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F182" i="4"/>
  <c r="J182" i="4"/>
  <c r="G182" i="4"/>
  <c r="C182" i="4"/>
  <c r="E182" i="23"/>
  <c r="D182" i="23"/>
  <c r="C182" i="23"/>
  <c r="E182" i="5"/>
  <c r="D182" i="5"/>
  <c r="C182" i="5"/>
  <c r="D182" i="24" l="1"/>
  <c r="H182" i="24"/>
  <c r="F182" i="24"/>
  <c r="N182" i="4"/>
  <c r="H182" i="4"/>
  <c r="D182" i="4"/>
  <c r="E182" i="4"/>
  <c r="P181" i="24" l="1"/>
  <c r="N181" i="24" s="1"/>
  <c r="G181" i="24"/>
  <c r="F181" i="24"/>
  <c r="C181" i="24"/>
  <c r="E181" i="24"/>
  <c r="P181" i="4"/>
  <c r="J181" i="4"/>
  <c r="G181" i="4"/>
  <c r="F181" i="4"/>
  <c r="C181" i="4"/>
  <c r="E181" i="23"/>
  <c r="D181" i="23"/>
  <c r="C181" i="23"/>
  <c r="E181" i="5"/>
  <c r="D181" i="5"/>
  <c r="C181" i="5"/>
  <c r="J181" i="24" l="1"/>
  <c r="H181" i="4"/>
  <c r="D181" i="4"/>
  <c r="N181" i="4"/>
  <c r="E181" i="4"/>
  <c r="D181" i="24" l="1"/>
  <c r="H181" i="24"/>
  <c r="P180" i="24"/>
  <c r="N180" i="24" s="1"/>
  <c r="J180" i="24"/>
  <c r="G180" i="24"/>
  <c r="F180" i="24"/>
  <c r="E180" i="24"/>
  <c r="C180" i="24"/>
  <c r="P180" i="4"/>
  <c r="N180" i="4" s="1"/>
  <c r="F180" i="4"/>
  <c r="G180" i="4"/>
  <c r="E180" i="4"/>
  <c r="C180" i="4"/>
  <c r="E180" i="23"/>
  <c r="D180" i="23"/>
  <c r="C180" i="23"/>
  <c r="E180" i="5"/>
  <c r="D180" i="5"/>
  <c r="C180" i="5"/>
  <c r="D180" i="24" l="1"/>
  <c r="H180" i="24"/>
  <c r="J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80" i="4" l="1"/>
  <c r="H180" i="4"/>
  <c r="H179" i="24"/>
  <c r="D179" i="24"/>
  <c r="F179" i="24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F176" i="24"/>
  <c r="E176" i="24"/>
  <c r="G176" i="24"/>
  <c r="C176" i="24"/>
  <c r="P176" i="4"/>
  <c r="N176" i="4" s="1"/>
  <c r="J176" i="4"/>
  <c r="C176" i="4"/>
  <c r="G176" i="4"/>
  <c r="E176" i="4"/>
  <c r="E176" i="23"/>
  <c r="D176" i="23"/>
  <c r="C176" i="23"/>
  <c r="D176" i="5"/>
  <c r="C176" i="5" l="1"/>
  <c r="J176" i="24"/>
  <c r="H176" i="24" s="1"/>
  <c r="E176" i="5"/>
  <c r="H176" i="4"/>
  <c r="D176" i="4"/>
  <c r="F176" i="4"/>
  <c r="P175" i="24"/>
  <c r="N175" i="24" s="1"/>
  <c r="F175" i="24"/>
  <c r="E175" i="24"/>
  <c r="G175" i="24"/>
  <c r="C175" i="24"/>
  <c r="P175" i="4"/>
  <c r="N175" i="4" s="1"/>
  <c r="J175" i="4"/>
  <c r="E175" i="4"/>
  <c r="C175" i="4"/>
  <c r="E175" i="23"/>
  <c r="D175" i="23"/>
  <c r="C175" i="23"/>
  <c r="C175" i="5"/>
  <c r="E175" i="5"/>
  <c r="D175" i="5"/>
  <c r="D176" i="24" l="1"/>
  <c r="J175" i="24"/>
  <c r="H175" i="24" s="1"/>
  <c r="G175" i="4"/>
  <c r="D175" i="4"/>
  <c r="H175" i="4"/>
  <c r="F175" i="4"/>
  <c r="E174" i="24"/>
  <c r="C174" i="24"/>
  <c r="P174" i="4"/>
  <c r="N174" i="4" s="1"/>
  <c r="G174" i="4"/>
  <c r="J174" i="4"/>
  <c r="H174" i="4" s="1"/>
  <c r="C174" i="4"/>
  <c r="E174" i="23"/>
  <c r="D174" i="23"/>
  <c r="C174" i="23"/>
  <c r="E174" i="5"/>
  <c r="D174" i="5"/>
  <c r="C174" i="5"/>
  <c r="J174" i="24" l="1"/>
  <c r="D175" i="24"/>
  <c r="E174" i="4"/>
  <c r="P174" i="24"/>
  <c r="N174" i="24" s="1"/>
  <c r="F174" i="4"/>
  <c r="G174" i="24"/>
  <c r="H174" i="24"/>
  <c r="F174" i="24"/>
  <c r="D174" i="4"/>
  <c r="F173" i="24"/>
  <c r="C173" i="24"/>
  <c r="E173" i="24"/>
  <c r="F173" i="4"/>
  <c r="G173" i="4"/>
  <c r="E173" i="23"/>
  <c r="D173" i="23"/>
  <c r="C173" i="23"/>
  <c r="C173" i="5"/>
  <c r="D174" i="24" l="1"/>
  <c r="P173" i="24"/>
  <c r="N173" i="24" s="1"/>
  <c r="G173" i="24"/>
  <c r="P173" i="4"/>
  <c r="N173" i="4" s="1"/>
  <c r="E173" i="5"/>
  <c r="D173" i="5"/>
  <c r="J173" i="4"/>
  <c r="H173" i="4" s="1"/>
  <c r="J173" i="24"/>
  <c r="E173" i="4"/>
  <c r="C173" i="4"/>
  <c r="G172" i="24"/>
  <c r="C172" i="24"/>
  <c r="F172" i="4"/>
  <c r="C172" i="4"/>
  <c r="G172" i="4"/>
  <c r="E172" i="23"/>
  <c r="D172" i="23"/>
  <c r="C172" i="23"/>
  <c r="E172" i="5"/>
  <c r="D172" i="5"/>
  <c r="C172" i="5"/>
  <c r="J172" i="4" l="1"/>
  <c r="H172" i="4" s="1"/>
  <c r="P172" i="24"/>
  <c r="N172" i="24" s="1"/>
  <c r="J172" i="24"/>
  <c r="H172" i="24" s="1"/>
  <c r="D173" i="4"/>
  <c r="E172" i="24"/>
  <c r="P172" i="4"/>
  <c r="N172" i="4" s="1"/>
  <c r="H173" i="24"/>
  <c r="D173" i="24"/>
  <c r="F172" i="24"/>
  <c r="E172" i="4"/>
  <c r="G171" i="24"/>
  <c r="J171" i="24"/>
  <c r="H171" i="24" s="1"/>
  <c r="E171" i="24"/>
  <c r="E171" i="4"/>
  <c r="G171" i="4"/>
  <c r="C171" i="4"/>
  <c r="C171" i="23"/>
  <c r="E171" i="23"/>
  <c r="E171" i="5"/>
  <c r="D171" i="5"/>
  <c r="C171" i="5"/>
  <c r="D172" i="24" l="1"/>
  <c r="D171" i="23"/>
  <c r="P171" i="4"/>
  <c r="N171" i="4" s="1"/>
  <c r="F171" i="24"/>
  <c r="D172" i="4"/>
  <c r="C171" i="24"/>
  <c r="J171" i="4"/>
  <c r="H171" i="4" s="1"/>
  <c r="P171" i="24"/>
  <c r="N171" i="24" s="1"/>
  <c r="F171" i="4"/>
  <c r="P170" i="24"/>
  <c r="G170" i="24"/>
  <c r="E170" i="24"/>
  <c r="C170" i="24"/>
  <c r="J170" i="4"/>
  <c r="C170" i="4"/>
  <c r="E170" i="4"/>
  <c r="D170" i="23"/>
  <c r="C170" i="23"/>
  <c r="E170" i="5"/>
  <c r="D170" i="5"/>
  <c r="C170" i="5"/>
  <c r="P170" i="4" l="1"/>
  <c r="N170" i="4" s="1"/>
  <c r="N170" i="24"/>
  <c r="D171" i="24"/>
  <c r="D171" i="4"/>
  <c r="F170" i="4"/>
  <c r="G170" i="4"/>
  <c r="E170" i="23"/>
  <c r="J170" i="24"/>
  <c r="D170" i="24" s="1"/>
  <c r="F170" i="24"/>
  <c r="H170" i="4"/>
  <c r="D170" i="4"/>
  <c r="P169" i="24"/>
  <c r="N169" i="24" s="1"/>
  <c r="G169" i="24"/>
  <c r="E169" i="24"/>
  <c r="C169" i="24"/>
  <c r="F169" i="4"/>
  <c r="C169" i="4"/>
  <c r="G169" i="4"/>
  <c r="E169" i="23"/>
  <c r="D169" i="23"/>
  <c r="C169" i="23"/>
  <c r="E169" i="5"/>
  <c r="D169" i="5"/>
  <c r="C169" i="5"/>
  <c r="P169" i="4" l="1"/>
  <c r="J169" i="24"/>
  <c r="J169" i="4"/>
  <c r="H170" i="24"/>
  <c r="N169" i="4"/>
  <c r="D169" i="24"/>
  <c r="H169" i="24"/>
  <c r="F169" i="24"/>
  <c r="E169" i="4"/>
  <c r="P168" i="24"/>
  <c r="F168" i="24"/>
  <c r="C168" i="24"/>
  <c r="E168" i="4"/>
  <c r="C168" i="4"/>
  <c r="G168" i="4"/>
  <c r="F168" i="4"/>
  <c r="C168" i="23"/>
  <c r="E168" i="23"/>
  <c r="D168" i="23"/>
  <c r="C168" i="5"/>
  <c r="E168" i="5"/>
  <c r="D168" i="5"/>
  <c r="D169" i="4" l="1"/>
  <c r="G168" i="24"/>
  <c r="H169" i="4"/>
  <c r="P168" i="4"/>
  <c r="N168" i="4" s="1"/>
  <c r="J168" i="4"/>
  <c r="H168" i="4" s="1"/>
  <c r="J168" i="24"/>
  <c r="D168" i="24" s="1"/>
  <c r="N168" i="24"/>
  <c r="E168" i="24"/>
  <c r="G167" i="24"/>
  <c r="E167" i="24"/>
  <c r="C167" i="24"/>
  <c r="F167" i="24"/>
  <c r="P167" i="4"/>
  <c r="N167" i="4" s="1"/>
  <c r="G167" i="4"/>
  <c r="C167" i="4"/>
  <c r="C167" i="23"/>
  <c r="E167" i="23"/>
  <c r="E167" i="5"/>
  <c r="D167" i="5"/>
  <c r="C167" i="5"/>
  <c r="D168" i="4" l="1"/>
  <c r="E167" i="4"/>
  <c r="J167" i="24"/>
  <c r="H167" i="24" s="1"/>
  <c r="H168" i="24"/>
  <c r="J167" i="4"/>
  <c r="H167" i="4" s="1"/>
  <c r="D167" i="23"/>
  <c r="P167" i="24"/>
  <c r="N167" i="24" s="1"/>
  <c r="F167" i="4"/>
  <c r="F166" i="24"/>
  <c r="C166" i="24"/>
  <c r="G166" i="24"/>
  <c r="E166" i="4"/>
  <c r="C166" i="4"/>
  <c r="G166" i="4"/>
  <c r="F166" i="4"/>
  <c r="C166" i="23"/>
  <c r="E166" i="23"/>
  <c r="D166" i="23"/>
  <c r="C166" i="5"/>
  <c r="E166" i="5"/>
  <c r="D166" i="5"/>
  <c r="D167" i="4" l="1"/>
  <c r="D167" i="24"/>
  <c r="P166" i="4"/>
  <c r="N166" i="4" s="1"/>
  <c r="P166" i="24"/>
  <c r="N166" i="24" s="1"/>
  <c r="J166" i="4"/>
  <c r="H166" i="4" s="1"/>
  <c r="J166" i="24"/>
  <c r="H166" i="24" s="1"/>
  <c r="E166" i="24"/>
  <c r="F165" i="24"/>
  <c r="C165" i="24"/>
  <c r="G165" i="24"/>
  <c r="G165" i="4"/>
  <c r="E165" i="4"/>
  <c r="C165" i="4"/>
  <c r="F165" i="4"/>
  <c r="E165" i="23"/>
  <c r="D165" i="23"/>
  <c r="C165" i="23"/>
  <c r="C165" i="5"/>
  <c r="E165" i="5"/>
  <c r="D165" i="5"/>
  <c r="J165" i="24" l="1"/>
  <c r="H165" i="24" s="1"/>
  <c r="D166" i="4"/>
  <c r="J165" i="4"/>
  <c r="H165" i="4" s="1"/>
  <c r="D166" i="24"/>
  <c r="P165" i="4"/>
  <c r="N165" i="4" s="1"/>
  <c r="P165" i="24"/>
  <c r="N165" i="24" s="1"/>
  <c r="E165" i="24"/>
  <c r="G164" i="24"/>
  <c r="F164" i="24"/>
  <c r="E164" i="24"/>
  <c r="F164" i="4"/>
  <c r="G164" i="4"/>
  <c r="C164" i="4"/>
  <c r="E164" i="23"/>
  <c r="D164" i="23"/>
  <c r="C164" i="23"/>
  <c r="E164" i="5"/>
  <c r="D164" i="5"/>
  <c r="C164" i="5"/>
  <c r="J164" i="24" l="1"/>
  <c r="H164" i="24" s="1"/>
  <c r="C164" i="24"/>
  <c r="J164" i="4"/>
  <c r="H164" i="4" s="1"/>
  <c r="P164" i="24"/>
  <c r="D164" i="24" s="1"/>
  <c r="D165" i="4"/>
  <c r="D165" i="24"/>
  <c r="P164" i="4"/>
  <c r="N164" i="4" s="1"/>
  <c r="E164" i="4"/>
  <c r="P163" i="24"/>
  <c r="N163" i="24" s="1"/>
  <c r="E163" i="24"/>
  <c r="C163" i="24"/>
  <c r="P163" i="4"/>
  <c r="N163" i="4" s="1"/>
  <c r="G163" i="4"/>
  <c r="E163" i="4"/>
  <c r="C163" i="4"/>
  <c r="D163" i="23"/>
  <c r="C163" i="23"/>
  <c r="E163" i="23"/>
  <c r="D163" i="5"/>
  <c r="E163" i="5"/>
  <c r="C163" i="5"/>
  <c r="N164" i="24" l="1"/>
  <c r="D164" i="4"/>
  <c r="G163" i="24"/>
  <c r="J163" i="24"/>
  <c r="D163" i="24" s="1"/>
  <c r="J163" i="4"/>
  <c r="D163" i="4" s="1"/>
  <c r="F163" i="24"/>
  <c r="F163" i="4"/>
  <c r="P162" i="24"/>
  <c r="N162" i="24" s="1"/>
  <c r="F162" i="24"/>
  <c r="E162" i="24"/>
  <c r="G162" i="24"/>
  <c r="C162" i="24"/>
  <c r="E162" i="4"/>
  <c r="G162" i="4"/>
  <c r="F162" i="4"/>
  <c r="C162" i="4"/>
  <c r="E162" i="23"/>
  <c r="D162" i="23"/>
  <c r="C162" i="23"/>
  <c r="C162" i="5"/>
  <c r="E162" i="5"/>
  <c r="D162" i="5"/>
  <c r="H163" i="4" l="1"/>
  <c r="H163" i="24"/>
  <c r="P162" i="4"/>
  <c r="N162" i="4" s="1"/>
  <c r="J162" i="24"/>
  <c r="H162" i="24" s="1"/>
  <c r="J162" i="4"/>
  <c r="P161" i="24"/>
  <c r="F161" i="24"/>
  <c r="G161" i="24"/>
  <c r="C161" i="24"/>
  <c r="P161" i="4"/>
  <c r="N161" i="4" s="1"/>
  <c r="G161" i="4"/>
  <c r="J161" i="4"/>
  <c r="H161" i="4" s="1"/>
  <c r="E161" i="4"/>
  <c r="C161" i="4"/>
  <c r="D161" i="23"/>
  <c r="E161" i="23"/>
  <c r="C161" i="23"/>
  <c r="E161" i="5"/>
  <c r="D161" i="5"/>
  <c r="C161" i="5"/>
  <c r="D162" i="24" l="1"/>
  <c r="F161" i="4"/>
  <c r="J161" i="24"/>
  <c r="D161" i="24" s="1"/>
  <c r="N161" i="24"/>
  <c r="H162" i="4"/>
  <c r="D162" i="4"/>
  <c r="H161" i="24"/>
  <c r="E161" i="24"/>
  <c r="D161" i="4"/>
  <c r="F160" i="24"/>
  <c r="C160" i="24"/>
  <c r="G160" i="24"/>
  <c r="P160" i="4"/>
  <c r="E160" i="4"/>
  <c r="C160" i="4"/>
  <c r="G160" i="4"/>
  <c r="D160" i="23"/>
  <c r="C160" i="23"/>
  <c r="E160" i="23"/>
  <c r="D160" i="5"/>
  <c r="C160" i="5"/>
  <c r="J160" i="24" l="1"/>
  <c r="E160" i="5"/>
  <c r="N160" i="4"/>
  <c r="P160" i="24"/>
  <c r="N160" i="24" s="1"/>
  <c r="H160" i="24"/>
  <c r="E160" i="24"/>
  <c r="F160" i="4"/>
  <c r="J160" i="4"/>
  <c r="P159" i="24"/>
  <c r="F159" i="24"/>
  <c r="E159" i="24"/>
  <c r="G159" i="24"/>
  <c r="C159" i="24"/>
  <c r="J159" i="4"/>
  <c r="G159" i="4"/>
  <c r="F159" i="4"/>
  <c r="C159" i="4"/>
  <c r="D159" i="23"/>
  <c r="E159" i="23"/>
  <c r="C159" i="23"/>
  <c r="D159" i="5"/>
  <c r="C159" i="5"/>
  <c r="E159" i="5"/>
  <c r="J159" i="24" l="1"/>
  <c r="H159" i="24" s="1"/>
  <c r="D160" i="24"/>
  <c r="P159" i="4"/>
  <c r="N159" i="4" s="1"/>
  <c r="N159" i="24"/>
  <c r="H160" i="4"/>
  <c r="D160" i="4"/>
  <c r="H159" i="4"/>
  <c r="E159" i="4"/>
  <c r="P158" i="24"/>
  <c r="N158" i="24" s="1"/>
  <c r="E158" i="24"/>
  <c r="C158" i="24"/>
  <c r="P158" i="4"/>
  <c r="N158" i="4" s="1"/>
  <c r="E158" i="4"/>
  <c r="C158" i="4"/>
  <c r="D158" i="23"/>
  <c r="C158" i="23"/>
  <c r="E158" i="23"/>
  <c r="E158" i="5"/>
  <c r="D158" i="5"/>
  <c r="C158" i="5"/>
  <c r="G158" i="24" l="1"/>
  <c r="D159" i="24"/>
  <c r="J158" i="4"/>
  <c r="D158" i="4" s="1"/>
  <c r="D159" i="4"/>
  <c r="J158" i="24"/>
  <c r="H158" i="24" s="1"/>
  <c r="G158" i="4"/>
  <c r="F158" i="24"/>
  <c r="F158" i="4"/>
  <c r="E157" i="24"/>
  <c r="C157" i="24"/>
  <c r="E157" i="4"/>
  <c r="G157" i="4"/>
  <c r="C157" i="4"/>
  <c r="D157" i="23"/>
  <c r="C157" i="23"/>
  <c r="E157" i="23"/>
  <c r="D157" i="5"/>
  <c r="E157" i="5"/>
  <c r="C157" i="5"/>
  <c r="D158" i="24" l="1"/>
  <c r="H158" i="4"/>
  <c r="J157" i="24"/>
  <c r="P157" i="4"/>
  <c r="N157" i="4" s="1"/>
  <c r="P157" i="24"/>
  <c r="N157" i="24" s="1"/>
  <c r="J157" i="4"/>
  <c r="H157" i="4" s="1"/>
  <c r="G157" i="24"/>
  <c r="H157" i="24"/>
  <c r="F157" i="24"/>
  <c r="F157" i="4"/>
  <c r="G156" i="24"/>
  <c r="F156" i="24"/>
  <c r="E156" i="24"/>
  <c r="C156" i="2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P156" i="4"/>
  <c r="D156" i="4" s="1"/>
  <c r="D157" i="4"/>
  <c r="J156" i="24"/>
  <c r="H156" i="24" s="1"/>
  <c r="P156" i="24"/>
  <c r="N156" i="24" s="1"/>
  <c r="P155" i="24"/>
  <c r="N155" i="24" s="1"/>
  <c r="G155" i="24"/>
  <c r="C155" i="24"/>
  <c r="J155" i="4"/>
  <c r="C155" i="4"/>
  <c r="G155" i="4"/>
  <c r="E155" i="4"/>
  <c r="E155" i="23"/>
  <c r="D155" i="23"/>
  <c r="C155" i="23"/>
  <c r="E155" i="5"/>
  <c r="D155" i="5"/>
  <c r="C155" i="5"/>
  <c r="N156" i="4" l="1"/>
  <c r="E155" i="24"/>
  <c r="D156" i="24"/>
  <c r="P155" i="4"/>
  <c r="N155" i="4" s="1"/>
  <c r="J155" i="24"/>
  <c r="D155" i="24" s="1"/>
  <c r="F155" i="24"/>
  <c r="H155" i="4"/>
  <c r="F155" i="4"/>
  <c r="E154" i="24"/>
  <c r="G154" i="24"/>
  <c r="C154" i="24"/>
  <c r="P154" i="4"/>
  <c r="N154" i="4" s="1"/>
  <c r="E154" i="4"/>
  <c r="C154" i="4"/>
  <c r="E154" i="23"/>
  <c r="D154" i="23"/>
  <c r="C154" i="23"/>
  <c r="E154" i="5"/>
  <c r="D154" i="5"/>
  <c r="C154" i="5"/>
  <c r="H155" i="24" l="1"/>
  <c r="D155" i="4"/>
  <c r="P154" i="24"/>
  <c r="N154" i="24" s="1"/>
  <c r="J154" i="4"/>
  <c r="D154" i="4" s="1"/>
  <c r="G154" i="4"/>
  <c r="J154" i="24"/>
  <c r="H154" i="24" s="1"/>
  <c r="F154" i="24"/>
  <c r="F154" i="4"/>
  <c r="G153" i="24"/>
  <c r="F153" i="24"/>
  <c r="E153" i="24"/>
  <c r="C153" i="24"/>
  <c r="P153" i="4"/>
  <c r="G153" i="4"/>
  <c r="F153" i="4"/>
  <c r="E153" i="4"/>
  <c r="C153" i="4"/>
  <c r="E153" i="23"/>
  <c r="D153" i="23"/>
  <c r="C153" i="23"/>
  <c r="D153" i="5"/>
  <c r="E153" i="5"/>
  <c r="C153" i="5"/>
  <c r="D154" i="24" l="1"/>
  <c r="H154" i="4"/>
  <c r="J153" i="24"/>
  <c r="H153" i="24" s="1"/>
  <c r="J153" i="4"/>
  <c r="H153" i="4" s="1"/>
  <c r="P153" i="24"/>
  <c r="N153" i="24" s="1"/>
  <c r="N153" i="4"/>
  <c r="E152" i="24"/>
  <c r="C152" i="24"/>
  <c r="F152" i="4"/>
  <c r="C152" i="4"/>
  <c r="E152" i="23"/>
  <c r="D152" i="23"/>
  <c r="C152" i="23"/>
  <c r="E152" i="5"/>
  <c r="D152" i="5"/>
  <c r="C152" i="5"/>
  <c r="P152" i="24" l="1"/>
  <c r="N152" i="24" s="1"/>
  <c r="J152" i="24"/>
  <c r="H152" i="24" s="1"/>
  <c r="G152" i="24"/>
  <c r="D153" i="4"/>
  <c r="D153" i="24"/>
  <c r="P152" i="4"/>
  <c r="N152" i="4" s="1"/>
  <c r="J152" i="4"/>
  <c r="D152" i="24"/>
  <c r="F152" i="24"/>
  <c r="H152" i="4"/>
  <c r="G152" i="4"/>
  <c r="E152" i="4"/>
  <c r="F151" i="24"/>
  <c r="C151" i="24"/>
  <c r="G151" i="24"/>
  <c r="G151" i="4"/>
  <c r="F151" i="4"/>
  <c r="E151" i="4"/>
  <c r="C151" i="4"/>
  <c r="C151" i="23"/>
  <c r="E151" i="23"/>
  <c r="E151" i="5"/>
  <c r="C151" i="5"/>
  <c r="D151" i="5"/>
  <c r="D152" i="4" l="1"/>
  <c r="J151" i="4"/>
  <c r="H151" i="4" s="1"/>
  <c r="J151" i="24"/>
  <c r="H151" i="24" s="1"/>
  <c r="P151" i="4"/>
  <c r="N151" i="4" s="1"/>
  <c r="D151" i="23"/>
  <c r="P151" i="24"/>
  <c r="N151" i="24" s="1"/>
  <c r="E151" i="24"/>
  <c r="G150" i="24"/>
  <c r="E150" i="24"/>
  <c r="C150" i="24"/>
  <c r="F150" i="24"/>
  <c r="F150" i="4"/>
  <c r="C150" i="4"/>
  <c r="E150" i="23"/>
  <c r="D150" i="23"/>
  <c r="C150" i="23"/>
  <c r="C150" i="5"/>
  <c r="E150" i="5"/>
  <c r="D150" i="5"/>
  <c r="D151" i="24" l="1"/>
  <c r="D151" i="4"/>
  <c r="J150" i="4"/>
  <c r="H150" i="4" s="1"/>
  <c r="J150" i="24"/>
  <c r="H150" i="24" s="1"/>
  <c r="P150" i="4"/>
  <c r="N150" i="4" s="1"/>
  <c r="P150" i="24"/>
  <c r="N150" i="24" s="1"/>
  <c r="G150" i="4"/>
  <c r="E150" i="4"/>
  <c r="F149" i="24"/>
  <c r="C149" i="24"/>
  <c r="G149" i="24"/>
  <c r="P149" i="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J149" i="24"/>
  <c r="D150" i="4"/>
  <c r="N149" i="4"/>
  <c r="P149" i="24"/>
  <c r="N149" i="24" s="1"/>
  <c r="D150" i="24"/>
  <c r="H149" i="24"/>
  <c r="E149" i="24"/>
  <c r="J148" i="24"/>
  <c r="E148" i="24"/>
  <c r="C148" i="24"/>
  <c r="E148" i="4"/>
  <c r="C148" i="4"/>
  <c r="G148" i="4"/>
  <c r="D148" i="23"/>
  <c r="C148" i="23"/>
  <c r="E148" i="23"/>
  <c r="D148" i="5"/>
  <c r="E148" i="5"/>
  <c r="C148" i="5"/>
  <c r="D149" i="4" l="1"/>
  <c r="P148" i="4"/>
  <c r="N148" i="4" s="1"/>
  <c r="P148" i="24"/>
  <c r="N148" i="24" s="1"/>
  <c r="D149" i="24"/>
  <c r="F148" i="4"/>
  <c r="G148" i="24"/>
  <c r="H148" i="24"/>
  <c r="F148" i="24"/>
  <c r="J148" i="4"/>
  <c r="P147" i="24"/>
  <c r="C147" i="24"/>
  <c r="E147" i="4"/>
  <c r="G147" i="4"/>
  <c r="F147" i="4"/>
  <c r="C147" i="4"/>
  <c r="D147" i="23"/>
  <c r="C147" i="23"/>
  <c r="C147" i="5"/>
  <c r="E147" i="5"/>
  <c r="D147" i="5"/>
  <c r="D148" i="24" l="1"/>
  <c r="J147" i="24"/>
  <c r="G147" i="24"/>
  <c r="P147" i="4"/>
  <c r="N147" i="4" s="1"/>
  <c r="E147" i="23"/>
  <c r="J147" i="4"/>
  <c r="H147" i="4" s="1"/>
  <c r="E147" i="24"/>
  <c r="D148" i="4"/>
  <c r="H148" i="4"/>
  <c r="N147" i="24"/>
  <c r="H147" i="24"/>
  <c r="D147" i="24"/>
  <c r="F147" i="24"/>
  <c r="P146" i="24"/>
  <c r="G146" i="24"/>
  <c r="E146" i="24"/>
  <c r="C146" i="24"/>
  <c r="E146" i="4"/>
  <c r="C146" i="4"/>
  <c r="E146" i="23"/>
  <c r="D146" i="23"/>
  <c r="C146" i="23"/>
  <c r="D146" i="5"/>
  <c r="E146" i="5"/>
  <c r="C146" i="5"/>
  <c r="N146" i="24" l="1"/>
  <c r="D147" i="4"/>
  <c r="P146" i="4"/>
  <c r="N146" i="4" s="1"/>
  <c r="G146" i="4"/>
  <c r="J146" i="4"/>
  <c r="H146" i="4" s="1"/>
  <c r="J146" i="24"/>
  <c r="H146" i="24" s="1"/>
  <c r="F146" i="24"/>
  <c r="F146" i="4"/>
  <c r="P145" i="24"/>
  <c r="F145" i="24"/>
  <c r="C145" i="24"/>
  <c r="G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N145" i="24"/>
  <c r="J145" i="24"/>
  <c r="H145" i="24" s="1"/>
  <c r="J145" i="4"/>
  <c r="H145" i="4" s="1"/>
  <c r="E145" i="24"/>
  <c r="G145" i="4"/>
  <c r="E145" i="4"/>
  <c r="E144" i="24"/>
  <c r="F144" i="24"/>
  <c r="E144" i="4"/>
  <c r="C144" i="4"/>
  <c r="D144" i="23"/>
  <c r="E144" i="23"/>
  <c r="C144" i="23"/>
  <c r="D144" i="5"/>
  <c r="C144" i="5"/>
  <c r="E144" i="5" l="1"/>
  <c r="J144" i="24"/>
  <c r="H144" i="24" s="1"/>
  <c r="P144" i="24"/>
  <c r="N144" i="24" s="1"/>
  <c r="J144" i="4"/>
  <c r="H144" i="4" s="1"/>
  <c r="P144" i="4"/>
  <c r="N144" i="4" s="1"/>
  <c r="C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C142" i="24"/>
  <c r="G142" i="24"/>
  <c r="E142" i="4"/>
  <c r="G142" i="4"/>
  <c r="F142" i="4"/>
  <c r="C142" i="4"/>
  <c r="D142" i="23"/>
  <c r="E142" i="23"/>
  <c r="C142" i="23"/>
  <c r="E142" i="5"/>
  <c r="D142" i="5"/>
  <c r="P142" i="24" l="1"/>
  <c r="D143" i="4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P141" i="24" l="1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E140" i="4"/>
  <c r="C140" i="4"/>
  <c r="G140" i="4"/>
  <c r="C140" i="23"/>
  <c r="E140" i="23"/>
  <c r="D140" i="23"/>
  <c r="C140" i="5"/>
  <c r="E140" i="5"/>
  <c r="D140" i="5"/>
  <c r="D141" i="24" l="1"/>
  <c r="P140" i="4"/>
  <c r="N140" i="4" s="1"/>
  <c r="D141" i="4"/>
  <c r="J140" i="4"/>
  <c r="P140" i="24"/>
  <c r="N140" i="24" s="1"/>
  <c r="H141" i="24"/>
  <c r="J140" i="24"/>
  <c r="H140" i="24" s="1"/>
  <c r="F140" i="24"/>
  <c r="F140" i="4"/>
  <c r="E139" i="24"/>
  <c r="C139" i="24"/>
  <c r="G139" i="24"/>
  <c r="G139" i="4"/>
  <c r="C139" i="4"/>
  <c r="D139" i="23"/>
  <c r="C139" i="23"/>
  <c r="E139" i="23"/>
  <c r="D139" i="5"/>
  <c r="E139" i="5"/>
  <c r="C139" i="5"/>
  <c r="D140" i="4" l="1"/>
  <c r="P139" i="24"/>
  <c r="N139" i="24" s="1"/>
  <c r="P139" i="4"/>
  <c r="N139" i="4" s="1"/>
  <c r="F139" i="24"/>
  <c r="H140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C138" i="23"/>
  <c r="E138" i="23"/>
  <c r="D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D137" i="23"/>
  <c r="E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C136" i="23"/>
  <c r="D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C135" i="24"/>
  <c r="E135" i="4"/>
  <c r="C135" i="4"/>
  <c r="G135" i="4"/>
  <c r="E135" i="23"/>
  <c r="C135" i="23"/>
  <c r="D135" i="23"/>
  <c r="D135" i="5"/>
  <c r="E135" i="5"/>
  <c r="C135" i="5"/>
  <c r="P135" i="24" l="1"/>
  <c r="N135" i="24" s="1"/>
  <c r="D136" i="4"/>
  <c r="P135" i="4"/>
  <c r="N135" i="4" s="1"/>
  <c r="H136" i="4"/>
  <c r="J135" i="4"/>
  <c r="G135" i="24"/>
  <c r="E135" i="24"/>
  <c r="D136" i="24"/>
  <c r="J135" i="24"/>
  <c r="H135" i="24" s="1"/>
  <c r="F135" i="24"/>
  <c r="F135" i="4"/>
  <c r="E134" i="24"/>
  <c r="C134" i="24"/>
  <c r="C134" i="4"/>
  <c r="G134" i="4"/>
  <c r="E134" i="4"/>
  <c r="C134" i="23"/>
  <c r="E134" i="23"/>
  <c r="D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D133" i="23"/>
  <c r="C133" i="23"/>
  <c r="E133" i="5"/>
  <c r="C133" i="5"/>
  <c r="D133" i="5" l="1"/>
  <c r="J133" i="4"/>
  <c r="C133" i="4"/>
  <c r="P133" i="4"/>
  <c r="N133" i="4" s="1"/>
  <c r="D134" i="24"/>
  <c r="H133" i="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D132" i="5"/>
  <c r="C132" i="5"/>
  <c r="E132" i="5"/>
  <c r="C132" i="23" l="1"/>
  <c r="D133" i="4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E131" i="5"/>
  <c r="D131" i="5"/>
  <c r="C131" i="5"/>
  <c r="C131" i="23" l="1"/>
  <c r="G131" i="24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D130" i="5"/>
  <c r="C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E128" i="4"/>
  <c r="C128" i="4"/>
  <c r="E128" i="23"/>
  <c r="C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E125" i="5"/>
  <c r="D125" i="5"/>
  <c r="C125" i="5" l="1"/>
  <c r="P125" i="24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N125" i="24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C120" i="5"/>
  <c r="D120" i="5" l="1"/>
  <c r="E120" i="24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 l="1"/>
  <c r="C118" i="5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D116" i="23"/>
  <c r="E116" i="23" l="1"/>
  <c r="C116" i="5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C83" i="5"/>
  <c r="E83" i="5" l="1"/>
  <c r="E83" i="23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<sst xmlns="http://schemas.openxmlformats.org/spreadsheetml/2006/main" count="2809" uniqueCount="266">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</sst>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226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3159.3767182399997</v>
      </c>
      <c r="C170" s="43">
        <f t="shared" ref="C170" si="927">I170+O170</f>
        <v>2323.98354814</v>
      </c>
      <c r="D170" s="43">
        <f t="shared" ref="D170" si="928">J170+P170</f>
        <v>835.39317009999991</v>
      </c>
      <c r="E170" s="43">
        <f t="shared" ref="E170" si="929">K170+Q170</f>
        <v>830.16304921999995</v>
      </c>
      <c r="F170" s="43">
        <f t="shared" ref="F170" si="930">L170+R170</f>
        <v>4.9464627199999995</v>
      </c>
      <c r="G170" s="43">
        <f t="shared" ref="G170" si="931">M170+S170</f>
        <v>0.28365815999999999</v>
      </c>
      <c r="H170" s="43">
        <f t="shared" ref="H170" si="932">SUM(I170:J170)</f>
        <v>2252.71071046</v>
      </c>
      <c r="I170" s="43">
        <v>1733.30205271</v>
      </c>
      <c r="J170" s="43">
        <f t="shared" ref="J170" si="933">SUM(K170:M170)</f>
        <v>519.40865774999997</v>
      </c>
      <c r="K170" s="43">
        <v>514.17853687000002</v>
      </c>
      <c r="L170" s="43">
        <v>4.9464627199999995</v>
      </c>
      <c r="M170" s="43">
        <v>0.28365815999999999</v>
      </c>
      <c r="N170" s="43">
        <f t="shared" ref="N170" si="934">SUM(O170:P170)</f>
        <v>906.66600777999997</v>
      </c>
      <c r="O170" s="43">
        <v>590.68149543000004</v>
      </c>
      <c r="P170" s="43">
        <f t="shared" ref="P170" si="935">SUM(Q170:S170)</f>
        <v>315.98451234999999</v>
      </c>
      <c r="Q170" s="43">
        <v>315.98451234999999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3296.8898557400003</v>
      </c>
      <c r="C171" s="43">
        <f t="shared" ref="C171" si="936">I171+O171</f>
        <v>2451.79224333</v>
      </c>
      <c r="D171" s="43">
        <f t="shared" ref="D171" si="937">J171+P171</f>
        <v>845.09761241000001</v>
      </c>
      <c r="E171" s="43">
        <f t="shared" ref="E171" si="938">K171+Q171</f>
        <v>820.26750057000004</v>
      </c>
      <c r="F171" s="43">
        <f t="shared" ref="F171" si="939">L171+R171</f>
        <v>9.3464373800000011</v>
      </c>
      <c r="G171" s="43">
        <f t="shared" ref="G171" si="940">M171+S171</f>
        <v>15.48367446</v>
      </c>
      <c r="H171" s="43">
        <f t="shared" ref="H171" si="941">SUM(I171:J171)</f>
        <v>2319.9069582799998</v>
      </c>
      <c r="I171" s="43">
        <v>1800.2417656999999</v>
      </c>
      <c r="J171" s="43">
        <f t="shared" ref="J171" si="942">SUM(K171:M171)</f>
        <v>519.66519258000005</v>
      </c>
      <c r="K171" s="43">
        <v>494.83508074000002</v>
      </c>
      <c r="L171" s="43">
        <v>9.3464373800000011</v>
      </c>
      <c r="M171" s="43">
        <v>15.48367446</v>
      </c>
      <c r="N171" s="43">
        <f t="shared" ref="N171" si="943">SUM(O171:P171)</f>
        <v>976.98289746</v>
      </c>
      <c r="O171" s="43">
        <v>651.55047763000005</v>
      </c>
      <c r="P171" s="43">
        <f t="shared" ref="P171" si="944">SUM(Q171:S171)</f>
        <v>325.43241983000001</v>
      </c>
      <c r="Q171" s="43">
        <v>325.43241983000001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3274.7264408199999</v>
      </c>
      <c r="C172" s="43">
        <f t="shared" ref="C172" si="945">I172+O172</f>
        <v>2450.0213456700003</v>
      </c>
      <c r="D172" s="43">
        <f t="shared" ref="D172" si="946">J172+P172</f>
        <v>824.70509515000003</v>
      </c>
      <c r="E172" s="43">
        <f t="shared" ref="E172" si="947">K172+Q172</f>
        <v>768.72616175999997</v>
      </c>
      <c r="F172" s="43">
        <f t="shared" ref="F172" si="948">L172+R172</f>
        <v>10.374983669999999</v>
      </c>
      <c r="G172" s="43">
        <f t="shared" ref="G172" si="949">M172+S172</f>
        <v>45.603949719999996</v>
      </c>
      <c r="H172" s="43">
        <f t="shared" ref="H172" si="950">SUM(I172:J172)</f>
        <v>2421.2626124600001</v>
      </c>
      <c r="I172" s="43">
        <v>1890.1844923400001</v>
      </c>
      <c r="J172" s="43">
        <f t="shared" ref="J172" si="951">SUM(K172:M172)</f>
        <v>531.07812011999999</v>
      </c>
      <c r="K172" s="43">
        <v>475.09918673000004</v>
      </c>
      <c r="L172" s="43">
        <v>10.374983669999999</v>
      </c>
      <c r="M172" s="43">
        <v>45.603949719999996</v>
      </c>
      <c r="N172" s="43">
        <f t="shared" ref="N172" si="952">SUM(O172:P172)</f>
        <v>853.46382835999998</v>
      </c>
      <c r="O172" s="43">
        <v>559.83685332999994</v>
      </c>
      <c r="P172" s="43">
        <f t="shared" ref="P172" si="953">SUM(Q172:S172)</f>
        <v>293.62697502999998</v>
      </c>
      <c r="Q172" s="43">
        <v>293.62697502999998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3452.5698068900001</v>
      </c>
      <c r="C173" s="43">
        <f t="shared" ref="C173" si="954">I173+O173</f>
        <v>2606.64187717</v>
      </c>
      <c r="D173" s="43">
        <f t="shared" ref="D173" si="955">J173+P173</f>
        <v>845.92792972000007</v>
      </c>
      <c r="E173" s="43">
        <f t="shared" ref="E173" si="956">K173+Q173</f>
        <v>791.23913300000004</v>
      </c>
      <c r="F173" s="43">
        <f t="shared" ref="F173" si="957">L173+R173</f>
        <v>8.9297042700000002</v>
      </c>
      <c r="G173" s="43">
        <f t="shared" ref="G173" si="958">M173+S173</f>
        <v>45.759092449999997</v>
      </c>
      <c r="H173" s="43">
        <f t="shared" ref="H173" si="959">SUM(I173:J173)</f>
        <v>2564.4376708</v>
      </c>
      <c r="I173" s="43">
        <v>2019.1656598499999</v>
      </c>
      <c r="J173" s="43">
        <f t="shared" ref="J173" si="960">SUM(K173:M173)</f>
        <v>545.27201094999998</v>
      </c>
      <c r="K173" s="43">
        <v>490.58321422999995</v>
      </c>
      <c r="L173" s="43">
        <v>8.9297042700000002</v>
      </c>
      <c r="M173" s="43">
        <v>45.759092449999997</v>
      </c>
      <c r="N173" s="43">
        <f t="shared" ref="N173" si="961">SUM(O173:P173)</f>
        <v>888.13213609000013</v>
      </c>
      <c r="O173" s="43">
        <v>587.47621732000005</v>
      </c>
      <c r="P173" s="43">
        <f t="shared" ref="P173" si="962">SUM(Q173:S173)</f>
        <v>300.65591877000003</v>
      </c>
      <c r="Q173" s="43">
        <v>300.65591877000003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3370.3963239199998</v>
      </c>
      <c r="C174" s="43">
        <f t="shared" ref="C174" si="963">I174+O174</f>
        <v>2586.1391459699998</v>
      </c>
      <c r="D174" s="43">
        <f t="shared" ref="D174" si="964">J174+P174</f>
        <v>784.25717794999991</v>
      </c>
      <c r="E174" s="43">
        <f t="shared" ref="E174" si="965">K174+Q174</f>
        <v>726.06212146000007</v>
      </c>
      <c r="F174" s="43">
        <f t="shared" ref="F174" si="966">L174+R174</f>
        <v>12.4357375</v>
      </c>
      <c r="G174" s="43">
        <f t="shared" ref="G174" si="967">M174+S174</f>
        <v>45.759318989999997</v>
      </c>
      <c r="H174" s="43">
        <f t="shared" ref="H174" si="968">SUM(I174:J174)</f>
        <v>2447.4208785700002</v>
      </c>
      <c r="I174" s="43">
        <v>1926.62190523</v>
      </c>
      <c r="J174" s="43">
        <f t="shared" ref="J174" si="969">SUM(K174:M174)</f>
        <v>520.79897333999997</v>
      </c>
      <c r="K174" s="43">
        <v>462.60391685000002</v>
      </c>
      <c r="L174" s="43">
        <v>12.4357375</v>
      </c>
      <c r="M174" s="43">
        <v>45.759318989999997</v>
      </c>
      <c r="N174" s="43">
        <f t="shared" ref="N174" si="970">SUM(O174:P174)</f>
        <v>922.97544534999997</v>
      </c>
      <c r="O174" s="43">
        <v>659.51724074000003</v>
      </c>
      <c r="P174" s="43">
        <f t="shared" ref="P174" si="971">SUM(Q174:S174)</f>
        <v>263.45820461</v>
      </c>
      <c r="Q174" s="43">
        <v>263.45820461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3366.0304483499999</v>
      </c>
      <c r="C175" s="43">
        <f t="shared" ref="C175" si="972">I175+O175</f>
        <v>2647.4780018699998</v>
      </c>
      <c r="D175" s="43">
        <f t="shared" ref="D175" si="973">J175+P175</f>
        <v>718.55244648000007</v>
      </c>
      <c r="E175" s="43">
        <f t="shared" ref="E175" si="974">K175+Q175</f>
        <v>655.05500609000001</v>
      </c>
      <c r="F175" s="43">
        <f t="shared" ref="F175" si="975">L175+R175</f>
        <v>17.836907290000003</v>
      </c>
      <c r="G175" s="43">
        <f t="shared" ref="G175" si="976">M175+S175</f>
        <v>45.660533100000002</v>
      </c>
      <c r="H175" s="43">
        <f t="shared" ref="H175" si="977">SUM(I175:J175)</f>
        <v>2456.25011391</v>
      </c>
      <c r="I175" s="43">
        <v>1955.4879701499999</v>
      </c>
      <c r="J175" s="43">
        <f t="shared" ref="J175" si="978">SUM(K175:M175)</f>
        <v>500.76214376000001</v>
      </c>
      <c r="K175" s="43">
        <v>437.26470337000001</v>
      </c>
      <c r="L175" s="43">
        <v>17.836907290000003</v>
      </c>
      <c r="M175" s="43">
        <v>45.660533100000002</v>
      </c>
      <c r="N175" s="43">
        <f t="shared" ref="N175" si="979">SUM(O175:P175)</f>
        <v>909.78033444000005</v>
      </c>
      <c r="O175" s="43">
        <v>691.99003172000005</v>
      </c>
      <c r="P175" s="43">
        <f t="shared" ref="P175" si="980">SUM(Q175:S175)</f>
        <v>217.79030272</v>
      </c>
      <c r="Q175" s="43">
        <v>217.79030272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3471.4956448199996</v>
      </c>
      <c r="C176" s="43">
        <f t="shared" ref="C176" si="981">I176+O176</f>
        <v>2783.1609486799998</v>
      </c>
      <c r="D176" s="43">
        <f t="shared" ref="D176" si="982">J176+P176</f>
        <v>688.33469614000001</v>
      </c>
      <c r="E176" s="43">
        <f t="shared" ref="E176" si="983">K176+Q176</f>
        <v>632.91157984000006</v>
      </c>
      <c r="F176" s="43">
        <f t="shared" ref="F176" si="984">L176+R176</f>
        <v>9.7537467299999996</v>
      </c>
      <c r="G176" s="43">
        <f t="shared" ref="G176" si="985">M176+S176</f>
        <v>45.669369570000001</v>
      </c>
      <c r="H176" s="43">
        <f t="shared" ref="H176" si="986">SUM(I176:J176)</f>
        <v>2588.7100186999996</v>
      </c>
      <c r="I176" s="43">
        <v>2113.2606939799998</v>
      </c>
      <c r="J176" s="43">
        <f t="shared" ref="J176" si="987">SUM(K176:M176)</f>
        <v>475.44932471999999</v>
      </c>
      <c r="K176" s="43">
        <v>420.02620841999999</v>
      </c>
      <c r="L176" s="43">
        <v>9.7537467299999996</v>
      </c>
      <c r="M176" s="43">
        <v>45.669369570000001</v>
      </c>
      <c r="N176" s="43">
        <f t="shared" ref="N176" si="988">SUM(O176:P176)</f>
        <v>882.78562611999996</v>
      </c>
      <c r="O176" s="43">
        <v>669.9002547</v>
      </c>
      <c r="P176" s="43">
        <f t="shared" ref="P176" si="989">SUM(Q176:S176)</f>
        <v>212.88537142000001</v>
      </c>
      <c r="Q176" s="43">
        <v>212.88537142000001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3574.4351654699999</v>
      </c>
      <c r="C177" s="43">
        <f t="shared" ref="C177" si="990">I177+O177</f>
        <v>2877.8569361999998</v>
      </c>
      <c r="D177" s="43">
        <f t="shared" ref="D177" si="991">J177+P177</f>
        <v>696.57822927000007</v>
      </c>
      <c r="E177" s="43">
        <f t="shared" ref="E177" si="992">K177+Q177</f>
        <v>638.08565629999998</v>
      </c>
      <c r="F177" s="43">
        <f t="shared" ref="F177" si="993">L177+R177</f>
        <v>12.767906699999999</v>
      </c>
      <c r="G177" s="43">
        <f t="shared" ref="G177" si="994">M177+S177</f>
        <v>45.72466627</v>
      </c>
      <c r="H177" s="43">
        <f t="shared" ref="H177" si="995">SUM(I177:J177)</f>
        <v>2663.42527058</v>
      </c>
      <c r="I177" s="43">
        <v>2176.25488279</v>
      </c>
      <c r="J177" s="43">
        <f t="shared" ref="J177" si="996">SUM(K177:M177)</f>
        <v>487.17038779000006</v>
      </c>
      <c r="K177" s="43">
        <v>428.67781482000004</v>
      </c>
      <c r="L177" s="43">
        <v>12.767906699999999</v>
      </c>
      <c r="M177" s="43">
        <v>45.72466627</v>
      </c>
      <c r="N177" s="43">
        <f t="shared" ref="N177" si="997">SUM(O177:P177)</f>
        <v>911.00989489000006</v>
      </c>
      <c r="O177" s="43">
        <v>701.60205341000005</v>
      </c>
      <c r="P177" s="43">
        <f t="shared" ref="P177" si="998">SUM(Q177:S177)</f>
        <v>209.40784148</v>
      </c>
      <c r="Q177" s="43">
        <v>209.40784148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3701.9783817199996</v>
      </c>
      <c r="C178" s="43">
        <f t="shared" ref="C178" si="999">I178+O178</f>
        <v>2980.20430128</v>
      </c>
      <c r="D178" s="43">
        <f t="shared" ref="D178" si="1000">J178+P178</f>
        <v>721.77408044000003</v>
      </c>
      <c r="E178" s="43">
        <f t="shared" ref="E178" si="1001">K178+Q178</f>
        <v>674.19942688999993</v>
      </c>
      <c r="F178" s="43">
        <f t="shared" ref="F178" si="1002">L178+R178</f>
        <v>17.041143689999998</v>
      </c>
      <c r="G178" s="43">
        <f t="shared" ref="G178" si="1003">M178+S178</f>
        <v>30.533509859999999</v>
      </c>
      <c r="H178" s="43">
        <f t="shared" ref="H178" si="1004">SUM(I178:J178)</f>
        <v>2863.4407116399998</v>
      </c>
      <c r="I178" s="43">
        <v>2350.0022772299999</v>
      </c>
      <c r="J178" s="43">
        <f t="shared" ref="J178" si="1005">SUM(K178:M178)</f>
        <v>513.43843441000001</v>
      </c>
      <c r="K178" s="43">
        <v>465.86378085999996</v>
      </c>
      <c r="L178" s="43">
        <v>17.041143689999998</v>
      </c>
      <c r="M178" s="43">
        <v>30.533509859999999</v>
      </c>
      <c r="N178" s="43">
        <f t="shared" ref="N178" si="1006">SUM(O178:P178)</f>
        <v>838.53767008</v>
      </c>
      <c r="O178" s="43">
        <v>630.20202404999998</v>
      </c>
      <c r="P178" s="43">
        <f t="shared" ref="P178" si="1007">SUM(Q178:S178)</f>
        <v>208.33564602999999</v>
      </c>
      <c r="Q178" s="43">
        <v>208.33564602999999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3585.4892076299998</v>
      </c>
      <c r="C179" s="43">
        <f t="shared" ref="C179" si="1008">I179+O179</f>
        <v>2871.1935533999999</v>
      </c>
      <c r="D179" s="43">
        <f t="shared" ref="D179" si="1009">J179+P179</f>
        <v>714.29565422999997</v>
      </c>
      <c r="E179" s="43">
        <f t="shared" ref="E179" si="1010">K179+Q179</f>
        <v>668.76245040999993</v>
      </c>
      <c r="F179" s="43">
        <f t="shared" ref="F179" si="1011">L179+R179</f>
        <v>14.99946607</v>
      </c>
      <c r="G179" s="43">
        <f t="shared" ref="G179" si="1012">M179+S179</f>
        <v>30.53373775</v>
      </c>
      <c r="H179" s="43">
        <f t="shared" ref="H179" si="1013">SUM(I179:J179)</f>
        <v>2631.0491579</v>
      </c>
      <c r="I179" s="43">
        <v>2122.9125438199999</v>
      </c>
      <c r="J179" s="43">
        <f t="shared" ref="J179" si="1014">SUM(K179:M179)</f>
        <v>508.13661407999996</v>
      </c>
      <c r="K179" s="43">
        <v>462.60341025999998</v>
      </c>
      <c r="L179" s="43">
        <v>14.99946607</v>
      </c>
      <c r="M179" s="43">
        <v>30.53373775</v>
      </c>
      <c r="N179" s="43">
        <f t="shared" ref="N179" si="1015">SUM(O179:P179)</f>
        <v>954.44004972999994</v>
      </c>
      <c r="O179" s="43">
        <v>748.28100957999993</v>
      </c>
      <c r="P179" s="43">
        <f t="shared" ref="P179" si="1016">SUM(Q179:S179)</f>
        <v>206.15904015000001</v>
      </c>
      <c r="Q179" s="43">
        <v>206.15904015000001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3694.6898384599999</v>
      </c>
      <c r="C180" s="43">
        <f t="shared" ref="C180" si="1017">I180+O180</f>
        <v>2956.61782537</v>
      </c>
      <c r="D180" s="43">
        <f t="shared" ref="D180" si="1018">J180+P180</f>
        <v>738.07201309000004</v>
      </c>
      <c r="E180" s="43">
        <f t="shared" ref="E180" si="1019">K180+Q180</f>
        <v>689.62193180999998</v>
      </c>
      <c r="F180" s="43">
        <f t="shared" ref="F180" si="1020">L180+R180</f>
        <v>17.942786300000002</v>
      </c>
      <c r="G180" s="43">
        <f t="shared" ref="G180" si="1021">M180+S180</f>
        <v>30.507294979999998</v>
      </c>
      <c r="H180" s="43">
        <f t="shared" ref="H180" si="1022">SUM(I180:J180)</f>
        <v>2737.5721244799997</v>
      </c>
      <c r="I180" s="43">
        <v>2205.5244202599997</v>
      </c>
      <c r="J180" s="43">
        <f t="shared" ref="J180" si="1023">SUM(K180:M180)</f>
        <v>532.04770422000001</v>
      </c>
      <c r="K180" s="43">
        <v>483.59762294000001</v>
      </c>
      <c r="L180" s="43">
        <v>17.942786300000002</v>
      </c>
      <c r="M180" s="43">
        <v>30.507294979999998</v>
      </c>
      <c r="N180" s="43">
        <f t="shared" ref="N180" si="1024">SUM(O180:P180)</f>
        <v>957.11771398000008</v>
      </c>
      <c r="O180" s="43">
        <v>751.09340511000005</v>
      </c>
      <c r="P180" s="43">
        <f t="shared" ref="P180" si="1025">SUM(Q180:S180)</f>
        <v>206.02430887</v>
      </c>
      <c r="Q180" s="43">
        <v>206.02430887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3595.3497096399997</v>
      </c>
      <c r="C181" s="43">
        <f t="shared" ref="C181" si="1026">I181+O181</f>
        <v>2903.9572807300001</v>
      </c>
      <c r="D181" s="43">
        <f t="shared" ref="D181" si="1027">J181+P181</f>
        <v>691.39242891000004</v>
      </c>
      <c r="E181" s="43">
        <f t="shared" ref="E181" si="1028">K181+Q181</f>
        <v>647.21293132000005</v>
      </c>
      <c r="F181" s="43">
        <f t="shared" ref="F181" si="1029">L181+R181</f>
        <v>13.646800520000001</v>
      </c>
      <c r="G181" s="43">
        <f t="shared" ref="G181" si="1030">M181+S181</f>
        <v>30.532697070000001</v>
      </c>
      <c r="H181" s="43">
        <f t="shared" ref="H181" si="1031">SUM(I181:J181)</f>
        <v>2720.8181432299998</v>
      </c>
      <c r="I181" s="43">
        <v>2239.5073113799999</v>
      </c>
      <c r="J181" s="43">
        <f t="shared" ref="J181" si="1032">SUM(K181:M181)</f>
        <v>481.31083185</v>
      </c>
      <c r="K181" s="43">
        <v>437.13133426000002</v>
      </c>
      <c r="L181" s="43">
        <v>13.646800520000001</v>
      </c>
      <c r="M181" s="43">
        <v>30.532697070000001</v>
      </c>
      <c r="N181" s="43">
        <f t="shared" ref="N181" si="1033">SUM(O181:P181)</f>
        <v>874.5315664100001</v>
      </c>
      <c r="O181" s="43">
        <v>664.44996935000006</v>
      </c>
      <c r="P181" s="43">
        <f t="shared" ref="P181" si="1034">SUM(Q181:S181)</f>
        <v>210.08159706000001</v>
      </c>
      <c r="Q181" s="43">
        <v>210.08159706000001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3657.7070641400001</v>
      </c>
      <c r="C182" s="43">
        <f t="shared" ref="C182" si="1035">I182+O182</f>
        <v>2960.6518095799997</v>
      </c>
      <c r="D182" s="43">
        <f t="shared" ref="D182" si="1036">J182+P182</f>
        <v>697.05525455999998</v>
      </c>
      <c r="E182" s="43">
        <f t="shared" ref="E182" si="1037">K182+Q182</f>
        <v>656.56937356000003</v>
      </c>
      <c r="F182" s="43">
        <f t="shared" ref="F182" si="1038">L182+R182</f>
        <v>9.9623439900000008</v>
      </c>
      <c r="G182" s="43">
        <f t="shared" ref="G182" si="1039">M182+S182</f>
        <v>30.523537010000002</v>
      </c>
      <c r="H182" s="43">
        <f t="shared" ref="H182" si="1040">SUM(I182:J182)</f>
        <v>2666.10665948</v>
      </c>
      <c r="I182" s="43">
        <v>2194.8366692499999</v>
      </c>
      <c r="J182" s="43">
        <f t="shared" ref="J182" si="1041">SUM(K182:M182)</f>
        <v>471.26999023000002</v>
      </c>
      <c r="K182" s="43">
        <v>430.78410923000001</v>
      </c>
      <c r="L182" s="43">
        <v>9.9623439900000008</v>
      </c>
      <c r="M182" s="43">
        <v>30.523537010000002</v>
      </c>
      <c r="N182" s="43">
        <f t="shared" ref="N182" si="1042">SUM(O182:P182)</f>
        <v>991.60040465999998</v>
      </c>
      <c r="O182" s="43">
        <v>765.81514032999996</v>
      </c>
      <c r="P182" s="43">
        <f t="shared" ref="P182" si="1043">SUM(Q182:S182)</f>
        <v>225.78526432999999</v>
      </c>
      <c r="Q182" s="43">
        <v>225.78526432999999</v>
      </c>
      <c r="R182" s="43">
        <v>0</v>
      </c>
      <c r="S182" s="43">
        <v>0</v>
      </c>
      <c r="T182" s="43"/>
      <c r="U182" s="43"/>
      <c r="V182" s="43"/>
      <c r="W182" s="43"/>
      <c r="X18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226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11460.646195700001</v>
      </c>
      <c r="C170" s="43">
        <f t="shared" ref="C170" si="927">I170+O170</f>
        <v>6539.5908497700002</v>
      </c>
      <c r="D170" s="43">
        <f t="shared" ref="D170" si="928">J170+P170</f>
        <v>4921.0553459299999</v>
      </c>
      <c r="E170" s="43">
        <f t="shared" ref="E170" si="929">K170+Q170</f>
        <v>4171.6906958</v>
      </c>
      <c r="F170" s="43">
        <f t="shared" ref="F170" si="930">L170+R170</f>
        <v>695.90021846000002</v>
      </c>
      <c r="G170" s="43">
        <f t="shared" ref="G170" si="931">M170+S170</f>
        <v>53.464431669999996</v>
      </c>
      <c r="H170" s="43">
        <f t="shared" ref="H170" si="932">SUM(I170:J170)</f>
        <v>8271.3328306500007</v>
      </c>
      <c r="I170" s="43">
        <v>4863.7520176400003</v>
      </c>
      <c r="J170" s="43">
        <f t="shared" ref="J170" si="933">SUM(K170:M170)</f>
        <v>3407.5808130099999</v>
      </c>
      <c r="K170" s="43">
        <v>2954.8820231099999</v>
      </c>
      <c r="L170" s="43">
        <v>421.74518497000003</v>
      </c>
      <c r="M170" s="43">
        <v>30.953604930000001</v>
      </c>
      <c r="N170" s="43">
        <f t="shared" ref="N170" si="934">SUM(O170:P170)</f>
        <v>3189.3133650500004</v>
      </c>
      <c r="O170" s="43">
        <v>1675.8388321299999</v>
      </c>
      <c r="P170" s="43">
        <f t="shared" ref="P170" si="935">SUM(Q170:S170)</f>
        <v>1513.4745329200002</v>
      </c>
      <c r="Q170" s="43">
        <v>1216.8086726900001</v>
      </c>
      <c r="R170" s="43">
        <v>274.15503348999999</v>
      </c>
      <c r="S170" s="43">
        <v>22.510826739999999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11602.446784</v>
      </c>
      <c r="C171" s="43">
        <f t="shared" ref="C171" si="936">I171+O171</f>
        <v>6662.4040327999992</v>
      </c>
      <c r="D171" s="43">
        <f t="shared" ref="D171" si="937">J171+P171</f>
        <v>4940.0427512000006</v>
      </c>
      <c r="E171" s="43">
        <f t="shared" ref="E171" si="938">K171+Q171</f>
        <v>4180.93595843</v>
      </c>
      <c r="F171" s="43">
        <f t="shared" ref="F171" si="939">L171+R171</f>
        <v>704.40361607</v>
      </c>
      <c r="G171" s="43">
        <f t="shared" ref="G171" si="940">M171+S171</f>
        <v>54.7031767</v>
      </c>
      <c r="H171" s="43">
        <f t="shared" ref="H171" si="941">SUM(I171:J171)</f>
        <v>8376.1385482200003</v>
      </c>
      <c r="I171" s="43">
        <v>4943.2331063499996</v>
      </c>
      <c r="J171" s="43">
        <f t="shared" ref="J171" si="942">SUM(K171:M171)</f>
        <v>3432.9054418700002</v>
      </c>
      <c r="K171" s="43">
        <v>2975.9920479000002</v>
      </c>
      <c r="L171" s="43">
        <v>424.86141296</v>
      </c>
      <c r="M171" s="43">
        <v>32.051981009999999</v>
      </c>
      <c r="N171" s="43">
        <f t="shared" ref="N171" si="943">SUM(O171:P171)</f>
        <v>3226.3082357799999</v>
      </c>
      <c r="O171" s="43">
        <v>1719.17092645</v>
      </c>
      <c r="P171" s="43">
        <f t="shared" ref="P171" si="944">SUM(Q171:S171)</f>
        <v>1507.1373093299999</v>
      </c>
      <c r="Q171" s="43">
        <v>1204.94391053</v>
      </c>
      <c r="R171" s="43">
        <v>279.54220311</v>
      </c>
      <c r="S171" s="43">
        <v>22.651195690000002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12131.832332969998</v>
      </c>
      <c r="C172" s="43">
        <f t="shared" ref="C172" si="945">I172+O172</f>
        <v>7196.4385519200005</v>
      </c>
      <c r="D172" s="43">
        <f t="shared" ref="D172" si="946">J172+P172</f>
        <v>4935.3937810499992</v>
      </c>
      <c r="E172" s="43">
        <f t="shared" ref="E172" si="947">K172+Q172</f>
        <v>4175.6487265400001</v>
      </c>
      <c r="F172" s="43">
        <f t="shared" ref="F172" si="948">L172+R172</f>
        <v>706.15674626999999</v>
      </c>
      <c r="G172" s="43">
        <f t="shared" ref="G172" si="949">M172+S172</f>
        <v>53.588308240000003</v>
      </c>
      <c r="H172" s="43">
        <f t="shared" ref="H172" si="950">SUM(I172:J172)</f>
        <v>8891.8323330900002</v>
      </c>
      <c r="I172" s="43">
        <v>5451.3133206100001</v>
      </c>
      <c r="J172" s="43">
        <f t="shared" ref="J172" si="951">SUM(K172:M172)</f>
        <v>3440.5190124799997</v>
      </c>
      <c r="K172" s="43">
        <v>2980.5407721299998</v>
      </c>
      <c r="L172" s="43">
        <v>427.97886625000001</v>
      </c>
      <c r="M172" s="43">
        <v>31.999374100000001</v>
      </c>
      <c r="N172" s="43">
        <f t="shared" ref="N172" si="952">SUM(O172:P172)</f>
        <v>3239.9999998799999</v>
      </c>
      <c r="O172" s="43">
        <v>1745.1252313099999</v>
      </c>
      <c r="P172" s="43">
        <f t="shared" ref="P172" si="953">SUM(Q172:S172)</f>
        <v>1494.87476857</v>
      </c>
      <c r="Q172" s="43">
        <v>1195.10795441</v>
      </c>
      <c r="R172" s="43">
        <v>278.17788001999998</v>
      </c>
      <c r="S172" s="43">
        <v>21.588934139999999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11958.12943133</v>
      </c>
      <c r="C173" s="43">
        <f t="shared" ref="C173" si="954">I173+O173</f>
        <v>6984.1326755099999</v>
      </c>
      <c r="D173" s="43">
        <f t="shared" ref="D173" si="955">J173+P173</f>
        <v>4973.9967558200005</v>
      </c>
      <c r="E173" s="43">
        <f t="shared" ref="E173" si="956">K173+Q173</f>
        <v>3839.7889219400004</v>
      </c>
      <c r="F173" s="43">
        <f t="shared" ref="F173" si="957">L173+R173</f>
        <v>1081.0566899800001</v>
      </c>
      <c r="G173" s="43">
        <f t="shared" ref="G173" si="958">M173+S173</f>
        <v>53.151143899999994</v>
      </c>
      <c r="H173" s="43">
        <f t="shared" ref="H173" si="959">SUM(I173:J173)</f>
        <v>8715.9343127499997</v>
      </c>
      <c r="I173" s="43">
        <v>5261.4282408199997</v>
      </c>
      <c r="J173" s="43">
        <f t="shared" ref="J173" si="960">SUM(K173:M173)</f>
        <v>3454.50607193</v>
      </c>
      <c r="K173" s="43">
        <v>2724.0646738400001</v>
      </c>
      <c r="L173" s="43">
        <v>697.77999348000003</v>
      </c>
      <c r="M173" s="43">
        <v>32.661404609999998</v>
      </c>
      <c r="N173" s="43">
        <f t="shared" ref="N173" si="961">SUM(O173:P173)</f>
        <v>3242.1951185799999</v>
      </c>
      <c r="O173" s="43">
        <v>1722.70443469</v>
      </c>
      <c r="P173" s="43">
        <f t="shared" ref="P173" si="962">SUM(Q173:S173)</f>
        <v>1519.4906838900001</v>
      </c>
      <c r="Q173" s="43">
        <v>1115.7242481000001</v>
      </c>
      <c r="R173" s="43">
        <v>383.27669650000001</v>
      </c>
      <c r="S173" s="43">
        <v>20.489739289999999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11982.677537400001</v>
      </c>
      <c r="C174" s="43">
        <f t="shared" ref="C174" si="963">I174+O174</f>
        <v>6997.2216156600007</v>
      </c>
      <c r="D174" s="43">
        <f t="shared" ref="D174" si="964">J174+P174</f>
        <v>4985.4559217400001</v>
      </c>
      <c r="E174" s="43">
        <f t="shared" ref="E174" si="965">K174+Q174</f>
        <v>3842.4204638199999</v>
      </c>
      <c r="F174" s="43">
        <f t="shared" ref="F174" si="966">L174+R174</f>
        <v>1090.6464722000001</v>
      </c>
      <c r="G174" s="43">
        <f t="shared" ref="G174" si="967">M174+S174</f>
        <v>52.388985720000001</v>
      </c>
      <c r="H174" s="43">
        <f t="shared" ref="H174" si="968">SUM(I174:J174)</f>
        <v>8679.1291240600003</v>
      </c>
      <c r="I174" s="43">
        <v>5228.9240731600003</v>
      </c>
      <c r="J174" s="43">
        <f t="shared" ref="J174" si="969">SUM(K174:M174)</f>
        <v>3450.2050509000001</v>
      </c>
      <c r="K174" s="43">
        <v>2714.5138142000001</v>
      </c>
      <c r="L174" s="43">
        <v>703.58227047000003</v>
      </c>
      <c r="M174" s="43">
        <v>32.10896623</v>
      </c>
      <c r="N174" s="43">
        <f t="shared" ref="N174" si="970">SUM(O174:P174)</f>
        <v>3303.54841334</v>
      </c>
      <c r="O174" s="43">
        <v>1768.2975425</v>
      </c>
      <c r="P174" s="43">
        <f t="shared" ref="P174" si="971">SUM(Q174:S174)</f>
        <v>1535.2508708400001</v>
      </c>
      <c r="Q174" s="43">
        <v>1127.9066496200001</v>
      </c>
      <c r="R174" s="43">
        <v>387.06420172999998</v>
      </c>
      <c r="S174" s="43">
        <v>20.280019490000001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12027.632348129999</v>
      </c>
      <c r="C175" s="43">
        <f t="shared" ref="C175" si="972">I175+O175</f>
        <v>7042.6451740499997</v>
      </c>
      <c r="D175" s="43">
        <f t="shared" ref="D175" si="973">J175+P175</f>
        <v>4984.9871740800008</v>
      </c>
      <c r="E175" s="43">
        <f t="shared" ref="E175" si="974">K175+Q175</f>
        <v>3859.7974023900001</v>
      </c>
      <c r="F175" s="43">
        <f t="shared" ref="F175" si="975">L175+R175</f>
        <v>1073.28379724</v>
      </c>
      <c r="G175" s="43">
        <f t="shared" ref="G175" si="976">M175+S175</f>
        <v>51.905974450000002</v>
      </c>
      <c r="H175" s="43">
        <f t="shared" ref="H175" si="977">SUM(I175:J175)</f>
        <v>8718.2766187899997</v>
      </c>
      <c r="I175" s="43">
        <v>5287.4585340499998</v>
      </c>
      <c r="J175" s="43">
        <f t="shared" ref="J175" si="978">SUM(K175:M175)</f>
        <v>3430.8180847400004</v>
      </c>
      <c r="K175" s="43">
        <v>2689.5867344500002</v>
      </c>
      <c r="L175" s="43">
        <v>708.21297877999996</v>
      </c>
      <c r="M175" s="43">
        <v>33.018371510000001</v>
      </c>
      <c r="N175" s="43">
        <f t="shared" ref="N175" si="979">SUM(O175:P175)</f>
        <v>3309.3557293399999</v>
      </c>
      <c r="O175" s="43">
        <v>1755.1866399999999</v>
      </c>
      <c r="P175" s="43">
        <f t="shared" ref="P175" si="980">SUM(Q175:S175)</f>
        <v>1554.16908934</v>
      </c>
      <c r="Q175" s="43">
        <v>1170.2106679399999</v>
      </c>
      <c r="R175" s="43">
        <v>365.07081846</v>
      </c>
      <c r="S175" s="43">
        <v>18.887602940000001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12045.66400769</v>
      </c>
      <c r="C176" s="43">
        <f t="shared" ref="C176" si="981">I176+O176</f>
        <v>7016.4801416700002</v>
      </c>
      <c r="D176" s="43">
        <f t="shared" ref="D176" si="982">J176+P176</f>
        <v>5029.1838660200001</v>
      </c>
      <c r="E176" s="43">
        <f t="shared" ref="E176" si="983">K176+Q176</f>
        <v>3873.2794140999999</v>
      </c>
      <c r="F176" s="43">
        <f t="shared" ref="F176" si="984">L176+R176</f>
        <v>1101.31066416</v>
      </c>
      <c r="G176" s="43">
        <f t="shared" ref="G176" si="985">M176+S176</f>
        <v>54.593787759999998</v>
      </c>
      <c r="H176" s="43">
        <f t="shared" ref="H176" si="986">SUM(I176:J176)</f>
        <v>8754.4272410699996</v>
      </c>
      <c r="I176" s="43">
        <v>5289.2164414400004</v>
      </c>
      <c r="J176" s="43">
        <f t="shared" ref="J176" si="987">SUM(K176:M176)</f>
        <v>3465.2107996300001</v>
      </c>
      <c r="K176" s="43">
        <v>2701.68226607</v>
      </c>
      <c r="L176" s="43">
        <v>727.04976462000002</v>
      </c>
      <c r="M176" s="43">
        <v>36.478768940000002</v>
      </c>
      <c r="N176" s="43">
        <f t="shared" ref="N176" si="988">SUM(O176:P176)</f>
        <v>3291.2367666199998</v>
      </c>
      <c r="O176" s="43">
        <v>1727.26370023</v>
      </c>
      <c r="P176" s="43">
        <f t="shared" ref="P176" si="989">SUM(Q176:S176)</f>
        <v>1563.97306639</v>
      </c>
      <c r="Q176" s="43">
        <v>1171.59714803</v>
      </c>
      <c r="R176" s="43">
        <v>374.26089954000003</v>
      </c>
      <c r="S176" s="43">
        <v>18.11501882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12135.84343336</v>
      </c>
      <c r="C177" s="43">
        <f t="shared" ref="C177" si="990">I177+O177</f>
        <v>7108.9572617499998</v>
      </c>
      <c r="D177" s="43">
        <f t="shared" ref="D177" si="991">J177+P177</f>
        <v>5026.88617161</v>
      </c>
      <c r="E177" s="43">
        <f t="shared" ref="E177" si="992">K177+Q177</f>
        <v>3872.8930679800001</v>
      </c>
      <c r="F177" s="43">
        <f t="shared" ref="F177" si="993">L177+R177</f>
        <v>1095.46850958</v>
      </c>
      <c r="G177" s="43">
        <f t="shared" ref="G177" si="994">M177+S177</f>
        <v>58.524594049999997</v>
      </c>
      <c r="H177" s="43">
        <f t="shared" ref="H177" si="995">SUM(I177:J177)</f>
        <v>8844.0956569700011</v>
      </c>
      <c r="I177" s="43">
        <v>5380.9992656100003</v>
      </c>
      <c r="J177" s="43">
        <f t="shared" ref="J177" si="996">SUM(K177:M177)</f>
        <v>3463.0963913600003</v>
      </c>
      <c r="K177" s="43">
        <v>2695.4213781600001</v>
      </c>
      <c r="L177" s="43">
        <v>730.37851959</v>
      </c>
      <c r="M177" s="43">
        <v>37.296493609999999</v>
      </c>
      <c r="N177" s="43">
        <f t="shared" ref="N177" si="997">SUM(O177:P177)</f>
        <v>3291.7477763899997</v>
      </c>
      <c r="O177" s="43">
        <v>1727.95799614</v>
      </c>
      <c r="P177" s="43">
        <f t="shared" ref="P177" si="998">SUM(Q177:S177)</f>
        <v>1563.7897802499999</v>
      </c>
      <c r="Q177" s="43">
        <v>1177.4716898199999</v>
      </c>
      <c r="R177" s="43">
        <v>365.08998998999999</v>
      </c>
      <c r="S177" s="43">
        <v>21.228100439999999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12609.507187090003</v>
      </c>
      <c r="C178" s="43">
        <f t="shared" ref="C178" si="999">I178+O178</f>
        <v>7568.8018593000006</v>
      </c>
      <c r="D178" s="43">
        <f t="shared" ref="D178" si="1000">J178+P178</f>
        <v>5040.7053277899995</v>
      </c>
      <c r="E178" s="43">
        <f t="shared" ref="E178" si="1001">K178+Q178</f>
        <v>3880.3991702699996</v>
      </c>
      <c r="F178" s="43">
        <f t="shared" ref="F178" si="1002">L178+R178</f>
        <v>1099.7255832400001</v>
      </c>
      <c r="G178" s="43">
        <f t="shared" ref="G178" si="1003">M178+S178</f>
        <v>60.58057428</v>
      </c>
      <c r="H178" s="43">
        <f t="shared" ref="H178" si="1004">SUM(I178:J178)</f>
        <v>9276.97279566</v>
      </c>
      <c r="I178" s="43">
        <v>5801.1305906300004</v>
      </c>
      <c r="J178" s="43">
        <f t="shared" ref="J178" si="1005">SUM(K178:M178)</f>
        <v>3475.8422050300001</v>
      </c>
      <c r="K178" s="43">
        <v>2701.4910123099999</v>
      </c>
      <c r="L178" s="43">
        <v>738.41111636000005</v>
      </c>
      <c r="M178" s="43">
        <v>35.940076359999999</v>
      </c>
      <c r="N178" s="43">
        <f t="shared" ref="N178" si="1006">SUM(O178:P178)</f>
        <v>3332.5343914300001</v>
      </c>
      <c r="O178" s="43">
        <v>1767.67126867</v>
      </c>
      <c r="P178" s="43">
        <f t="shared" ref="P178" si="1007">SUM(Q178:S178)</f>
        <v>1564.8631227599999</v>
      </c>
      <c r="Q178" s="43">
        <v>1178.9081579599999</v>
      </c>
      <c r="R178" s="43">
        <v>361.31446688</v>
      </c>
      <c r="S178" s="43">
        <v>24.640497920000001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12378.182372609999</v>
      </c>
      <c r="C179" s="43">
        <f t="shared" ref="C179" si="1008">I179+O179</f>
        <v>7309.0196075000003</v>
      </c>
      <c r="D179" s="43">
        <f t="shared" ref="D179" si="1009">J179+P179</f>
        <v>5069.1627651100007</v>
      </c>
      <c r="E179" s="43">
        <f t="shared" ref="E179" si="1010">K179+Q179</f>
        <v>3905.7187108200001</v>
      </c>
      <c r="F179" s="43">
        <f t="shared" ref="F179" si="1011">L179+R179</f>
        <v>1118.7347081400001</v>
      </c>
      <c r="G179" s="43">
        <f t="shared" ref="G179" si="1012">M179+S179</f>
        <v>44.709346150000002</v>
      </c>
      <c r="H179" s="43">
        <f t="shared" ref="H179" si="1013">SUM(I179:J179)</f>
        <v>9041.7320433999994</v>
      </c>
      <c r="I179" s="43">
        <v>5544.6072719100002</v>
      </c>
      <c r="J179" s="43">
        <f t="shared" ref="J179" si="1014">SUM(K179:M179)</f>
        <v>3497.1247714900001</v>
      </c>
      <c r="K179" s="43">
        <v>2715.7411075</v>
      </c>
      <c r="L179" s="43">
        <v>751.45090931000004</v>
      </c>
      <c r="M179" s="43">
        <v>29.932754679999999</v>
      </c>
      <c r="N179" s="43">
        <f t="shared" ref="N179" si="1015">SUM(O179:P179)</f>
        <v>3336.4503292100003</v>
      </c>
      <c r="O179" s="43">
        <v>1764.4123355900001</v>
      </c>
      <c r="P179" s="43">
        <f t="shared" ref="P179" si="1016">SUM(Q179:S179)</f>
        <v>1572.0379936200002</v>
      </c>
      <c r="Q179" s="43">
        <v>1189.9776033200001</v>
      </c>
      <c r="R179" s="43">
        <v>367.28379883000002</v>
      </c>
      <c r="S179" s="43">
        <v>14.77659147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12372.43525079</v>
      </c>
      <c r="C180" s="43">
        <f t="shared" ref="C180" si="1017">I180+O180</f>
        <v>7252.3663669200005</v>
      </c>
      <c r="D180" s="43">
        <f t="shared" ref="D180" si="1018">J180+P180</f>
        <v>5120.0688838700007</v>
      </c>
      <c r="E180" s="43">
        <f t="shared" ref="E180" si="1019">K180+Q180</f>
        <v>3952.9418921000001</v>
      </c>
      <c r="F180" s="43">
        <f t="shared" ref="F180" si="1020">L180+R180</f>
        <v>1120.7711551299999</v>
      </c>
      <c r="G180" s="43">
        <f t="shared" ref="G180" si="1021">M180+S180</f>
        <v>46.35583664</v>
      </c>
      <c r="H180" s="43">
        <f t="shared" ref="H180" si="1022">SUM(I180:J180)</f>
        <v>9051.743993</v>
      </c>
      <c r="I180" s="43">
        <v>5498.4813053500002</v>
      </c>
      <c r="J180" s="43">
        <f t="shared" ref="J180" si="1023">SUM(K180:M180)</f>
        <v>3553.2626876500003</v>
      </c>
      <c r="K180" s="43">
        <v>2768.6317573800002</v>
      </c>
      <c r="L180" s="43">
        <v>754.06518611000001</v>
      </c>
      <c r="M180" s="43">
        <v>30.565744160000001</v>
      </c>
      <c r="N180" s="43">
        <f t="shared" ref="N180" si="1024">SUM(O180:P180)</f>
        <v>3320.6912577900002</v>
      </c>
      <c r="O180" s="43">
        <v>1753.8850615700001</v>
      </c>
      <c r="P180" s="43">
        <f t="shared" ref="P180" si="1025">SUM(Q180:S180)</f>
        <v>1566.8061962199999</v>
      </c>
      <c r="Q180" s="43">
        <v>1184.31013472</v>
      </c>
      <c r="R180" s="43">
        <v>366.70596902</v>
      </c>
      <c r="S180" s="43">
        <v>15.79009248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12437.60193599</v>
      </c>
      <c r="C181" s="43">
        <f t="shared" ref="C181" si="1026">I181+O181</f>
        <v>7288.4143898099992</v>
      </c>
      <c r="D181" s="43">
        <f t="shared" ref="D181" si="1027">J181+P181</f>
        <v>5149.18754618</v>
      </c>
      <c r="E181" s="43">
        <f t="shared" ref="E181" si="1028">K181+Q181</f>
        <v>3985.79020481</v>
      </c>
      <c r="F181" s="43">
        <f t="shared" ref="F181" si="1029">L181+R181</f>
        <v>1120.63486893</v>
      </c>
      <c r="G181" s="43">
        <f t="shared" ref="G181" si="1030">M181+S181</f>
        <v>42.762472439999996</v>
      </c>
      <c r="H181" s="43">
        <f t="shared" ref="H181" si="1031">SUM(I181:J181)</f>
        <v>9060.3581777500003</v>
      </c>
      <c r="I181" s="43">
        <v>5467.3923128799997</v>
      </c>
      <c r="J181" s="43">
        <f t="shared" ref="J181" si="1032">SUM(K181:M181)</f>
        <v>3592.9658648700001</v>
      </c>
      <c r="K181" s="43">
        <v>2811.6765173700001</v>
      </c>
      <c r="L181" s="43">
        <v>755.12019387999999</v>
      </c>
      <c r="M181" s="43">
        <v>26.169153619999999</v>
      </c>
      <c r="N181" s="43">
        <f t="shared" ref="N181" si="1033">SUM(O181:P181)</f>
        <v>3377.2437582399998</v>
      </c>
      <c r="O181" s="43">
        <v>1821.0220769299999</v>
      </c>
      <c r="P181" s="43">
        <f t="shared" ref="P181" si="1034">SUM(Q181:S181)</f>
        <v>1556.2216813099999</v>
      </c>
      <c r="Q181" s="43">
        <v>1174.1136874399999</v>
      </c>
      <c r="R181" s="43">
        <v>365.51467504999999</v>
      </c>
      <c r="S181" s="43">
        <v>16.59331882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12816.160871439999</v>
      </c>
      <c r="C182" s="43">
        <f t="shared" ref="C182" si="1035">I182+O182</f>
        <v>7658.0156840700001</v>
      </c>
      <c r="D182" s="43">
        <f t="shared" ref="D182" si="1036">J182+P182</f>
        <v>5158.1451873700007</v>
      </c>
      <c r="E182" s="43">
        <f t="shared" ref="E182" si="1037">K182+Q182</f>
        <v>3966.9812219599999</v>
      </c>
      <c r="F182" s="43">
        <f t="shared" ref="F182" si="1038">L182+R182</f>
        <v>1148.7496598299999</v>
      </c>
      <c r="G182" s="43">
        <f t="shared" ref="G182" si="1039">M182+S182</f>
        <v>42.414305580000004</v>
      </c>
      <c r="H182" s="43">
        <f t="shared" ref="H182" si="1040">SUM(I182:J182)</f>
        <v>9348.8755120799997</v>
      </c>
      <c r="I182" s="43">
        <v>5733.8847589699999</v>
      </c>
      <c r="J182" s="43">
        <f t="shared" ref="J182" si="1041">SUM(K182:M182)</f>
        <v>3614.9907531100002</v>
      </c>
      <c r="K182" s="43">
        <v>2814.6544983799999</v>
      </c>
      <c r="L182" s="43">
        <v>774.70754435000003</v>
      </c>
      <c r="M182" s="43">
        <v>25.628710380000001</v>
      </c>
      <c r="N182" s="43">
        <f t="shared" ref="N182" si="1042">SUM(O182:P182)</f>
        <v>3467.2853593600003</v>
      </c>
      <c r="O182" s="43">
        <v>1924.1309251</v>
      </c>
      <c r="P182" s="43">
        <f t="shared" ref="P182" si="1043">SUM(Q182:S182)</f>
        <v>1543.15443426</v>
      </c>
      <c r="Q182" s="43">
        <v>1152.3267235799999</v>
      </c>
      <c r="R182" s="43">
        <v>374.04211548000001</v>
      </c>
      <c r="S182" s="43">
        <v>16.785595199999999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226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255</v>
      </c>
      <c r="D7" s="206" t="s">
        <v>256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257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 hidden="1" outlineLevel="1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 hidden="1" outlineLevel="1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 hidden="1" outlineLevel="1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 hidden="1" outlineLevel="1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 hidden="1" outlineLevel="1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 hidden="1" outlineLevel="1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 hidden="1" outlineLevel="1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 hidden="1" outlineLevel="1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 hidden="1" outlineLevel="1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 hidden="1" outlineLevel="1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 hidden="1" outlineLevel="1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 hidden="1" outlineLevel="1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 hidden="1" outlineLevel="1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  <row r="170" spans="1:22">
      <c r="A170" s="8">
        <v>45383</v>
      </c>
      <c r="B170" s="114">
        <v>3159.3767182399997</v>
      </c>
      <c r="C170" s="114">
        <v>692.96172353999998</v>
      </c>
      <c r="D170" s="114">
        <v>11.540983279999999</v>
      </c>
      <c r="E170" s="114">
        <v>539.59092610999983</v>
      </c>
      <c r="F170" s="114">
        <v>153.22339861999998</v>
      </c>
      <c r="G170" s="114">
        <v>43.631196559999992</v>
      </c>
      <c r="H170" s="114">
        <v>95.762853759999999</v>
      </c>
      <c r="I170" s="114">
        <v>611.11386958000003</v>
      </c>
      <c r="J170" s="114">
        <v>182.48314026000003</v>
      </c>
      <c r="K170" s="114">
        <v>2.8410993199999997</v>
      </c>
      <c r="L170" s="114">
        <v>78.907157819999995</v>
      </c>
      <c r="M170" s="114">
        <v>43.771343809999998</v>
      </c>
      <c r="N170" s="114">
        <v>152.09442723000001</v>
      </c>
      <c r="O170" s="114">
        <v>74.675774040000007</v>
      </c>
      <c r="P170" s="114">
        <v>34.200895410000001</v>
      </c>
      <c r="Q170" s="114">
        <v>45.036791209999997</v>
      </c>
      <c r="R170" s="114">
        <v>374.87950393</v>
      </c>
      <c r="S170" s="114">
        <v>9.3070437399999992</v>
      </c>
      <c r="T170" s="114">
        <v>13.35459002</v>
      </c>
      <c r="U170" s="114"/>
      <c r="V170" s="114"/>
    </row>
    <row r="171" spans="1:22">
      <c r="A171" s="8">
        <v>45413</v>
      </c>
      <c r="B171" s="114">
        <v>3296.8898557400007</v>
      </c>
      <c r="C171" s="114">
        <v>753.71518723999998</v>
      </c>
      <c r="D171" s="114">
        <v>10.97514949</v>
      </c>
      <c r="E171" s="114">
        <v>558.75610993999999</v>
      </c>
      <c r="F171" s="114">
        <v>163.00550952999998</v>
      </c>
      <c r="G171" s="114">
        <v>43.01961301</v>
      </c>
      <c r="H171" s="114">
        <v>161.17744147000005</v>
      </c>
      <c r="I171" s="114">
        <v>537.10850825</v>
      </c>
      <c r="J171" s="114">
        <v>178.77272269999997</v>
      </c>
      <c r="K171" s="114">
        <v>4.3832318499999996</v>
      </c>
      <c r="L171" s="114">
        <v>79.425002070000005</v>
      </c>
      <c r="M171" s="114">
        <v>40.965917579999996</v>
      </c>
      <c r="N171" s="114">
        <v>164.47960463000004</v>
      </c>
      <c r="O171" s="114">
        <v>103.93514448000001</v>
      </c>
      <c r="P171" s="114">
        <v>34.609636389999999</v>
      </c>
      <c r="Q171" s="114">
        <v>44.678791709999992</v>
      </c>
      <c r="R171" s="114">
        <v>392.19950831</v>
      </c>
      <c r="S171" s="114">
        <v>10.53552329</v>
      </c>
      <c r="T171" s="114">
        <v>15.147253799999998</v>
      </c>
      <c r="U171" s="114"/>
      <c r="V171" s="114"/>
    </row>
    <row r="172" spans="1:22">
      <c r="A172" s="8">
        <v>45444</v>
      </c>
      <c r="B172" s="114">
        <v>3274.7264408199999</v>
      </c>
      <c r="C172" s="114">
        <v>613.01123568000003</v>
      </c>
      <c r="D172" s="114">
        <v>11.1710821</v>
      </c>
      <c r="E172" s="114">
        <v>653.73435231999997</v>
      </c>
      <c r="F172" s="114">
        <v>152.21344575000001</v>
      </c>
      <c r="G172" s="114">
        <v>30.258555300000001</v>
      </c>
      <c r="H172" s="114">
        <v>125.89070691000001</v>
      </c>
      <c r="I172" s="114">
        <v>593.81625007000002</v>
      </c>
      <c r="J172" s="114">
        <v>187.28452204000001</v>
      </c>
      <c r="K172" s="114">
        <v>4.2931659199999999</v>
      </c>
      <c r="L172" s="114">
        <v>91.43625492999999</v>
      </c>
      <c r="M172" s="114">
        <v>37.552562340000001</v>
      </c>
      <c r="N172" s="114">
        <v>167.40039228000001</v>
      </c>
      <c r="O172" s="114">
        <v>74.821147320000009</v>
      </c>
      <c r="P172" s="114">
        <v>38.886361239999999</v>
      </c>
      <c r="Q172" s="114">
        <v>43.210655889999998</v>
      </c>
      <c r="R172" s="114">
        <v>418.16100221000005</v>
      </c>
      <c r="S172" s="114">
        <v>13.139787460000001</v>
      </c>
      <c r="T172" s="114">
        <v>18.444961060000001</v>
      </c>
      <c r="U172" s="114"/>
      <c r="V172" s="114"/>
    </row>
    <row r="173" spans="1:22">
      <c r="A173" s="8">
        <v>45474</v>
      </c>
      <c r="B173" s="114">
        <v>3452.5698068900001</v>
      </c>
      <c r="C173" s="114">
        <v>665.21632132000002</v>
      </c>
      <c r="D173" s="114">
        <v>12.429131610000001</v>
      </c>
      <c r="E173" s="114">
        <v>687.76001305</v>
      </c>
      <c r="F173" s="114">
        <v>131.11678003</v>
      </c>
      <c r="G173" s="114">
        <v>30.911009889999999</v>
      </c>
      <c r="H173" s="114">
        <v>119.66723916000001</v>
      </c>
      <c r="I173" s="114">
        <v>669.19506567999997</v>
      </c>
      <c r="J173" s="114">
        <v>204.78899132000001</v>
      </c>
      <c r="K173" s="114">
        <v>9.126764099999999</v>
      </c>
      <c r="L173" s="114">
        <v>98.759391449999995</v>
      </c>
      <c r="M173" s="114">
        <v>30.51682697</v>
      </c>
      <c r="N173" s="114">
        <v>204.55323836000002</v>
      </c>
      <c r="O173" s="114">
        <v>69.075672040000001</v>
      </c>
      <c r="P173" s="114">
        <v>38.463724400000004</v>
      </c>
      <c r="Q173" s="114">
        <v>46.244624659999999</v>
      </c>
      <c r="R173" s="114">
        <v>405.80970338999992</v>
      </c>
      <c r="S173" s="114">
        <v>13.70208197</v>
      </c>
      <c r="T173" s="114">
        <v>15.233227490000001</v>
      </c>
      <c r="U173" s="114"/>
      <c r="V173" s="114"/>
    </row>
    <row r="174" spans="1:22">
      <c r="A174" s="8">
        <v>45505</v>
      </c>
      <c r="B174" s="114">
        <v>3370.3963239200002</v>
      </c>
      <c r="C174" s="114">
        <v>639.55359917999999</v>
      </c>
      <c r="D174" s="114">
        <v>12.579343250000001</v>
      </c>
      <c r="E174" s="114">
        <v>721.21558174000006</v>
      </c>
      <c r="F174" s="114">
        <v>136.73167444999999</v>
      </c>
      <c r="G174" s="114">
        <v>27.325244550000001</v>
      </c>
      <c r="H174" s="114">
        <v>132.33529496999998</v>
      </c>
      <c r="I174" s="114">
        <v>601.18427775999999</v>
      </c>
      <c r="J174" s="114">
        <v>187.82252893</v>
      </c>
      <c r="K174" s="114">
        <v>6.463623000000001</v>
      </c>
      <c r="L174" s="114">
        <v>109.55780235</v>
      </c>
      <c r="M174" s="114">
        <v>22.77043712</v>
      </c>
      <c r="N174" s="114">
        <v>176.27072423000001</v>
      </c>
      <c r="O174" s="114">
        <v>65.977072030000002</v>
      </c>
      <c r="P174" s="114">
        <v>38.990343790000004</v>
      </c>
      <c r="Q174" s="114">
        <v>56.814797319999997</v>
      </c>
      <c r="R174" s="114">
        <v>402.48179641000007</v>
      </c>
      <c r="S174" s="114">
        <v>15.81877167</v>
      </c>
      <c r="T174" s="114">
        <v>16.50341117</v>
      </c>
      <c r="U174" s="114"/>
      <c r="V174" s="114"/>
    </row>
    <row r="175" spans="1:22">
      <c r="A175" s="8">
        <v>45536</v>
      </c>
      <c r="B175" s="114">
        <v>3366.0304483499999</v>
      </c>
      <c r="C175" s="114">
        <v>597.64137161000008</v>
      </c>
      <c r="D175" s="114">
        <v>13.9421894</v>
      </c>
      <c r="E175" s="114">
        <v>798.54112512999984</v>
      </c>
      <c r="F175" s="114">
        <v>94.796043349999991</v>
      </c>
      <c r="G175" s="114">
        <v>30.265748439999999</v>
      </c>
      <c r="H175" s="114">
        <v>136.30765396000001</v>
      </c>
      <c r="I175" s="114">
        <v>618.78413667000007</v>
      </c>
      <c r="J175" s="114">
        <v>195.36184795000003</v>
      </c>
      <c r="K175" s="114">
        <v>7.3004294600000001</v>
      </c>
      <c r="L175" s="114">
        <v>106.50887437</v>
      </c>
      <c r="M175" s="114">
        <v>17.76752428</v>
      </c>
      <c r="N175" s="114">
        <v>173.13711526</v>
      </c>
      <c r="O175" s="114">
        <v>61.593562400000003</v>
      </c>
      <c r="P175" s="114">
        <v>28.941018750000001</v>
      </c>
      <c r="Q175" s="114">
        <v>69.83513481</v>
      </c>
      <c r="R175" s="114">
        <v>379.48549782999999</v>
      </c>
      <c r="S175" s="114">
        <v>16.875112489999999</v>
      </c>
      <c r="T175" s="114">
        <v>18.946062189999999</v>
      </c>
      <c r="U175" s="114"/>
      <c r="V175" s="114"/>
    </row>
    <row r="176" spans="1:22">
      <c r="A176" s="8">
        <v>45566</v>
      </c>
      <c r="B176" s="114">
        <v>3471.4956448200001</v>
      </c>
      <c r="C176" s="114">
        <v>568.70512265000002</v>
      </c>
      <c r="D176" s="114">
        <v>16.237543930000001</v>
      </c>
      <c r="E176" s="114">
        <v>890.0788916099998</v>
      </c>
      <c r="F176" s="114">
        <v>112.25414018000001</v>
      </c>
      <c r="G176" s="114">
        <v>29.46453842</v>
      </c>
      <c r="H176" s="114">
        <v>124.00337461000001</v>
      </c>
      <c r="I176" s="114">
        <v>662.39009635999992</v>
      </c>
      <c r="J176" s="114">
        <v>207.07294760000002</v>
      </c>
      <c r="K176" s="114">
        <v>7.5042684799999995</v>
      </c>
      <c r="L176" s="114">
        <v>117.83461991</v>
      </c>
      <c r="M176" s="114">
        <v>9.9096278499999997</v>
      </c>
      <c r="N176" s="114">
        <v>174.45829803000001</v>
      </c>
      <c r="O176" s="114">
        <v>69.557226149999991</v>
      </c>
      <c r="P176" s="114">
        <v>36.658214030000003</v>
      </c>
      <c r="Q176" s="114">
        <v>67.553640560000005</v>
      </c>
      <c r="R176" s="114">
        <v>344.58379156000001</v>
      </c>
      <c r="S176" s="114">
        <v>16.785916649999997</v>
      </c>
      <c r="T176" s="114">
        <v>16.443386239999999</v>
      </c>
      <c r="U176" s="114"/>
      <c r="V176" s="114"/>
    </row>
    <row r="177" spans="1:22">
      <c r="A177" s="8">
        <v>45597</v>
      </c>
      <c r="B177" s="114">
        <v>3574.4351654700004</v>
      </c>
      <c r="C177" s="114">
        <v>656.59199755999998</v>
      </c>
      <c r="D177" s="114">
        <v>13.9778588</v>
      </c>
      <c r="E177" s="114">
        <v>844.01338784000006</v>
      </c>
      <c r="F177" s="114">
        <v>123.92695732</v>
      </c>
      <c r="G177" s="114">
        <v>32.87828219</v>
      </c>
      <c r="H177" s="114">
        <v>121.09705679999999</v>
      </c>
      <c r="I177" s="114">
        <v>740.41250722999996</v>
      </c>
      <c r="J177" s="114">
        <v>203.10486426</v>
      </c>
      <c r="K177" s="114">
        <v>4.6502887100000008</v>
      </c>
      <c r="L177" s="114">
        <v>101.88705633000001</v>
      </c>
      <c r="M177" s="114">
        <v>16.611893039999998</v>
      </c>
      <c r="N177" s="114">
        <v>167.71524086999997</v>
      </c>
      <c r="O177" s="114">
        <v>62.482922340000002</v>
      </c>
      <c r="P177" s="114">
        <v>35.464402819999989</v>
      </c>
      <c r="Q177" s="114">
        <v>68.715114310000004</v>
      </c>
      <c r="R177" s="114">
        <v>351.70953329999998</v>
      </c>
      <c r="S177" s="114">
        <v>13.523874419999999</v>
      </c>
      <c r="T177" s="114">
        <v>15.671927330000001</v>
      </c>
      <c r="U177" s="114"/>
      <c r="V177" s="114"/>
    </row>
    <row r="178" spans="1:22">
      <c r="A178" s="8">
        <v>45627</v>
      </c>
      <c r="B178" s="114">
        <v>3701.9783817199996</v>
      </c>
      <c r="C178" s="114">
        <v>619.4691914</v>
      </c>
      <c r="D178" s="114">
        <v>14.693308160000001</v>
      </c>
      <c r="E178" s="114">
        <v>886.1031203</v>
      </c>
      <c r="F178" s="114">
        <v>154.17956035999998</v>
      </c>
      <c r="G178" s="114">
        <v>76.345547570000008</v>
      </c>
      <c r="H178" s="114">
        <v>177.22321966000001</v>
      </c>
      <c r="I178" s="114">
        <v>718.07877092000001</v>
      </c>
      <c r="J178" s="114">
        <v>227.69705657999998</v>
      </c>
      <c r="K178" s="114">
        <v>4.8116382</v>
      </c>
      <c r="L178" s="114">
        <v>110.79121771000001</v>
      </c>
      <c r="M178" s="114">
        <v>9.6634917199999997</v>
      </c>
      <c r="N178" s="114">
        <v>170.33847291000001</v>
      </c>
      <c r="O178" s="114">
        <v>70.417164170000007</v>
      </c>
      <c r="P178" s="114">
        <v>50.655425889999997</v>
      </c>
      <c r="Q178" s="114">
        <v>74.719361739999997</v>
      </c>
      <c r="R178" s="114">
        <v>313.14517110000003</v>
      </c>
      <c r="S178" s="114">
        <v>9.95513023</v>
      </c>
      <c r="T178" s="114">
        <v>13.691533099999999</v>
      </c>
      <c r="U178" s="114"/>
      <c r="V178" s="114"/>
    </row>
    <row r="179" spans="1:22">
      <c r="A179" s="8">
        <v>45658</v>
      </c>
      <c r="B179" s="114">
        <v>3585.4892076299993</v>
      </c>
      <c r="C179" s="114">
        <v>637.21600771999999</v>
      </c>
      <c r="D179" s="114">
        <v>15.131902629999999</v>
      </c>
      <c r="E179" s="114">
        <v>1024.2793004599998</v>
      </c>
      <c r="F179" s="114">
        <v>120.98096741999998</v>
      </c>
      <c r="G179" s="114">
        <v>71.864105770000009</v>
      </c>
      <c r="H179" s="114">
        <v>148.31913057000003</v>
      </c>
      <c r="I179" s="114">
        <v>671.52619872000002</v>
      </c>
      <c r="J179" s="114">
        <v>204.18633196999997</v>
      </c>
      <c r="K179" s="114">
        <v>3.0109947199999998</v>
      </c>
      <c r="L179" s="114">
        <v>108.27408317000001</v>
      </c>
      <c r="M179" s="114">
        <v>18.683266209999999</v>
      </c>
      <c r="N179" s="114">
        <v>173.87522582000003</v>
      </c>
      <c r="O179" s="114">
        <v>56.980877550000002</v>
      </c>
      <c r="P179" s="114">
        <v>41.683095570000006</v>
      </c>
      <c r="Q179" s="114">
        <v>75.778047180000002</v>
      </c>
      <c r="R179" s="114">
        <v>188.39850569000001</v>
      </c>
      <c r="S179" s="114">
        <v>10.379571499999999</v>
      </c>
      <c r="T179" s="114">
        <v>14.92159496</v>
      </c>
      <c r="U179" s="114"/>
      <c r="V179" s="114"/>
    </row>
    <row r="180" spans="1:22">
      <c r="A180" s="8">
        <v>45689</v>
      </c>
      <c r="B180" s="114">
        <v>3694.6898384600013</v>
      </c>
      <c r="C180" s="114">
        <v>732.81741932</v>
      </c>
      <c r="D180" s="114">
        <v>14.711433189999999</v>
      </c>
      <c r="E180" s="114">
        <v>990.21675378999998</v>
      </c>
      <c r="F180" s="114">
        <v>143.03171656000001</v>
      </c>
      <c r="G180" s="114">
        <v>56.044562550000002</v>
      </c>
      <c r="H180" s="114">
        <v>127.85076341</v>
      </c>
      <c r="I180" s="114">
        <v>597.03457688000003</v>
      </c>
      <c r="J180" s="114">
        <v>164.69371627999999</v>
      </c>
      <c r="K180" s="114">
        <v>3.6322157800000001</v>
      </c>
      <c r="L180" s="114">
        <v>93.808914680000001</v>
      </c>
      <c r="M180" s="114">
        <v>24.912704819999998</v>
      </c>
      <c r="N180" s="114">
        <v>178.87257514000001</v>
      </c>
      <c r="O180" s="114">
        <v>57.499004119999995</v>
      </c>
      <c r="P180" s="114">
        <v>39.989442669999995</v>
      </c>
      <c r="Q180" s="114">
        <v>74.812125320000007</v>
      </c>
      <c r="R180" s="114">
        <v>370.90013791000007</v>
      </c>
      <c r="S180" s="114">
        <v>9.0547625499999995</v>
      </c>
      <c r="T180" s="114">
        <v>14.807013489999999</v>
      </c>
      <c r="U180" s="114"/>
      <c r="V180" s="114"/>
    </row>
    <row r="181" spans="1:22">
      <c r="A181" s="8">
        <v>45717</v>
      </c>
      <c r="B181" s="114">
        <v>3595.3497096399992</v>
      </c>
      <c r="C181" s="114">
        <v>803.95211963999998</v>
      </c>
      <c r="D181" s="114">
        <v>14.17235324</v>
      </c>
      <c r="E181" s="114">
        <v>859.23254940999982</v>
      </c>
      <c r="F181" s="114">
        <v>129.95141635000002</v>
      </c>
      <c r="G181" s="114">
        <v>54.89311570000001</v>
      </c>
      <c r="H181" s="114">
        <v>118.57465454000001</v>
      </c>
      <c r="I181" s="114">
        <v>600.84758441999998</v>
      </c>
      <c r="J181" s="114">
        <v>171.00443271</v>
      </c>
      <c r="K181" s="114">
        <v>5.6484931399999994</v>
      </c>
      <c r="L181" s="114">
        <v>100.74175588</v>
      </c>
      <c r="M181" s="114">
        <v>18.77597463</v>
      </c>
      <c r="N181" s="114">
        <v>207.72288459999996</v>
      </c>
      <c r="O181" s="114">
        <v>60.07125262000001</v>
      </c>
      <c r="P181" s="114">
        <v>41.205943820000009</v>
      </c>
      <c r="Q181" s="114">
        <v>68.502011699999997</v>
      </c>
      <c r="R181" s="114">
        <v>317.59679305000003</v>
      </c>
      <c r="S181" s="114">
        <v>7.5785350400000002</v>
      </c>
      <c r="T181" s="114">
        <v>14.87783915</v>
      </c>
      <c r="U181" s="114"/>
      <c r="V181" s="114"/>
    </row>
    <row r="182" spans="1:22">
      <c r="A182" s="8">
        <v>45748</v>
      </c>
      <c r="B182" s="114">
        <v>3657.7070641400005</v>
      </c>
      <c r="C182" s="114">
        <v>935.47723988000007</v>
      </c>
      <c r="D182" s="114">
        <v>14.125569410000001</v>
      </c>
      <c r="E182" s="114">
        <v>769.84968353999989</v>
      </c>
      <c r="F182" s="114">
        <v>138.17207741999999</v>
      </c>
      <c r="G182" s="114">
        <v>56.367336850000008</v>
      </c>
      <c r="H182" s="114">
        <v>100.40433669000001</v>
      </c>
      <c r="I182" s="114">
        <v>583.12905160999992</v>
      </c>
      <c r="J182" s="114">
        <v>180.14632913</v>
      </c>
      <c r="K182" s="114">
        <v>4.9837695399999999</v>
      </c>
      <c r="L182" s="114">
        <v>105.31596196</v>
      </c>
      <c r="M182" s="114">
        <v>12.035579369999999</v>
      </c>
      <c r="N182" s="114">
        <v>207.63141385999998</v>
      </c>
      <c r="O182" s="114">
        <v>77.760587219999991</v>
      </c>
      <c r="P182" s="114">
        <v>43.135117350000002</v>
      </c>
      <c r="Q182" s="114">
        <v>66.122760440000008</v>
      </c>
      <c r="R182" s="114">
        <v>340.72946991000003</v>
      </c>
      <c r="S182" s="114">
        <v>7.36923496</v>
      </c>
      <c r="T182" s="114">
        <v>14.951544999999999</v>
      </c>
      <c r="U182" s="114"/>
      <c r="V182" s="11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265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265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265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265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265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265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265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265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265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265</v>
      </c>
      <c r="S50" s="45" t="s">
        <v>265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265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265</v>
      </c>
      <c r="S53" s="45" t="s">
        <v>265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265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265</v>
      </c>
      <c r="S55" s="45" t="s">
        <v>265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265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265</v>
      </c>
      <c r="S57" s="45" t="s">
        <v>265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265</v>
      </c>
      <c r="R58" s="45">
        <v>10.970700000000001</v>
      </c>
      <c r="S58" s="45" t="s">
        <v>265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265</v>
      </c>
      <c r="R59" s="45">
        <v>10.6427</v>
      </c>
      <c r="S59" s="45" t="s">
        <v>265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265</v>
      </c>
      <c r="R61" s="45" t="s">
        <v>265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265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265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265</v>
      </c>
      <c r="S64" s="45" t="s">
        <v>265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265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265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265</v>
      </c>
      <c r="S67" s="45" t="s">
        <v>265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265</v>
      </c>
      <c r="S68" s="45" t="s">
        <v>265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265</v>
      </c>
      <c r="S69" s="45" t="s">
        <v>265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265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265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265</v>
      </c>
      <c r="S72" s="45" t="s">
        <v>265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265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265</v>
      </c>
      <c r="S74" s="45" t="s">
        <v>265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265</v>
      </c>
      <c r="S75" s="45" t="s">
        <v>265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265</v>
      </c>
      <c r="S76" s="45" t="s">
        <v>265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265</v>
      </c>
      <c r="S77" s="45" t="s">
        <v>265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265</v>
      </c>
      <c r="S78" s="45" t="s">
        <v>265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265</v>
      </c>
      <c r="S79" s="45" t="s">
        <v>265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265</v>
      </c>
      <c r="S80" s="45" t="s">
        <v>265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265</v>
      </c>
      <c r="S81" s="45" t="s">
        <v>265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265</v>
      </c>
      <c r="S82" s="45" t="s">
        <v>265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265</v>
      </c>
      <c r="S83" s="45" t="s">
        <v>265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265</v>
      </c>
      <c r="S84" s="45" t="s">
        <v>265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265</v>
      </c>
      <c r="S85" s="45" t="s">
        <v>265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265</v>
      </c>
      <c r="S86" s="45" t="s">
        <v>265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265</v>
      </c>
      <c r="S87" s="45" t="s">
        <v>265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265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265</v>
      </c>
      <c r="S89" s="45" t="s">
        <v>265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265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265</v>
      </c>
      <c r="S91" s="45" t="s">
        <v>265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265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265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265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265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265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265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265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265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265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265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265</v>
      </c>
      <c r="S103" s="45" t="s">
        <v>265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265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265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265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265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265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265</v>
      </c>
      <c r="S109" s="45" t="s">
        <v>265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265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265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265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265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265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265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265</v>
      </c>
      <c r="R116" s="45">
        <v>5.9584000000000001</v>
      </c>
      <c r="S116" s="45" t="s">
        <v>265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265</v>
      </c>
      <c r="R118" s="45">
        <v>6.0114999999999998</v>
      </c>
      <c r="S118" s="45" t="s">
        <v>265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265</v>
      </c>
      <c r="R119" s="45">
        <v>5.9741</v>
      </c>
      <c r="S119" s="45" t="s">
        <v>265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265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265</v>
      </c>
      <c r="R121" s="45">
        <v>5.3657000000000004</v>
      </c>
      <c r="S121" s="45" t="s">
        <v>265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265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265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265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265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265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265</v>
      </c>
      <c r="R127" s="45">
        <v>5.25</v>
      </c>
      <c r="S127" s="45" t="s">
        <v>265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265</v>
      </c>
      <c r="S128" s="45" t="s">
        <v>265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265</v>
      </c>
      <c r="R129" s="45">
        <v>6.23</v>
      </c>
      <c r="S129" s="45" t="s">
        <v>265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265</v>
      </c>
      <c r="S130" s="45" t="s">
        <v>265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265</v>
      </c>
      <c r="S131" s="45" t="s">
        <v>265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265</v>
      </c>
      <c r="Q132" s="45" t="s">
        <v>265</v>
      </c>
      <c r="R132" s="45" t="s">
        <v>265</v>
      </c>
      <c r="S132" s="45" t="s">
        <v>265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265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265</v>
      </c>
      <c r="S134" s="45" t="s">
        <v>265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265</v>
      </c>
      <c r="S135" s="45" t="s">
        <v>265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265</v>
      </c>
      <c r="S136" s="45" t="s">
        <v>265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265</v>
      </c>
      <c r="S137" s="45" t="s">
        <v>265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265</v>
      </c>
      <c r="S138" s="45" t="s">
        <v>265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265</v>
      </c>
      <c r="S139" s="45" t="s">
        <v>265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265</v>
      </c>
      <c r="Q140" s="45" t="s">
        <v>265</v>
      </c>
      <c r="R140" s="45" t="s">
        <v>265</v>
      </c>
      <c r="S140" s="45" t="s">
        <v>265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265</v>
      </c>
      <c r="S141" s="45" t="s">
        <v>265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265</v>
      </c>
      <c r="R142" s="45" t="s">
        <v>265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265</v>
      </c>
      <c r="Q143" s="45" t="s">
        <v>265</v>
      </c>
      <c r="R143" s="45" t="s">
        <v>265</v>
      </c>
      <c r="S143" s="45" t="s">
        <v>265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265</v>
      </c>
      <c r="Q144" s="45" t="s">
        <v>265</v>
      </c>
      <c r="R144" s="45" t="s">
        <v>265</v>
      </c>
      <c r="S144" s="45" t="s">
        <v>265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265</v>
      </c>
      <c r="R145" s="45" t="s">
        <v>265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265</v>
      </c>
      <c r="Q146" s="45" t="s">
        <v>265</v>
      </c>
      <c r="R146" s="45" t="s">
        <v>265</v>
      </c>
      <c r="S146" s="45" t="s">
        <v>265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265</v>
      </c>
      <c r="R147" s="45" t="s">
        <v>265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265</v>
      </c>
      <c r="Q148" s="45" t="s">
        <v>265</v>
      </c>
      <c r="R148" s="45" t="s">
        <v>265</v>
      </c>
      <c r="S148" s="45" t="s">
        <v>265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265</v>
      </c>
      <c r="Q149" s="45" t="s">
        <v>265</v>
      </c>
      <c r="R149" s="45" t="s">
        <v>265</v>
      </c>
      <c r="S149" s="45" t="s">
        <v>265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265</v>
      </c>
      <c r="Q150" s="45" t="s">
        <v>265</v>
      </c>
      <c r="R150" s="45" t="s">
        <v>265</v>
      </c>
      <c r="S150" s="45" t="s">
        <v>265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265</v>
      </c>
      <c r="Q151" s="45" t="s">
        <v>265</v>
      </c>
      <c r="R151" s="45" t="s">
        <v>265</v>
      </c>
      <c r="S151" s="45" t="s">
        <v>265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265</v>
      </c>
      <c r="Q152" s="45" t="s">
        <v>265</v>
      </c>
      <c r="R152" s="45" t="s">
        <v>265</v>
      </c>
      <c r="S152" s="45" t="s">
        <v>265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265</v>
      </c>
      <c r="S153" s="45" t="s">
        <v>265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265</v>
      </c>
      <c r="S154" s="45" t="s">
        <v>265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265</v>
      </c>
      <c r="S155" s="45" t="s">
        <v>265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265</v>
      </c>
      <c r="Q156" s="45" t="s">
        <v>265</v>
      </c>
      <c r="R156" s="45" t="s">
        <v>265</v>
      </c>
      <c r="S156" s="45" t="s">
        <v>265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265</v>
      </c>
      <c r="Q157" s="45" t="s">
        <v>265</v>
      </c>
      <c r="R157" s="45" t="s">
        <v>265</v>
      </c>
      <c r="S157" s="45" t="s">
        <v>265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 hidden="1" outlineLevel="1" collapsed="1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265</v>
      </c>
      <c r="Q158" s="45" t="s">
        <v>265</v>
      </c>
      <c r="R158" s="45" t="s">
        <v>265</v>
      </c>
      <c r="S158" s="45" t="s">
        <v>265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265</v>
      </c>
      <c r="Q159" s="45" t="s">
        <v>265</v>
      </c>
      <c r="R159" s="45" t="s">
        <v>265</v>
      </c>
      <c r="S159" s="45" t="s">
        <v>265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 hidden="1" outlineLevel="1" collapsed="1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265</v>
      </c>
      <c r="Q160" s="45" t="s">
        <v>265</v>
      </c>
      <c r="R160" s="45" t="s">
        <v>265</v>
      </c>
      <c r="S160" s="45" t="s">
        <v>265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265</v>
      </c>
      <c r="S161" s="45" t="s">
        <v>265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265</v>
      </c>
      <c r="Q162" s="45" t="s">
        <v>265</v>
      </c>
      <c r="R162" s="45" t="s">
        <v>265</v>
      </c>
      <c r="S162" s="45" t="s">
        <v>265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 hidden="1" outlineLevel="1" collapsed="1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265</v>
      </c>
      <c r="S163" s="45" t="s">
        <v>265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 hidden="1" outlineLevel="1" collapsed="1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265</v>
      </c>
      <c r="S164" s="45" t="s">
        <v>265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 hidden="1" outlineLevel="1" collapsed="1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265</v>
      </c>
      <c r="S165" s="45" t="s">
        <v>265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 hidden="1" outlineLevel="1" collapsed="1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265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 hidden="1" outlineLevel="1" collapsed="1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265</v>
      </c>
      <c r="Q167" s="45" t="s">
        <v>265</v>
      </c>
      <c r="R167" s="45" t="s">
        <v>265</v>
      </c>
      <c r="S167" s="45" t="s">
        <v>265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 hidden="1" outlineLevel="1" collapsed="1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265</v>
      </c>
      <c r="Q168" s="45" t="s">
        <v>265</v>
      </c>
      <c r="R168" s="45" t="s">
        <v>265</v>
      </c>
      <c r="S168" s="45" t="s">
        <v>265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 hidden="1" outlineLevel="1" collapsed="1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265</v>
      </c>
      <c r="R169" s="45">
        <v>4.13</v>
      </c>
      <c r="S169" s="45" t="s">
        <v>265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  <row r="170" spans="1:31" ht="13.8" collapsed="1">
      <c r="A170" s="8">
        <v>45383</v>
      </c>
      <c r="B170" s="45">
        <v>20.84</v>
      </c>
      <c r="C170" s="45">
        <v>19.027000000000001</v>
      </c>
      <c r="D170" s="45">
        <v>21.0807</v>
      </c>
      <c r="E170" s="45">
        <v>20.1297</v>
      </c>
      <c r="F170" s="45">
        <v>21.632000000000001</v>
      </c>
      <c r="G170" s="45">
        <v>0</v>
      </c>
      <c r="H170" s="45">
        <v>20.854900000000001</v>
      </c>
      <c r="I170" s="45">
        <v>19.027000000000001</v>
      </c>
      <c r="J170" s="45">
        <v>21.097799999999999</v>
      </c>
      <c r="K170" s="45">
        <v>20.1297</v>
      </c>
      <c r="L170" s="45">
        <v>21.6599</v>
      </c>
      <c r="M170" s="45">
        <v>0</v>
      </c>
      <c r="N170" s="45">
        <v>4.13</v>
      </c>
      <c r="O170" s="45">
        <v>0</v>
      </c>
      <c r="P170" s="45">
        <v>4.13</v>
      </c>
      <c r="Q170" s="45" t="s">
        <v>265</v>
      </c>
      <c r="R170" s="45">
        <v>4.13</v>
      </c>
      <c r="S170" s="45" t="s">
        <v>265</v>
      </c>
      <c r="T170" s="45">
        <v>7.1593999999999998</v>
      </c>
      <c r="U170" s="45">
        <v>0</v>
      </c>
      <c r="V170" s="45">
        <v>7.1593999999999998</v>
      </c>
      <c r="W170" s="45">
        <v>6.5</v>
      </c>
      <c r="X170" s="45">
        <v>7.1662999999999997</v>
      </c>
      <c r="Y170" s="45">
        <v>0</v>
      </c>
      <c r="Z170" s="45">
        <v>4</v>
      </c>
      <c r="AA170" s="45">
        <v>0</v>
      </c>
      <c r="AB170" s="45">
        <v>4</v>
      </c>
      <c r="AC170" s="45">
        <v>4</v>
      </c>
      <c r="AD170" s="45">
        <v>0</v>
      </c>
      <c r="AE170" s="45">
        <v>0</v>
      </c>
    </row>
    <row r="171" spans="1:31" ht="13.8">
      <c r="A171" s="8">
        <v>45413</v>
      </c>
      <c r="B171" s="45">
        <v>20.286899999999999</v>
      </c>
      <c r="C171" s="45">
        <v>18.191500000000001</v>
      </c>
      <c r="D171" s="45">
        <v>20.905999999999999</v>
      </c>
      <c r="E171" s="45">
        <v>19.419799999999999</v>
      </c>
      <c r="F171" s="45">
        <v>22.113800000000001</v>
      </c>
      <c r="G171" s="45">
        <v>0</v>
      </c>
      <c r="H171" s="45">
        <v>20.286899999999999</v>
      </c>
      <c r="I171" s="45">
        <v>18.191500000000001</v>
      </c>
      <c r="J171" s="45">
        <v>20.905999999999999</v>
      </c>
      <c r="K171" s="45">
        <v>19.419799999999999</v>
      </c>
      <c r="L171" s="45">
        <v>22.113800000000001</v>
      </c>
      <c r="M171" s="45">
        <v>0</v>
      </c>
      <c r="N171" s="45">
        <v>0</v>
      </c>
      <c r="O171" s="45">
        <v>0</v>
      </c>
      <c r="P171" s="45" t="s">
        <v>265</v>
      </c>
      <c r="Q171" s="45" t="s">
        <v>265</v>
      </c>
      <c r="R171" s="45" t="s">
        <v>265</v>
      </c>
      <c r="S171" s="45" t="s">
        <v>265</v>
      </c>
      <c r="T171" s="45">
        <v>7.6</v>
      </c>
      <c r="U171" s="45">
        <v>0</v>
      </c>
      <c r="V171" s="45">
        <v>7.6</v>
      </c>
      <c r="W171" s="45">
        <v>0</v>
      </c>
      <c r="X171" s="45">
        <v>7.6</v>
      </c>
      <c r="Y171" s="45">
        <v>0</v>
      </c>
      <c r="Z171" s="45">
        <v>6.49</v>
      </c>
      <c r="AA171" s="45">
        <v>0</v>
      </c>
      <c r="AB171" s="45">
        <v>6.49</v>
      </c>
      <c r="AC171" s="45">
        <v>0</v>
      </c>
      <c r="AD171" s="45">
        <v>6.49</v>
      </c>
      <c r="AE171" s="45">
        <v>0</v>
      </c>
    </row>
    <row r="172" spans="1:31" ht="13.8">
      <c r="A172" s="8">
        <v>45444</v>
      </c>
      <c r="B172" s="45">
        <v>18.776199999999999</v>
      </c>
      <c r="C172" s="45">
        <v>18.2577</v>
      </c>
      <c r="D172" s="45">
        <v>18.89</v>
      </c>
      <c r="E172" s="45">
        <v>17.174900000000001</v>
      </c>
      <c r="F172" s="45">
        <v>20.035599999999999</v>
      </c>
      <c r="G172" s="45">
        <v>20.297499999999999</v>
      </c>
      <c r="H172" s="45">
        <v>18.789400000000001</v>
      </c>
      <c r="I172" s="45">
        <v>18.2577</v>
      </c>
      <c r="J172" s="45">
        <v>18.906300000000002</v>
      </c>
      <c r="K172" s="45">
        <v>17.174900000000001</v>
      </c>
      <c r="L172" s="45">
        <v>20.065100000000001</v>
      </c>
      <c r="M172" s="45">
        <v>20.297499999999999</v>
      </c>
      <c r="N172" s="45">
        <v>4.13</v>
      </c>
      <c r="O172" s="45">
        <v>0</v>
      </c>
      <c r="P172" s="45">
        <v>4.13</v>
      </c>
      <c r="Q172" s="45" t="s">
        <v>265</v>
      </c>
      <c r="R172" s="45">
        <v>4.13</v>
      </c>
      <c r="S172" s="45" t="s">
        <v>265</v>
      </c>
      <c r="T172" s="45">
        <v>8.0022000000000002</v>
      </c>
      <c r="U172" s="45">
        <v>0</v>
      </c>
      <c r="V172" s="45">
        <v>8.0022000000000002</v>
      </c>
      <c r="W172" s="45">
        <v>8.0022000000000002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>
      <c r="A173" s="8">
        <v>45474</v>
      </c>
      <c r="B173" s="45">
        <v>20.1556</v>
      </c>
      <c r="C173" s="45">
        <v>18.2544</v>
      </c>
      <c r="D173" s="45">
        <v>20.344799999999999</v>
      </c>
      <c r="E173" s="45">
        <v>18.461300000000001</v>
      </c>
      <c r="F173" s="45">
        <v>20.847200000000001</v>
      </c>
      <c r="G173" s="45">
        <v>22.3078</v>
      </c>
      <c r="H173" s="45">
        <v>20.169599999999999</v>
      </c>
      <c r="I173" s="45">
        <v>18.2544</v>
      </c>
      <c r="J173" s="45">
        <v>20.360499999999998</v>
      </c>
      <c r="K173" s="45">
        <v>18.525500000000001</v>
      </c>
      <c r="L173" s="45">
        <v>20.847200000000001</v>
      </c>
      <c r="M173" s="45">
        <v>22.3078</v>
      </c>
      <c r="N173" s="45">
        <v>5.5041000000000002</v>
      </c>
      <c r="O173" s="45">
        <v>0</v>
      </c>
      <c r="P173" s="45">
        <v>5.5041000000000002</v>
      </c>
      <c r="Q173" s="45">
        <v>5.5041000000000002</v>
      </c>
      <c r="R173" s="45" t="s">
        <v>265</v>
      </c>
      <c r="S173" s="45" t="s">
        <v>265</v>
      </c>
      <c r="T173" s="45">
        <v>7.5</v>
      </c>
      <c r="U173" s="45">
        <v>0</v>
      </c>
      <c r="V173" s="45">
        <v>7.5</v>
      </c>
      <c r="W173" s="45">
        <v>0</v>
      </c>
      <c r="X173" s="45">
        <v>7.5</v>
      </c>
      <c r="Y173" s="45">
        <v>0</v>
      </c>
      <c r="Z173" s="45">
        <v>6.75</v>
      </c>
      <c r="AA173" s="45">
        <v>0</v>
      </c>
      <c r="AB173" s="45">
        <v>6.75</v>
      </c>
      <c r="AC173" s="45">
        <v>0</v>
      </c>
      <c r="AD173" s="45">
        <v>6.75</v>
      </c>
      <c r="AE173" s="45">
        <v>0</v>
      </c>
    </row>
    <row r="174" spans="1:31" ht="13.8">
      <c r="A174" s="8">
        <v>45505</v>
      </c>
      <c r="B174" s="45">
        <v>18.422699999999999</v>
      </c>
      <c r="C174" s="45">
        <v>15.926</v>
      </c>
      <c r="D174" s="45">
        <v>19.3643</v>
      </c>
      <c r="E174" s="45">
        <v>19.8217</v>
      </c>
      <c r="F174" s="45">
        <v>19.0336</v>
      </c>
      <c r="G174" s="45">
        <v>18.027799999999999</v>
      </c>
      <c r="H174" s="45">
        <v>18.422699999999999</v>
      </c>
      <c r="I174" s="45">
        <v>15.926</v>
      </c>
      <c r="J174" s="45">
        <v>19.3643</v>
      </c>
      <c r="K174" s="45">
        <v>19.8217</v>
      </c>
      <c r="L174" s="45">
        <v>19.0336</v>
      </c>
      <c r="M174" s="45">
        <v>18.027799999999999</v>
      </c>
      <c r="N174" s="45">
        <v>0</v>
      </c>
      <c r="O174" s="45">
        <v>0</v>
      </c>
      <c r="P174" s="45" t="s">
        <v>265</v>
      </c>
      <c r="Q174" s="45" t="s">
        <v>265</v>
      </c>
      <c r="R174" s="45" t="s">
        <v>265</v>
      </c>
      <c r="S174" s="45" t="s">
        <v>265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6.5579000000000001</v>
      </c>
      <c r="AA174" s="45">
        <v>0</v>
      </c>
      <c r="AB174" s="45">
        <v>6.5579000000000001</v>
      </c>
      <c r="AC174" s="45">
        <v>6.5</v>
      </c>
      <c r="AD174" s="45">
        <v>6.75</v>
      </c>
      <c r="AE174" s="45">
        <v>0</v>
      </c>
    </row>
    <row r="175" spans="1:31" ht="13.8">
      <c r="A175" s="8">
        <v>45536</v>
      </c>
      <c r="B175" s="45">
        <v>18.1599</v>
      </c>
      <c r="C175" s="45">
        <v>16.5152</v>
      </c>
      <c r="D175" s="45">
        <v>18.477</v>
      </c>
      <c r="E175" s="45">
        <v>18.204699999999999</v>
      </c>
      <c r="F175" s="45">
        <v>18.840499999999999</v>
      </c>
      <c r="G175" s="45">
        <v>17.98</v>
      </c>
      <c r="H175" s="45">
        <v>18.174399999999999</v>
      </c>
      <c r="I175" s="45">
        <v>16.5152</v>
      </c>
      <c r="J175" s="45">
        <v>18.494599999999998</v>
      </c>
      <c r="K175" s="45">
        <v>18.235299999999999</v>
      </c>
      <c r="L175" s="45">
        <v>18.840499999999999</v>
      </c>
      <c r="M175" s="45">
        <v>17.98</v>
      </c>
      <c r="N175" s="45">
        <v>4.41</v>
      </c>
      <c r="O175" s="45">
        <v>0</v>
      </c>
      <c r="P175" s="45">
        <v>4.41</v>
      </c>
      <c r="Q175" s="45">
        <v>4.41</v>
      </c>
      <c r="R175" s="45" t="s">
        <v>265</v>
      </c>
      <c r="S175" s="45" t="s">
        <v>265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6.5</v>
      </c>
      <c r="AA175" s="45">
        <v>0</v>
      </c>
      <c r="AB175" s="45">
        <v>6.5</v>
      </c>
      <c r="AC175" s="45">
        <v>6.5</v>
      </c>
      <c r="AD175" s="45">
        <v>0</v>
      </c>
      <c r="AE175" s="45">
        <v>0</v>
      </c>
    </row>
    <row r="176" spans="1:31" ht="13.8">
      <c r="A176" s="8">
        <v>45566</v>
      </c>
      <c r="B176" s="45">
        <v>18.551300000000001</v>
      </c>
      <c r="C176" s="45">
        <v>14.279500000000001</v>
      </c>
      <c r="D176" s="45">
        <v>19.3581</v>
      </c>
      <c r="E176" s="45">
        <v>18.587800000000001</v>
      </c>
      <c r="F176" s="45">
        <v>19.864899999999999</v>
      </c>
      <c r="G176" s="45">
        <v>0</v>
      </c>
      <c r="H176" s="45">
        <v>18.5685</v>
      </c>
      <c r="I176" s="45">
        <v>14.279500000000001</v>
      </c>
      <c r="J176" s="45">
        <v>19.3797</v>
      </c>
      <c r="K176" s="45">
        <v>18.587800000000001</v>
      </c>
      <c r="L176" s="45">
        <v>19.901800000000001</v>
      </c>
      <c r="M176" s="45">
        <v>0</v>
      </c>
      <c r="N176" s="45">
        <v>3.8</v>
      </c>
      <c r="O176" s="45">
        <v>0</v>
      </c>
      <c r="P176" s="45">
        <v>3.8</v>
      </c>
      <c r="Q176" s="45" t="s">
        <v>265</v>
      </c>
      <c r="R176" s="45">
        <v>3.8</v>
      </c>
      <c r="S176" s="45" t="s">
        <v>265</v>
      </c>
      <c r="T176" s="45">
        <v>5.5007000000000001</v>
      </c>
      <c r="U176" s="45">
        <v>0</v>
      </c>
      <c r="V176" s="45">
        <v>5.5007000000000001</v>
      </c>
      <c r="W176" s="45">
        <v>5.5007000000000001</v>
      </c>
      <c r="X176" s="45">
        <v>0</v>
      </c>
      <c r="Y176" s="45">
        <v>0</v>
      </c>
      <c r="Z176" s="45">
        <v>6.5</v>
      </c>
      <c r="AA176" s="45">
        <v>0</v>
      </c>
      <c r="AB176" s="45">
        <v>6.5</v>
      </c>
      <c r="AC176" s="45">
        <v>6.5</v>
      </c>
      <c r="AD176" s="45">
        <v>0</v>
      </c>
      <c r="AE176" s="45">
        <v>0</v>
      </c>
    </row>
    <row r="177" spans="1:31" ht="13.8">
      <c r="A177" s="8">
        <v>45597</v>
      </c>
      <c r="B177" s="45">
        <v>17.845099999999999</v>
      </c>
      <c r="C177" s="45">
        <v>16.135899999999999</v>
      </c>
      <c r="D177" s="45">
        <v>18.412199999999999</v>
      </c>
      <c r="E177" s="45">
        <v>18.647300000000001</v>
      </c>
      <c r="F177" s="45">
        <v>18.313500000000001</v>
      </c>
      <c r="G177" s="45">
        <v>0</v>
      </c>
      <c r="H177" s="45">
        <v>17.845099999999999</v>
      </c>
      <c r="I177" s="45">
        <v>16.135899999999999</v>
      </c>
      <c r="J177" s="45">
        <v>18.412199999999999</v>
      </c>
      <c r="K177" s="45">
        <v>18.647300000000001</v>
      </c>
      <c r="L177" s="45">
        <v>18.313500000000001</v>
      </c>
      <c r="M177" s="45">
        <v>0</v>
      </c>
      <c r="N177" s="45">
        <v>0</v>
      </c>
      <c r="O177" s="45">
        <v>0</v>
      </c>
      <c r="P177" s="45" t="s">
        <v>265</v>
      </c>
      <c r="Q177" s="45" t="s">
        <v>265</v>
      </c>
      <c r="R177" s="45" t="s">
        <v>265</v>
      </c>
      <c r="S177" s="45" t="s">
        <v>265</v>
      </c>
      <c r="T177" s="45">
        <v>6.74</v>
      </c>
      <c r="U177" s="45">
        <v>0</v>
      </c>
      <c r="V177" s="45">
        <v>6.74</v>
      </c>
      <c r="W177" s="45">
        <v>0</v>
      </c>
      <c r="X177" s="45">
        <v>6.74</v>
      </c>
      <c r="Y177" s="45">
        <v>0</v>
      </c>
      <c r="Z177" s="45">
        <v>4.3202999999999996</v>
      </c>
      <c r="AA177" s="45">
        <v>0</v>
      </c>
      <c r="AB177" s="45">
        <v>4.3202999999999996</v>
      </c>
      <c r="AC177" s="45">
        <v>4.3202999999999996</v>
      </c>
      <c r="AD177" s="45">
        <v>0</v>
      </c>
      <c r="AE177" s="45">
        <v>0</v>
      </c>
    </row>
    <row r="178" spans="1:31" ht="13.8">
      <c r="A178" s="8">
        <v>45627</v>
      </c>
      <c r="B178" s="45">
        <v>17.3931</v>
      </c>
      <c r="C178" s="45">
        <v>16.665800000000001</v>
      </c>
      <c r="D178" s="45">
        <v>17.5854</v>
      </c>
      <c r="E178" s="45">
        <v>18.3414</v>
      </c>
      <c r="F178" s="45">
        <v>17.215800000000002</v>
      </c>
      <c r="G178" s="45">
        <v>14.5694</v>
      </c>
      <c r="H178" s="45">
        <v>17.3931</v>
      </c>
      <c r="I178" s="45">
        <v>16.665800000000001</v>
      </c>
      <c r="J178" s="45">
        <v>17.5854</v>
      </c>
      <c r="K178" s="45">
        <v>18.3414</v>
      </c>
      <c r="L178" s="45">
        <v>17.215800000000002</v>
      </c>
      <c r="M178" s="45">
        <v>14.5694</v>
      </c>
      <c r="N178" s="45">
        <v>0</v>
      </c>
      <c r="O178" s="45">
        <v>0</v>
      </c>
      <c r="P178" s="45" t="s">
        <v>265</v>
      </c>
      <c r="Q178" s="45" t="s">
        <v>265</v>
      </c>
      <c r="R178" s="45" t="s">
        <v>265</v>
      </c>
      <c r="S178" s="45" t="s">
        <v>265</v>
      </c>
      <c r="T178" s="45">
        <v>6.68</v>
      </c>
      <c r="U178" s="45">
        <v>0</v>
      </c>
      <c r="V178" s="45">
        <v>6.68</v>
      </c>
      <c r="W178" s="45">
        <v>0</v>
      </c>
      <c r="X178" s="45">
        <v>6.68</v>
      </c>
      <c r="Y178" s="45">
        <v>0</v>
      </c>
      <c r="Z178" s="45">
        <v>6.76</v>
      </c>
      <c r="AA178" s="45">
        <v>0</v>
      </c>
      <c r="AB178" s="45">
        <v>6.76</v>
      </c>
      <c r="AC178" s="45">
        <v>0</v>
      </c>
      <c r="AD178" s="45">
        <v>6.76</v>
      </c>
      <c r="AE178" s="45">
        <v>0</v>
      </c>
    </row>
    <row r="179" spans="1:31" ht="13.8">
      <c r="A179" s="8">
        <v>45658</v>
      </c>
      <c r="B179" s="45">
        <v>18.869199999999999</v>
      </c>
      <c r="C179" s="45">
        <v>16.195399999999999</v>
      </c>
      <c r="D179" s="45">
        <v>19.270700000000001</v>
      </c>
      <c r="E179" s="45">
        <v>18.482600000000001</v>
      </c>
      <c r="F179" s="45">
        <v>19.514700000000001</v>
      </c>
      <c r="G179" s="45">
        <v>17.970700000000001</v>
      </c>
      <c r="H179" s="45">
        <v>18.869199999999999</v>
      </c>
      <c r="I179" s="45">
        <v>16.195399999999999</v>
      </c>
      <c r="J179" s="45">
        <v>19.270700000000001</v>
      </c>
      <c r="K179" s="45">
        <v>18.482600000000001</v>
      </c>
      <c r="L179" s="45">
        <v>19.514700000000001</v>
      </c>
      <c r="M179" s="45">
        <v>17.970700000000001</v>
      </c>
      <c r="N179" s="45">
        <v>0</v>
      </c>
      <c r="O179" s="45">
        <v>0</v>
      </c>
      <c r="P179" s="45" t="s">
        <v>265</v>
      </c>
      <c r="Q179" s="45" t="s">
        <v>265</v>
      </c>
      <c r="R179" s="45" t="s">
        <v>265</v>
      </c>
      <c r="S179" s="45" t="s">
        <v>265</v>
      </c>
      <c r="T179" s="45">
        <v>6.74</v>
      </c>
      <c r="U179" s="45">
        <v>0</v>
      </c>
      <c r="V179" s="45">
        <v>6.74</v>
      </c>
      <c r="W179" s="45">
        <v>0</v>
      </c>
      <c r="X179" s="45">
        <v>6.74</v>
      </c>
      <c r="Y179" s="45">
        <v>0</v>
      </c>
      <c r="Z179" s="45">
        <v>6.5</v>
      </c>
      <c r="AA179" s="45">
        <v>0</v>
      </c>
      <c r="AB179" s="45">
        <v>6.5</v>
      </c>
      <c r="AC179" s="45">
        <v>6.5</v>
      </c>
      <c r="AD179" s="45">
        <v>0</v>
      </c>
      <c r="AE179" s="45">
        <v>0</v>
      </c>
    </row>
    <row r="180" spans="1:31" ht="13.8">
      <c r="A180" s="8">
        <v>45689</v>
      </c>
      <c r="B180" s="45">
        <v>16.792999999999999</v>
      </c>
      <c r="C180" s="45">
        <v>15.497</v>
      </c>
      <c r="D180" s="45">
        <v>17.327100000000002</v>
      </c>
      <c r="E180" s="45">
        <v>17.779</v>
      </c>
      <c r="F180" s="45">
        <v>16.9819</v>
      </c>
      <c r="G180" s="45">
        <v>14.5694</v>
      </c>
      <c r="H180" s="45">
        <v>16.792999999999999</v>
      </c>
      <c r="I180" s="45">
        <v>15.497</v>
      </c>
      <c r="J180" s="45">
        <v>17.327100000000002</v>
      </c>
      <c r="K180" s="45">
        <v>17.779</v>
      </c>
      <c r="L180" s="45">
        <v>16.9819</v>
      </c>
      <c r="M180" s="45">
        <v>14.5694</v>
      </c>
      <c r="N180" s="45">
        <v>0</v>
      </c>
      <c r="O180" s="45">
        <v>0</v>
      </c>
      <c r="P180" s="45" t="s">
        <v>265</v>
      </c>
      <c r="Q180" s="45" t="s">
        <v>265</v>
      </c>
      <c r="R180" s="45" t="s">
        <v>265</v>
      </c>
      <c r="S180" s="45" t="s">
        <v>265</v>
      </c>
      <c r="T180" s="45">
        <v>4.5</v>
      </c>
      <c r="U180" s="45">
        <v>0</v>
      </c>
      <c r="V180" s="45">
        <v>4.5</v>
      </c>
      <c r="W180" s="45">
        <v>4.5</v>
      </c>
      <c r="X180" s="45">
        <v>0</v>
      </c>
      <c r="Y180" s="45">
        <v>0</v>
      </c>
      <c r="Z180" s="45">
        <v>6.5</v>
      </c>
      <c r="AA180" s="45">
        <v>0</v>
      </c>
      <c r="AB180" s="45">
        <v>6.5</v>
      </c>
      <c r="AC180" s="45">
        <v>6.5</v>
      </c>
      <c r="AD180" s="45">
        <v>0</v>
      </c>
      <c r="AE180" s="45">
        <v>0</v>
      </c>
    </row>
    <row r="181" spans="1:31" ht="13.8">
      <c r="A181" s="8">
        <v>45717</v>
      </c>
      <c r="B181" s="45">
        <v>17.1187</v>
      </c>
      <c r="C181" s="45">
        <v>16.258500000000002</v>
      </c>
      <c r="D181" s="45">
        <v>17.3643</v>
      </c>
      <c r="E181" s="45">
        <v>17.751100000000001</v>
      </c>
      <c r="F181" s="45">
        <v>17.139800000000001</v>
      </c>
      <c r="G181" s="45">
        <v>17.607800000000001</v>
      </c>
      <c r="H181" s="45">
        <v>17.1187</v>
      </c>
      <c r="I181" s="45">
        <v>16.258500000000002</v>
      </c>
      <c r="J181" s="45">
        <v>17.3643</v>
      </c>
      <c r="K181" s="45">
        <v>17.751100000000001</v>
      </c>
      <c r="L181" s="45">
        <v>17.139800000000001</v>
      </c>
      <c r="M181" s="45">
        <v>17.607800000000001</v>
      </c>
      <c r="N181" s="45">
        <v>0</v>
      </c>
      <c r="O181" s="45">
        <v>0</v>
      </c>
      <c r="P181" s="45" t="s">
        <v>265</v>
      </c>
      <c r="Q181" s="45" t="s">
        <v>265</v>
      </c>
      <c r="R181" s="45" t="s">
        <v>265</v>
      </c>
      <c r="S181" s="45" t="s">
        <v>265</v>
      </c>
      <c r="T181" s="45">
        <v>7.5960000000000001</v>
      </c>
      <c r="U181" s="45">
        <v>0</v>
      </c>
      <c r="V181" s="45">
        <v>7.5960000000000001</v>
      </c>
      <c r="W181" s="45">
        <v>7.5960000000000001</v>
      </c>
      <c r="X181" s="45">
        <v>0</v>
      </c>
      <c r="Y181" s="45">
        <v>0</v>
      </c>
      <c r="Z181" s="45">
        <v>7.2968999999999999</v>
      </c>
      <c r="AA181" s="45">
        <v>0</v>
      </c>
      <c r="AB181" s="45">
        <v>7.2968999999999999</v>
      </c>
      <c r="AC181" s="45">
        <v>7.2968999999999999</v>
      </c>
      <c r="AD181" s="45">
        <v>0</v>
      </c>
      <c r="AE181" s="45">
        <v>0</v>
      </c>
    </row>
    <row r="182" spans="1:31" ht="13.8">
      <c r="A182" s="8">
        <v>45748</v>
      </c>
      <c r="B182" s="45">
        <v>18.740600000000001</v>
      </c>
      <c r="C182" s="45">
        <v>15.432600000000001</v>
      </c>
      <c r="D182" s="45">
        <v>19.0839</v>
      </c>
      <c r="E182" s="45">
        <v>18.585000000000001</v>
      </c>
      <c r="F182" s="45">
        <v>19.213999999999999</v>
      </c>
      <c r="G182" s="45">
        <v>19.6584</v>
      </c>
      <c r="H182" s="45">
        <v>18.755500000000001</v>
      </c>
      <c r="I182" s="45">
        <v>15.432600000000001</v>
      </c>
      <c r="J182" s="45">
        <v>19.1007</v>
      </c>
      <c r="K182" s="45">
        <v>18.659400000000002</v>
      </c>
      <c r="L182" s="45">
        <v>19.213999999999999</v>
      </c>
      <c r="M182" s="45">
        <v>19.6584</v>
      </c>
      <c r="N182" s="45">
        <v>4.8</v>
      </c>
      <c r="O182" s="45">
        <v>0</v>
      </c>
      <c r="P182" s="45">
        <v>4.8</v>
      </c>
      <c r="Q182" s="45">
        <v>4.8</v>
      </c>
      <c r="R182" s="45" t="s">
        <v>265</v>
      </c>
      <c r="S182" s="45" t="s">
        <v>265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6.7839</v>
      </c>
      <c r="AA182" s="45">
        <v>0</v>
      </c>
      <c r="AB182" s="45">
        <v>6.7839</v>
      </c>
      <c r="AC182" s="45">
        <v>6.7839</v>
      </c>
      <c r="AD182" s="45">
        <v>0</v>
      </c>
      <c r="AE182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265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265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265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265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265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265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265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265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265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265</v>
      </c>
      <c r="S50" s="45" t="s">
        <v>265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265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265</v>
      </c>
      <c r="S53" s="45" t="s">
        <v>265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265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265</v>
      </c>
      <c r="S55" s="45" t="s">
        <v>265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265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265</v>
      </c>
      <c r="S57" s="45" t="s">
        <v>265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265</v>
      </c>
      <c r="R58" s="45">
        <v>0</v>
      </c>
      <c r="S58" s="45" t="s">
        <v>265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265</v>
      </c>
      <c r="R59" s="45">
        <v>0</v>
      </c>
      <c r="S59" s="45" t="s">
        <v>265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265</v>
      </c>
      <c r="R61" s="45" t="s">
        <v>265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265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265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265</v>
      </c>
      <c r="S64" s="45" t="s">
        <v>265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265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265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265</v>
      </c>
      <c r="S67" s="45" t="s">
        <v>265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265</v>
      </c>
      <c r="S68" s="45" t="s">
        <v>265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265</v>
      </c>
      <c r="S69" s="45" t="s">
        <v>265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265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265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265</v>
      </c>
      <c r="S72" s="45" t="s">
        <v>265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265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265</v>
      </c>
      <c r="S74" s="45" t="s">
        <v>265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265</v>
      </c>
      <c r="S75" s="45" t="s">
        <v>265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265</v>
      </c>
      <c r="S76" s="45" t="s">
        <v>265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265</v>
      </c>
      <c r="S77" s="45" t="s">
        <v>265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265</v>
      </c>
      <c r="S78" s="45" t="s">
        <v>265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265</v>
      </c>
      <c r="S79" s="45" t="s">
        <v>265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265</v>
      </c>
      <c r="S80" s="45" t="s">
        <v>265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265</v>
      </c>
      <c r="S81" s="45" t="s">
        <v>265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265</v>
      </c>
      <c r="S82" s="45" t="s">
        <v>265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265</v>
      </c>
      <c r="S83" s="45" t="s">
        <v>265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265</v>
      </c>
      <c r="S84" s="45" t="s">
        <v>265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265</v>
      </c>
      <c r="S85" s="45" t="s">
        <v>265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265</v>
      </c>
      <c r="S86" s="45" t="s">
        <v>265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265</v>
      </c>
      <c r="S87" s="45" t="s">
        <v>265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265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265</v>
      </c>
      <c r="S89" s="45" t="s">
        <v>265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265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265</v>
      </c>
      <c r="S91" s="45" t="s">
        <v>265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265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265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265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265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265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265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265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265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265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265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265</v>
      </c>
      <c r="S103" s="45" t="s">
        <v>265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265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265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265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265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265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265</v>
      </c>
      <c r="S109" s="45" t="s">
        <v>265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265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265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265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265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265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265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265</v>
      </c>
      <c r="R116" s="45">
        <v>0</v>
      </c>
      <c r="S116" s="45" t="s">
        <v>265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265</v>
      </c>
      <c r="R118" s="45">
        <v>0</v>
      </c>
      <c r="S118" s="45" t="s">
        <v>265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265</v>
      </c>
      <c r="R119" s="45">
        <v>0</v>
      </c>
      <c r="S119" s="45" t="s">
        <v>265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265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265</v>
      </c>
      <c r="R121" s="45">
        <v>0</v>
      </c>
      <c r="S121" s="45" t="s">
        <v>265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265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265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265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265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265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265</v>
      </c>
      <c r="R127" s="45">
        <v>0</v>
      </c>
      <c r="S127" s="45" t="s">
        <v>265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265</v>
      </c>
      <c r="S128" s="45" t="s">
        <v>265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265</v>
      </c>
      <c r="R129" s="45">
        <v>0</v>
      </c>
      <c r="S129" s="45" t="s">
        <v>265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265</v>
      </c>
      <c r="S130" s="45" t="s">
        <v>265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265</v>
      </c>
      <c r="S131" s="45" t="s">
        <v>265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265</v>
      </c>
      <c r="Q132" s="45" t="s">
        <v>265</v>
      </c>
      <c r="R132" s="45" t="s">
        <v>265</v>
      </c>
      <c r="S132" s="45" t="s">
        <v>265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265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265</v>
      </c>
      <c r="S134" s="45" t="s">
        <v>265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265</v>
      </c>
      <c r="S135" s="45" t="s">
        <v>265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265</v>
      </c>
      <c r="S136" s="45" t="s">
        <v>265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265</v>
      </c>
      <c r="S137" s="45" t="s">
        <v>265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265</v>
      </c>
      <c r="S138" s="45" t="s">
        <v>265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265</v>
      </c>
      <c r="S139" s="45" t="s">
        <v>265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265</v>
      </c>
      <c r="Q140" s="45" t="s">
        <v>265</v>
      </c>
      <c r="R140" s="45" t="s">
        <v>265</v>
      </c>
      <c r="S140" s="45" t="s">
        <v>265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265</v>
      </c>
      <c r="S141" s="45" t="s">
        <v>265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265</v>
      </c>
      <c r="R142" s="45" t="s">
        <v>265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265</v>
      </c>
      <c r="Q143" s="45" t="s">
        <v>265</v>
      </c>
      <c r="R143" s="45" t="s">
        <v>265</v>
      </c>
      <c r="S143" s="45" t="s">
        <v>265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265</v>
      </c>
      <c r="Q144" s="45" t="s">
        <v>265</v>
      </c>
      <c r="R144" s="45" t="s">
        <v>265</v>
      </c>
      <c r="S144" s="45" t="s">
        <v>265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265</v>
      </c>
      <c r="R145" s="45" t="s">
        <v>265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265</v>
      </c>
      <c r="Q146" s="45" t="s">
        <v>265</v>
      </c>
      <c r="R146" s="45" t="s">
        <v>265</v>
      </c>
      <c r="S146" s="45" t="s">
        <v>265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265</v>
      </c>
      <c r="R147" s="45" t="s">
        <v>265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265</v>
      </c>
      <c r="Q148" s="45" t="s">
        <v>265</v>
      </c>
      <c r="R148" s="45" t="s">
        <v>265</v>
      </c>
      <c r="S148" s="45" t="s">
        <v>265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265</v>
      </c>
      <c r="Q149" s="45" t="s">
        <v>265</v>
      </c>
      <c r="R149" s="45" t="s">
        <v>265</v>
      </c>
      <c r="S149" s="45" t="s">
        <v>265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265</v>
      </c>
      <c r="Q150" s="45" t="s">
        <v>265</v>
      </c>
      <c r="R150" s="45" t="s">
        <v>265</v>
      </c>
      <c r="S150" s="45" t="s">
        <v>265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265</v>
      </c>
      <c r="Q151" s="45" t="s">
        <v>265</v>
      </c>
      <c r="R151" s="45" t="s">
        <v>265</v>
      </c>
      <c r="S151" s="45" t="s">
        <v>265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265</v>
      </c>
      <c r="Q152" s="45" t="s">
        <v>265</v>
      </c>
      <c r="R152" s="45" t="s">
        <v>265</v>
      </c>
      <c r="S152" s="45" t="s">
        <v>265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265</v>
      </c>
      <c r="S153" s="45" t="s">
        <v>265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265</v>
      </c>
      <c r="S154" s="45" t="s">
        <v>265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265</v>
      </c>
      <c r="S155" s="45" t="s">
        <v>265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265</v>
      </c>
      <c r="Q156" s="45" t="s">
        <v>265</v>
      </c>
      <c r="R156" s="45" t="s">
        <v>265</v>
      </c>
      <c r="S156" s="45" t="s">
        <v>265</v>
      </c>
    </row>
    <row r="157" spans="1:19" hidden="1" outlineLevel="1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265</v>
      </c>
      <c r="Q157" s="45" t="s">
        <v>265</v>
      </c>
      <c r="R157" s="45" t="s">
        <v>265</v>
      </c>
      <c r="S157" s="45" t="s">
        <v>265</v>
      </c>
    </row>
    <row r="158" spans="1:19" hidden="1" outlineLevel="1" collapsed="1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265</v>
      </c>
      <c r="Q158" s="45" t="s">
        <v>265</v>
      </c>
      <c r="R158" s="45" t="s">
        <v>265</v>
      </c>
      <c r="S158" s="45" t="s">
        <v>265</v>
      </c>
    </row>
    <row r="159" spans="1:19" hidden="1" outlineLevel="1" collapsed="1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265</v>
      </c>
      <c r="Q159" s="45" t="s">
        <v>265</v>
      </c>
      <c r="R159" s="45" t="s">
        <v>265</v>
      </c>
      <c r="S159" s="45" t="s">
        <v>265</v>
      </c>
    </row>
    <row r="160" spans="1:19" hidden="1" outlineLevel="1" collapsed="1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265</v>
      </c>
      <c r="Q160" s="45" t="s">
        <v>265</v>
      </c>
      <c r="R160" s="45" t="s">
        <v>265</v>
      </c>
      <c r="S160" s="45" t="s">
        <v>265</v>
      </c>
    </row>
    <row r="161" spans="1:19" hidden="1" outlineLevel="1" collapsed="1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265</v>
      </c>
      <c r="S161" s="45" t="s">
        <v>265</v>
      </c>
    </row>
    <row r="162" spans="1:19" hidden="1" outlineLevel="1" collapsed="1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265</v>
      </c>
      <c r="Q162" s="45" t="s">
        <v>265</v>
      </c>
      <c r="R162" s="45" t="s">
        <v>265</v>
      </c>
      <c r="S162" s="45" t="s">
        <v>265</v>
      </c>
    </row>
    <row r="163" spans="1:19" hidden="1" outlineLevel="1" collapsed="1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265</v>
      </c>
      <c r="S163" s="45" t="s">
        <v>265</v>
      </c>
    </row>
    <row r="164" spans="1:19" hidden="1" outlineLevel="1" collapsed="1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265</v>
      </c>
      <c r="S164" s="45" t="s">
        <v>265</v>
      </c>
    </row>
    <row r="165" spans="1:19" hidden="1" outlineLevel="1" collapsed="1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265</v>
      </c>
      <c r="S165" s="45" t="s">
        <v>265</v>
      </c>
    </row>
    <row r="166" spans="1:19" hidden="1" outlineLevel="1" collapsed="1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265</v>
      </c>
      <c r="S166" s="45">
        <v>1.038</v>
      </c>
    </row>
    <row r="167" spans="1:19" hidden="1" outlineLevel="1" collapsed="1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265</v>
      </c>
      <c r="Q167" s="45" t="s">
        <v>265</v>
      </c>
      <c r="R167" s="45" t="s">
        <v>265</v>
      </c>
      <c r="S167" s="45" t="s">
        <v>265</v>
      </c>
    </row>
    <row r="168" spans="1:19" hidden="1" outlineLevel="1" collapsed="1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265</v>
      </c>
      <c r="Q168" s="45" t="s">
        <v>265</v>
      </c>
      <c r="R168" s="45" t="s">
        <v>265</v>
      </c>
      <c r="S168" s="45" t="s">
        <v>265</v>
      </c>
    </row>
    <row r="169" spans="1:19" hidden="1" outlineLevel="1" collapsed="1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265</v>
      </c>
      <c r="R169" s="45">
        <v>0</v>
      </c>
      <c r="S169" s="45" t="s">
        <v>265</v>
      </c>
    </row>
    <row r="170" spans="1:19" collapsed="1">
      <c r="A170" s="8">
        <v>45383</v>
      </c>
      <c r="B170" s="45">
        <v>35.702199999999998</v>
      </c>
      <c r="C170" s="45">
        <v>36.158000000000001</v>
      </c>
      <c r="D170" s="45">
        <v>35.665799999999997</v>
      </c>
      <c r="E170" s="45">
        <v>38.8705</v>
      </c>
      <c r="F170" s="45">
        <v>26.910299999999999</v>
      </c>
      <c r="G170" s="45">
        <v>13.817500000000001</v>
      </c>
      <c r="H170" s="45">
        <v>35.701099999999997</v>
      </c>
      <c r="I170" s="45">
        <v>36.143500000000003</v>
      </c>
      <c r="J170" s="45">
        <v>35.665799999999997</v>
      </c>
      <c r="K170" s="45">
        <v>38.8705</v>
      </c>
      <c r="L170" s="45">
        <v>26.910299999999999</v>
      </c>
      <c r="M170" s="45">
        <v>13.817500000000001</v>
      </c>
      <c r="N170" s="45">
        <v>58.569800000000001</v>
      </c>
      <c r="O170" s="45">
        <v>58.569800000000001</v>
      </c>
      <c r="P170" s="45">
        <v>0</v>
      </c>
      <c r="Q170" s="45" t="s">
        <v>265</v>
      </c>
      <c r="R170" s="45">
        <v>0</v>
      </c>
      <c r="S170" s="45" t="s">
        <v>265</v>
      </c>
    </row>
    <row r="171" spans="1:19">
      <c r="A171" s="8">
        <v>45413</v>
      </c>
      <c r="B171" s="45">
        <v>36.041400000000003</v>
      </c>
      <c r="C171" s="45">
        <v>35.849400000000003</v>
      </c>
      <c r="D171" s="45">
        <v>36.058100000000003</v>
      </c>
      <c r="E171" s="45">
        <v>38.836199999999998</v>
      </c>
      <c r="F171" s="45">
        <v>27.7881</v>
      </c>
      <c r="G171" s="45">
        <v>12.366300000000001</v>
      </c>
      <c r="H171" s="45">
        <v>36.038800000000002</v>
      </c>
      <c r="I171" s="45">
        <v>35.816499999999998</v>
      </c>
      <c r="J171" s="45">
        <v>36.058100000000003</v>
      </c>
      <c r="K171" s="45">
        <v>38.836199999999998</v>
      </c>
      <c r="L171" s="45">
        <v>27.7881</v>
      </c>
      <c r="M171" s="45">
        <v>12.366300000000001</v>
      </c>
      <c r="N171" s="45">
        <v>59.334699999999998</v>
      </c>
      <c r="O171" s="45">
        <v>59.334699999999998</v>
      </c>
      <c r="P171" s="45" t="s">
        <v>265</v>
      </c>
      <c r="Q171" s="45" t="s">
        <v>265</v>
      </c>
      <c r="R171" s="45" t="s">
        <v>265</v>
      </c>
      <c r="S171" s="45" t="s">
        <v>265</v>
      </c>
    </row>
    <row r="172" spans="1:19">
      <c r="A172" s="8">
        <v>45444</v>
      </c>
      <c r="B172" s="45">
        <v>36.480699999999999</v>
      </c>
      <c r="C172" s="45">
        <v>37.720100000000002</v>
      </c>
      <c r="D172" s="45">
        <v>36.384799999999998</v>
      </c>
      <c r="E172" s="45">
        <v>38.695700000000002</v>
      </c>
      <c r="F172" s="45">
        <v>27.684899999999999</v>
      </c>
      <c r="G172" s="45">
        <v>15.1845</v>
      </c>
      <c r="H172" s="45">
        <v>36.477200000000003</v>
      </c>
      <c r="I172" s="45">
        <v>37.674199999999999</v>
      </c>
      <c r="J172" s="45">
        <v>36.384799999999998</v>
      </c>
      <c r="K172" s="45">
        <v>38.695700000000002</v>
      </c>
      <c r="L172" s="45">
        <v>27.684899999999999</v>
      </c>
      <c r="M172" s="45">
        <v>15.1845</v>
      </c>
      <c r="N172" s="45">
        <v>59.097299999999997</v>
      </c>
      <c r="O172" s="45">
        <v>59.097299999999997</v>
      </c>
      <c r="P172" s="45">
        <v>0</v>
      </c>
      <c r="Q172" s="45" t="s">
        <v>265</v>
      </c>
      <c r="R172" s="45">
        <v>0</v>
      </c>
      <c r="S172" s="45" t="s">
        <v>265</v>
      </c>
    </row>
    <row r="173" spans="1:19">
      <c r="A173" s="8">
        <v>45474</v>
      </c>
      <c r="B173" s="45">
        <v>33.679200000000002</v>
      </c>
      <c r="C173" s="45">
        <v>35.273200000000003</v>
      </c>
      <c r="D173" s="45">
        <v>33.558199999999999</v>
      </c>
      <c r="E173" s="45">
        <v>38.027500000000003</v>
      </c>
      <c r="F173" s="45">
        <v>23.698</v>
      </c>
      <c r="G173" s="45">
        <v>17.529</v>
      </c>
      <c r="H173" s="45">
        <v>33.677799999999998</v>
      </c>
      <c r="I173" s="45">
        <v>35.254800000000003</v>
      </c>
      <c r="J173" s="45">
        <v>33.558199999999999</v>
      </c>
      <c r="K173" s="45">
        <v>38.027500000000003</v>
      </c>
      <c r="L173" s="45">
        <v>23.698</v>
      </c>
      <c r="M173" s="45">
        <v>17.529</v>
      </c>
      <c r="N173" s="45">
        <v>56.131599999999999</v>
      </c>
      <c r="O173" s="45">
        <v>56.131599999999999</v>
      </c>
      <c r="P173" s="45">
        <v>0</v>
      </c>
      <c r="Q173" s="45">
        <v>0</v>
      </c>
      <c r="R173" s="45" t="s">
        <v>265</v>
      </c>
      <c r="S173" s="45" t="s">
        <v>265</v>
      </c>
    </row>
    <row r="174" spans="1:19">
      <c r="A174" s="8">
        <v>45505</v>
      </c>
      <c r="B174" s="45">
        <v>36.489199999999997</v>
      </c>
      <c r="C174" s="45">
        <v>36.340800000000002</v>
      </c>
      <c r="D174" s="45">
        <v>36.502499999999998</v>
      </c>
      <c r="E174" s="45">
        <v>38.383299999999998</v>
      </c>
      <c r="F174" s="45">
        <v>28.921800000000001</v>
      </c>
      <c r="G174" s="45">
        <v>15.1943</v>
      </c>
      <c r="H174" s="45">
        <v>36.487200000000001</v>
      </c>
      <c r="I174" s="45">
        <v>36.316899999999997</v>
      </c>
      <c r="J174" s="45">
        <v>36.502499999999998</v>
      </c>
      <c r="K174" s="45">
        <v>38.383299999999998</v>
      </c>
      <c r="L174" s="45">
        <v>28.921800000000001</v>
      </c>
      <c r="M174" s="45">
        <v>15.1943</v>
      </c>
      <c r="N174" s="45">
        <v>59.429699999999997</v>
      </c>
      <c r="O174" s="45">
        <v>59.429699999999997</v>
      </c>
      <c r="P174" s="45" t="s">
        <v>265</v>
      </c>
      <c r="Q174" s="45" t="s">
        <v>265</v>
      </c>
      <c r="R174" s="45" t="s">
        <v>265</v>
      </c>
      <c r="S174" s="45" t="s">
        <v>265</v>
      </c>
    </row>
    <row r="175" spans="1:19">
      <c r="A175" s="8">
        <v>45536</v>
      </c>
      <c r="B175" s="45">
        <v>35.662700000000001</v>
      </c>
      <c r="C175" s="45">
        <v>34.259399999999999</v>
      </c>
      <c r="D175" s="45">
        <v>35.807899999999997</v>
      </c>
      <c r="E175" s="45">
        <v>37.862299999999998</v>
      </c>
      <c r="F175" s="45">
        <v>26.3277</v>
      </c>
      <c r="G175" s="45">
        <v>20.7819</v>
      </c>
      <c r="H175" s="45">
        <v>35.661499999999997</v>
      </c>
      <c r="I175" s="45">
        <v>34.2453</v>
      </c>
      <c r="J175" s="45">
        <v>35.807899999999997</v>
      </c>
      <c r="K175" s="45">
        <v>37.862299999999998</v>
      </c>
      <c r="L175" s="45">
        <v>26.3277</v>
      </c>
      <c r="M175" s="45">
        <v>20.7819</v>
      </c>
      <c r="N175" s="45">
        <v>45.271299999999997</v>
      </c>
      <c r="O175" s="45">
        <v>45.271299999999997</v>
      </c>
      <c r="P175" s="45">
        <v>0</v>
      </c>
      <c r="Q175" s="45">
        <v>0</v>
      </c>
      <c r="R175" s="45" t="s">
        <v>265</v>
      </c>
      <c r="S175" s="45" t="s">
        <v>265</v>
      </c>
    </row>
    <row r="176" spans="1:19">
      <c r="A176" s="8">
        <v>45566</v>
      </c>
      <c r="B176" s="45">
        <v>35.022399999999998</v>
      </c>
      <c r="C176" s="45">
        <v>34.669499999999999</v>
      </c>
      <c r="D176" s="45">
        <v>35.056699999999999</v>
      </c>
      <c r="E176" s="45">
        <v>38.054600000000001</v>
      </c>
      <c r="F176" s="45">
        <v>25.1416</v>
      </c>
      <c r="G176" s="45">
        <v>18.605</v>
      </c>
      <c r="H176" s="45">
        <v>35.020000000000003</v>
      </c>
      <c r="I176" s="45">
        <v>34.642099999999999</v>
      </c>
      <c r="J176" s="45">
        <v>35.056699999999999</v>
      </c>
      <c r="K176" s="45">
        <v>38.054600000000001</v>
      </c>
      <c r="L176" s="45">
        <v>25.1416</v>
      </c>
      <c r="M176" s="45">
        <v>18.605</v>
      </c>
      <c r="N176" s="45">
        <v>57.414900000000003</v>
      </c>
      <c r="O176" s="45">
        <v>57.414900000000003</v>
      </c>
      <c r="P176" s="45">
        <v>0</v>
      </c>
      <c r="Q176" s="45" t="s">
        <v>265</v>
      </c>
      <c r="R176" s="45">
        <v>0</v>
      </c>
      <c r="S176" s="45" t="s">
        <v>265</v>
      </c>
    </row>
    <row r="177" spans="1:19">
      <c r="A177" s="8">
        <v>45597</v>
      </c>
      <c r="B177" s="45">
        <v>34.9482</v>
      </c>
      <c r="C177" s="45">
        <v>33.960099999999997</v>
      </c>
      <c r="D177" s="45">
        <v>35.0411</v>
      </c>
      <c r="E177" s="45">
        <v>37.814900000000002</v>
      </c>
      <c r="F177" s="45">
        <v>25.2682</v>
      </c>
      <c r="G177" s="45">
        <v>16.675699999999999</v>
      </c>
      <c r="H177" s="45">
        <v>34.947800000000001</v>
      </c>
      <c r="I177" s="45">
        <v>33.954900000000002</v>
      </c>
      <c r="J177" s="45">
        <v>35.0411</v>
      </c>
      <c r="K177" s="45">
        <v>37.814900000000002</v>
      </c>
      <c r="L177" s="45">
        <v>25.2682</v>
      </c>
      <c r="M177" s="45">
        <v>16.675699999999999</v>
      </c>
      <c r="N177" s="45">
        <v>40.864199999999997</v>
      </c>
      <c r="O177" s="45">
        <v>40.864199999999997</v>
      </c>
      <c r="P177" s="45" t="s">
        <v>265</v>
      </c>
      <c r="Q177" s="45" t="s">
        <v>265</v>
      </c>
      <c r="R177" s="45" t="s">
        <v>265</v>
      </c>
      <c r="S177" s="45" t="s">
        <v>265</v>
      </c>
    </row>
    <row r="178" spans="1:19">
      <c r="A178" s="8">
        <v>45627</v>
      </c>
      <c r="B178" s="45">
        <v>35.463099999999997</v>
      </c>
      <c r="C178" s="45">
        <v>34.7883</v>
      </c>
      <c r="D178" s="45">
        <v>35.523000000000003</v>
      </c>
      <c r="E178" s="45">
        <v>37.198399999999999</v>
      </c>
      <c r="F178" s="45">
        <v>27.445799999999998</v>
      </c>
      <c r="G178" s="45">
        <v>21.982099999999999</v>
      </c>
      <c r="H178" s="45">
        <v>35.460799999999999</v>
      </c>
      <c r="I178" s="45">
        <v>34.758699999999997</v>
      </c>
      <c r="J178" s="45">
        <v>35.523000000000003</v>
      </c>
      <c r="K178" s="45">
        <v>37.198399999999999</v>
      </c>
      <c r="L178" s="45">
        <v>27.445799999999998</v>
      </c>
      <c r="M178" s="45">
        <v>21.982099999999999</v>
      </c>
      <c r="N178" s="45">
        <v>59.5959</v>
      </c>
      <c r="O178" s="45">
        <v>59.5959</v>
      </c>
      <c r="P178" s="45" t="s">
        <v>265</v>
      </c>
      <c r="Q178" s="45" t="s">
        <v>265</v>
      </c>
      <c r="R178" s="45" t="s">
        <v>265</v>
      </c>
      <c r="S178" s="45" t="s">
        <v>265</v>
      </c>
    </row>
    <row r="179" spans="1:19">
      <c r="A179" s="8">
        <v>45658</v>
      </c>
      <c r="B179" s="45">
        <v>32.673200000000001</v>
      </c>
      <c r="C179" s="45">
        <v>34.187800000000003</v>
      </c>
      <c r="D179" s="45">
        <v>32.563000000000002</v>
      </c>
      <c r="E179" s="45">
        <v>37.330300000000001</v>
      </c>
      <c r="F179" s="45">
        <v>23.8507</v>
      </c>
      <c r="G179" s="45">
        <v>18.958500000000001</v>
      </c>
      <c r="H179" s="45">
        <v>32.671599999999998</v>
      </c>
      <c r="I179" s="45">
        <v>34.165799999999997</v>
      </c>
      <c r="J179" s="45">
        <v>32.563000000000002</v>
      </c>
      <c r="K179" s="45">
        <v>37.330300000000001</v>
      </c>
      <c r="L179" s="45">
        <v>23.8507</v>
      </c>
      <c r="M179" s="45">
        <v>18.958500000000001</v>
      </c>
      <c r="N179" s="45">
        <v>55.032200000000003</v>
      </c>
      <c r="O179" s="45">
        <v>55.032200000000003</v>
      </c>
      <c r="P179" s="45" t="s">
        <v>265</v>
      </c>
      <c r="Q179" s="45" t="s">
        <v>265</v>
      </c>
      <c r="R179" s="45" t="s">
        <v>265</v>
      </c>
      <c r="S179" s="45" t="s">
        <v>265</v>
      </c>
    </row>
    <row r="180" spans="1:19">
      <c r="A180" s="8">
        <v>45689</v>
      </c>
      <c r="B180" s="45">
        <v>34.984099999999998</v>
      </c>
      <c r="C180" s="45">
        <v>33.919600000000003</v>
      </c>
      <c r="D180" s="45">
        <v>35.080599999999997</v>
      </c>
      <c r="E180" s="45">
        <v>37.375100000000003</v>
      </c>
      <c r="F180" s="45">
        <v>25.917400000000001</v>
      </c>
      <c r="G180" s="45">
        <v>20.1388</v>
      </c>
      <c r="H180" s="45">
        <v>34.981099999999998</v>
      </c>
      <c r="I180" s="45">
        <v>33.882399999999997</v>
      </c>
      <c r="J180" s="45">
        <v>35.080599999999997</v>
      </c>
      <c r="K180" s="45">
        <v>37.375100000000003</v>
      </c>
      <c r="L180" s="45">
        <v>25.917400000000001</v>
      </c>
      <c r="M180" s="45">
        <v>20.1388</v>
      </c>
      <c r="N180" s="45">
        <v>57.444000000000003</v>
      </c>
      <c r="O180" s="45">
        <v>57.444000000000003</v>
      </c>
      <c r="P180" s="45" t="s">
        <v>265</v>
      </c>
      <c r="Q180" s="45" t="s">
        <v>265</v>
      </c>
      <c r="R180" s="45" t="s">
        <v>265</v>
      </c>
      <c r="S180" s="45" t="s">
        <v>265</v>
      </c>
    </row>
    <row r="181" spans="1:19">
      <c r="A181" s="8">
        <v>45717</v>
      </c>
      <c r="B181" s="45">
        <v>36.006500000000003</v>
      </c>
      <c r="C181" s="45">
        <v>34.431100000000001</v>
      </c>
      <c r="D181" s="45">
        <v>36.150399999999998</v>
      </c>
      <c r="E181" s="45">
        <v>38.2605</v>
      </c>
      <c r="F181" s="45">
        <v>27.5154</v>
      </c>
      <c r="G181" s="45">
        <v>21.831800000000001</v>
      </c>
      <c r="H181" s="45">
        <v>36.0032</v>
      </c>
      <c r="I181" s="45">
        <v>34.389499999999998</v>
      </c>
      <c r="J181" s="45">
        <v>36.150399999999998</v>
      </c>
      <c r="K181" s="45">
        <v>38.2605</v>
      </c>
      <c r="L181" s="45">
        <v>27.5154</v>
      </c>
      <c r="M181" s="45">
        <v>21.831800000000001</v>
      </c>
      <c r="N181" s="45">
        <v>59.812100000000001</v>
      </c>
      <c r="O181" s="45">
        <v>59.812100000000001</v>
      </c>
      <c r="P181" s="45" t="s">
        <v>265</v>
      </c>
      <c r="Q181" s="45" t="s">
        <v>265</v>
      </c>
      <c r="R181" s="45" t="s">
        <v>265</v>
      </c>
      <c r="S181" s="45" t="s">
        <v>265</v>
      </c>
    </row>
    <row r="182" spans="1:19">
      <c r="A182" s="8">
        <v>45748</v>
      </c>
      <c r="B182" s="45">
        <v>32.676900000000003</v>
      </c>
      <c r="C182" s="45">
        <v>34.950000000000003</v>
      </c>
      <c r="D182" s="45">
        <v>32.517200000000003</v>
      </c>
      <c r="E182" s="45">
        <v>37.3476</v>
      </c>
      <c r="F182" s="45">
        <v>24.138999999999999</v>
      </c>
      <c r="G182" s="45">
        <v>19.3691</v>
      </c>
      <c r="H182" s="45">
        <v>32.675400000000003</v>
      </c>
      <c r="I182" s="45">
        <v>34.928899999999999</v>
      </c>
      <c r="J182" s="45">
        <v>32.517200000000003</v>
      </c>
      <c r="K182" s="45">
        <v>37.3476</v>
      </c>
      <c r="L182" s="45">
        <v>24.138999999999999</v>
      </c>
      <c r="M182" s="45">
        <v>19.3691</v>
      </c>
      <c r="N182" s="45">
        <v>54.252099999999999</v>
      </c>
      <c r="O182" s="45">
        <v>54.252099999999999</v>
      </c>
      <c r="P182" s="45">
        <v>0</v>
      </c>
      <c r="Q182" s="45">
        <v>0</v>
      </c>
      <c r="R182" s="45" t="s">
        <v>265</v>
      </c>
      <c r="S182" s="4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 hidden="1" outlineLevel="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 hidden="1" outlineLevel="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 hidden="1" outlineLevel="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 hidden="1" outlineLevel="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 hidden="1" outlineLevel="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 hidden="1" outlineLevel="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 hidden="1" outlineLevel="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 hidden="1" outlineLevel="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 hidden="1" outlineLevel="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 hidden="1" outlineLevel="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 hidden="1" outlineLevel="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 hidden="1" outlineLevel="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 hidden="1" outlineLevel="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  <row r="170" spans="1:21">
      <c r="A170" s="8">
        <v>45383</v>
      </c>
      <c r="B170" s="45">
        <v>20.84</v>
      </c>
      <c r="C170" s="45">
        <v>20.5273</v>
      </c>
      <c r="D170" s="45">
        <v>0</v>
      </c>
      <c r="E170" s="45">
        <v>20.5273</v>
      </c>
      <c r="F170" s="45">
        <v>0</v>
      </c>
      <c r="G170" s="45">
        <v>20.5273</v>
      </c>
      <c r="H170" s="45">
        <v>0</v>
      </c>
      <c r="I170" s="45">
        <v>20.5273</v>
      </c>
      <c r="J170" s="45">
        <v>0</v>
      </c>
      <c r="K170" s="45">
        <v>20.5273</v>
      </c>
      <c r="L170" s="45">
        <v>0</v>
      </c>
      <c r="M170" s="45">
        <v>20.5273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20.847000000000001</v>
      </c>
    </row>
    <row r="171" spans="1:21">
      <c r="A171" s="8">
        <v>45413</v>
      </c>
      <c r="B171" s="45">
        <v>20.286899999999999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20.286910185005663</v>
      </c>
    </row>
    <row r="172" spans="1:21">
      <c r="A172" s="8">
        <v>45444</v>
      </c>
      <c r="B172" s="45">
        <v>18.776199999999999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18.776199999999999</v>
      </c>
    </row>
    <row r="173" spans="1:21">
      <c r="A173" s="8">
        <v>45474</v>
      </c>
      <c r="B173" s="45">
        <v>20.1556</v>
      </c>
      <c r="C173" s="45">
        <v>15.77</v>
      </c>
      <c r="D173" s="45">
        <v>0</v>
      </c>
      <c r="E173" s="45">
        <v>15.77</v>
      </c>
      <c r="F173" s="45">
        <v>0</v>
      </c>
      <c r="G173" s="45">
        <v>15.77</v>
      </c>
      <c r="H173" s="45">
        <v>0</v>
      </c>
      <c r="I173" s="45">
        <v>15.77</v>
      </c>
      <c r="J173" s="45">
        <v>0</v>
      </c>
      <c r="K173" s="45">
        <v>15.77</v>
      </c>
      <c r="L173" s="45">
        <v>0</v>
      </c>
      <c r="M173" s="45">
        <v>15.77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20.1724</v>
      </c>
    </row>
    <row r="174" spans="1:21">
      <c r="A174" s="8">
        <v>45505</v>
      </c>
      <c r="B174" s="45">
        <v>18.422699999999999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18.422718138661491</v>
      </c>
    </row>
    <row r="175" spans="1:21">
      <c r="A175" s="8">
        <v>45536</v>
      </c>
      <c r="B175" s="45">
        <v>18.1599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18.1599</v>
      </c>
    </row>
    <row r="176" spans="1:21">
      <c r="A176" s="8">
        <v>45566</v>
      </c>
      <c r="B176" s="45">
        <v>18.560400000000001</v>
      </c>
      <c r="C176" s="45">
        <v>15.42</v>
      </c>
      <c r="D176" s="45">
        <v>0</v>
      </c>
      <c r="E176" s="45">
        <v>15.42</v>
      </c>
      <c r="F176" s="45">
        <v>0</v>
      </c>
      <c r="G176" s="45">
        <v>15.42</v>
      </c>
      <c r="H176" s="45">
        <v>0</v>
      </c>
      <c r="I176" s="45">
        <v>15.42</v>
      </c>
      <c r="J176" s="45">
        <v>0</v>
      </c>
      <c r="K176" s="45">
        <v>15.42</v>
      </c>
      <c r="L176" s="45">
        <v>0</v>
      </c>
      <c r="M176" s="45">
        <v>15.42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18.572652678065324</v>
      </c>
    </row>
    <row r="177" spans="1:21">
      <c r="A177" s="8">
        <v>45597</v>
      </c>
      <c r="B177" s="45">
        <v>17.9908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17.990794667696345</v>
      </c>
    </row>
    <row r="178" spans="1:21">
      <c r="A178" s="8">
        <v>45627</v>
      </c>
      <c r="B178" s="45">
        <v>17.594200000000001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17.594200000000001</v>
      </c>
    </row>
    <row r="179" spans="1:21">
      <c r="A179" s="8">
        <v>45658</v>
      </c>
      <c r="B179" s="45">
        <v>18.808599999999998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18.808641929366214</v>
      </c>
    </row>
    <row r="180" spans="1:21">
      <c r="A180" s="8">
        <v>45689</v>
      </c>
      <c r="B180" s="45">
        <v>17.0289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17.0289</v>
      </c>
    </row>
    <row r="181" spans="1:21">
      <c r="A181" s="8">
        <v>45717</v>
      </c>
      <c r="B181" s="45">
        <v>17.255500000000001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17.255500000000001</v>
      </c>
    </row>
    <row r="182" spans="1:21">
      <c r="A182" s="8">
        <v>45748</v>
      </c>
      <c r="B182" s="45">
        <v>18.7149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18.71495277263412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265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265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265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265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265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265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265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265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265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265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265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265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265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265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265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265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265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265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265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265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265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265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265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265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265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265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265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265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265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265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265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265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265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265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265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265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265</v>
      </c>
      <c r="S33" s="45" t="s">
        <v>265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265</v>
      </c>
      <c r="AK33" s="45" t="s">
        <v>265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265</v>
      </c>
      <c r="S34" s="45" t="s">
        <v>265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265</v>
      </c>
      <c r="AK34" s="45" t="s">
        <v>265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265</v>
      </c>
      <c r="S35" s="45" t="s">
        <v>265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265</v>
      </c>
      <c r="AK35" s="45" t="s">
        <v>265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265</v>
      </c>
      <c r="S36" s="45" t="s">
        <v>265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265</v>
      </c>
      <c r="AK36" s="45" t="s">
        <v>265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265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265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265</v>
      </c>
      <c r="R38" s="45" t="s">
        <v>265</v>
      </c>
      <c r="S38" s="45" t="s">
        <v>265</v>
      </c>
      <c r="T38" s="45" t="s">
        <v>265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265</v>
      </c>
      <c r="AJ38" s="45" t="s">
        <v>265</v>
      </c>
      <c r="AK38" s="45" t="s">
        <v>265</v>
      </c>
      <c r="AL38" s="45" t="s">
        <v>265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265</v>
      </c>
      <c r="R39" s="45" t="s">
        <v>265</v>
      </c>
      <c r="S39" s="45" t="s">
        <v>265</v>
      </c>
      <c r="T39" s="45" t="s">
        <v>265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265</v>
      </c>
      <c r="AJ39" s="45" t="s">
        <v>265</v>
      </c>
      <c r="AK39" s="45" t="s">
        <v>265</v>
      </c>
      <c r="AL39" s="45" t="s">
        <v>265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265</v>
      </c>
      <c r="S40" s="45" t="s">
        <v>265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265</v>
      </c>
      <c r="AK40" s="45" t="s">
        <v>265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265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265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265</v>
      </c>
      <c r="S42" s="45" t="s">
        <v>265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265</v>
      </c>
      <c r="AK42" s="45" t="s">
        <v>265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265</v>
      </c>
      <c r="S43" s="45" t="s">
        <v>265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265</v>
      </c>
      <c r="AK43" s="45" t="s">
        <v>265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265</v>
      </c>
      <c r="S44" s="45" t="s">
        <v>265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265</v>
      </c>
      <c r="AK44" s="45" t="s">
        <v>265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265</v>
      </c>
      <c r="R45" s="45" t="s">
        <v>265</v>
      </c>
      <c r="S45" s="45" t="s">
        <v>265</v>
      </c>
      <c r="T45" s="45" t="s">
        <v>265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265</v>
      </c>
      <c r="AJ45" s="45" t="s">
        <v>265</v>
      </c>
      <c r="AK45" s="45" t="s">
        <v>265</v>
      </c>
      <c r="AL45" s="45" t="s">
        <v>265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265</v>
      </c>
      <c r="S46" s="45" t="s">
        <v>265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265</v>
      </c>
      <c r="AK46" s="45" t="s">
        <v>265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265</v>
      </c>
      <c r="R47" s="45" t="s">
        <v>265</v>
      </c>
      <c r="S47" s="45" t="s">
        <v>265</v>
      </c>
      <c r="T47" s="45" t="s">
        <v>265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265</v>
      </c>
      <c r="AJ47" s="45" t="s">
        <v>265</v>
      </c>
      <c r="AK47" s="45" t="s">
        <v>265</v>
      </c>
      <c r="AL47" s="45" t="s">
        <v>265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265</v>
      </c>
      <c r="R48" s="45" t="s">
        <v>265</v>
      </c>
      <c r="S48" s="45" t="s">
        <v>265</v>
      </c>
      <c r="T48" s="45" t="s">
        <v>265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265</v>
      </c>
      <c r="AJ48" s="45" t="s">
        <v>265</v>
      </c>
      <c r="AK48" s="45" t="s">
        <v>265</v>
      </c>
      <c r="AL48" s="45" t="s">
        <v>265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265</v>
      </c>
      <c r="R49" s="45" t="s">
        <v>265</v>
      </c>
      <c r="S49" s="45" t="s">
        <v>265</v>
      </c>
      <c r="T49" s="45" t="s">
        <v>265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265</v>
      </c>
      <c r="AJ49" s="45" t="s">
        <v>265</v>
      </c>
      <c r="AK49" s="45" t="s">
        <v>265</v>
      </c>
      <c r="AL49" s="45" t="s">
        <v>265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265</v>
      </c>
      <c r="R50" s="45" t="s">
        <v>265</v>
      </c>
      <c r="S50" s="45" t="s">
        <v>265</v>
      </c>
      <c r="T50" s="45" t="s">
        <v>265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265</v>
      </c>
      <c r="AJ50" s="45" t="s">
        <v>265</v>
      </c>
      <c r="AK50" s="45" t="s">
        <v>265</v>
      </c>
      <c r="AL50" s="45" t="s">
        <v>265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265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265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265</v>
      </c>
      <c r="S52" s="45">
        <v>0</v>
      </c>
      <c r="T52" s="45" t="s">
        <v>265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265</v>
      </c>
      <c r="AK52" s="45">
        <v>0</v>
      </c>
      <c r="AL52" s="45" t="s">
        <v>265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265</v>
      </c>
      <c r="R53" s="45" t="s">
        <v>265</v>
      </c>
      <c r="S53" s="45" t="s">
        <v>265</v>
      </c>
      <c r="T53" s="45" t="s">
        <v>265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265</v>
      </c>
      <c r="AJ53" s="45" t="s">
        <v>265</v>
      </c>
      <c r="AK53" s="45" t="s">
        <v>265</v>
      </c>
      <c r="AL53" s="45" t="s">
        <v>265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265</v>
      </c>
      <c r="R54" s="45" t="s">
        <v>265</v>
      </c>
      <c r="S54" s="45" t="s">
        <v>265</v>
      </c>
      <c r="T54" s="45" t="s">
        <v>265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265</v>
      </c>
      <c r="AJ54" s="45" t="s">
        <v>265</v>
      </c>
      <c r="AK54" s="45" t="s">
        <v>265</v>
      </c>
      <c r="AL54" s="45" t="s">
        <v>265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265</v>
      </c>
      <c r="R55" s="45" t="s">
        <v>265</v>
      </c>
      <c r="S55" s="45" t="s">
        <v>265</v>
      </c>
      <c r="T55" s="45" t="s">
        <v>265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265</v>
      </c>
      <c r="AJ55" s="45" t="s">
        <v>265</v>
      </c>
      <c r="AK55" s="45" t="s">
        <v>265</v>
      </c>
      <c r="AL55" s="45" t="s">
        <v>265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265</v>
      </c>
      <c r="R56" s="45" t="s">
        <v>265</v>
      </c>
      <c r="S56" s="45" t="s">
        <v>265</v>
      </c>
      <c r="T56" s="45" t="s">
        <v>265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265</v>
      </c>
      <c r="AJ56" s="45" t="s">
        <v>265</v>
      </c>
      <c r="AK56" s="45" t="s">
        <v>265</v>
      </c>
      <c r="AL56" s="45" t="s">
        <v>265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265</v>
      </c>
      <c r="R57" s="45" t="s">
        <v>265</v>
      </c>
      <c r="S57" s="45" t="s">
        <v>265</v>
      </c>
      <c r="T57" s="45" t="s">
        <v>265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265</v>
      </c>
      <c r="AJ57" s="45" t="s">
        <v>265</v>
      </c>
      <c r="AK57" s="45" t="s">
        <v>265</v>
      </c>
      <c r="AL57" s="45" t="s">
        <v>265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265</v>
      </c>
      <c r="R58" s="45" t="s">
        <v>265</v>
      </c>
      <c r="S58" s="45" t="s">
        <v>265</v>
      </c>
      <c r="T58" s="45" t="s">
        <v>265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265</v>
      </c>
      <c r="AJ58" s="45" t="s">
        <v>265</v>
      </c>
      <c r="AK58" s="45" t="s">
        <v>265</v>
      </c>
      <c r="AL58" s="45" t="s">
        <v>265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265</v>
      </c>
      <c r="R59" s="45" t="s">
        <v>265</v>
      </c>
      <c r="S59" s="45" t="s">
        <v>265</v>
      </c>
      <c r="T59" s="45" t="s">
        <v>265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265</v>
      </c>
      <c r="AJ59" s="45" t="s">
        <v>265</v>
      </c>
      <c r="AK59" s="45" t="s">
        <v>265</v>
      </c>
      <c r="AL59" s="45" t="s">
        <v>265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265</v>
      </c>
      <c r="S60" s="45" t="s">
        <v>265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265</v>
      </c>
      <c r="AK60" s="45" t="s">
        <v>265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265</v>
      </c>
      <c r="S61" s="45" t="s">
        <v>265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265</v>
      </c>
      <c r="AK61" s="45" t="s">
        <v>265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265</v>
      </c>
      <c r="S62" s="45" t="s">
        <v>265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265</v>
      </c>
      <c r="AK62" s="45" t="s">
        <v>265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265</v>
      </c>
      <c r="S63" s="45" t="s">
        <v>265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265</v>
      </c>
      <c r="AK63" s="45" t="s">
        <v>265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265</v>
      </c>
      <c r="R64" s="45" t="s">
        <v>265</v>
      </c>
      <c r="S64" s="45" t="s">
        <v>265</v>
      </c>
      <c r="T64" s="45" t="s">
        <v>265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265</v>
      </c>
      <c r="AJ64" s="45" t="s">
        <v>265</v>
      </c>
      <c r="AK64" s="45" t="s">
        <v>265</v>
      </c>
      <c r="AL64" s="45" t="s">
        <v>265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265</v>
      </c>
      <c r="S65" s="45">
        <v>0</v>
      </c>
      <c r="T65" s="45" t="s">
        <v>265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265</v>
      </c>
      <c r="AK65" s="45">
        <v>0</v>
      </c>
      <c r="AL65" s="45" t="s">
        <v>265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265</v>
      </c>
      <c r="S66" s="45" t="s">
        <v>265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265</v>
      </c>
      <c r="AK66" s="45" t="s">
        <v>265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265</v>
      </c>
      <c r="T67" s="45" t="s">
        <v>265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265</v>
      </c>
      <c r="AL67" s="45" t="s">
        <v>265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265</v>
      </c>
      <c r="R68" s="45" t="s">
        <v>265</v>
      </c>
      <c r="S68" s="45" t="s">
        <v>265</v>
      </c>
      <c r="T68" s="45" t="s">
        <v>265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265</v>
      </c>
      <c r="AJ68" s="45" t="s">
        <v>265</v>
      </c>
      <c r="AK68" s="45" t="s">
        <v>265</v>
      </c>
      <c r="AL68" s="45" t="s">
        <v>265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265</v>
      </c>
      <c r="R69" s="45" t="s">
        <v>265</v>
      </c>
      <c r="S69" s="45" t="s">
        <v>265</v>
      </c>
      <c r="T69" s="45" t="s">
        <v>265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265</v>
      </c>
      <c r="AJ69" s="45" t="s">
        <v>265</v>
      </c>
      <c r="AK69" s="45" t="s">
        <v>265</v>
      </c>
      <c r="AL69" s="45" t="s">
        <v>265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265</v>
      </c>
      <c r="S70" s="45" t="s">
        <v>265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265</v>
      </c>
      <c r="AK70" s="45" t="s">
        <v>265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265</v>
      </c>
      <c r="S71" s="45" t="s">
        <v>265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265</v>
      </c>
      <c r="AK71" s="45" t="s">
        <v>265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265</v>
      </c>
      <c r="R72" s="45" t="s">
        <v>265</v>
      </c>
      <c r="S72" s="45" t="s">
        <v>265</v>
      </c>
      <c r="T72" s="45" t="s">
        <v>265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265</v>
      </c>
      <c r="AJ72" s="45" t="s">
        <v>265</v>
      </c>
      <c r="AK72" s="45" t="s">
        <v>265</v>
      </c>
      <c r="AL72" s="45" t="s">
        <v>265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265</v>
      </c>
      <c r="S73" s="45" t="s">
        <v>265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265</v>
      </c>
      <c r="AK73" s="45" t="s">
        <v>265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265</v>
      </c>
      <c r="R74" s="45" t="s">
        <v>265</v>
      </c>
      <c r="S74" s="45" t="s">
        <v>265</v>
      </c>
      <c r="T74" s="45" t="s">
        <v>265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265</v>
      </c>
      <c r="AJ74" s="45" t="s">
        <v>265</v>
      </c>
      <c r="AK74" s="45" t="s">
        <v>265</v>
      </c>
      <c r="AL74" s="45" t="s">
        <v>265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265</v>
      </c>
      <c r="R75" s="45" t="s">
        <v>265</v>
      </c>
      <c r="S75" s="45" t="s">
        <v>265</v>
      </c>
      <c r="T75" s="45" t="s">
        <v>265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265</v>
      </c>
      <c r="AJ75" s="45" t="s">
        <v>265</v>
      </c>
      <c r="AK75" s="45" t="s">
        <v>265</v>
      </c>
      <c r="AL75" s="45" t="s">
        <v>265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265</v>
      </c>
      <c r="R76" s="45" t="s">
        <v>265</v>
      </c>
      <c r="S76" s="45" t="s">
        <v>265</v>
      </c>
      <c r="T76" s="45" t="s">
        <v>265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265</v>
      </c>
      <c r="AJ76" s="45" t="s">
        <v>265</v>
      </c>
      <c r="AK76" s="45" t="s">
        <v>265</v>
      </c>
      <c r="AL76" s="45" t="s">
        <v>265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265</v>
      </c>
      <c r="R77" s="45" t="s">
        <v>265</v>
      </c>
      <c r="S77" s="45" t="s">
        <v>265</v>
      </c>
      <c r="T77" s="45" t="s">
        <v>265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265</v>
      </c>
      <c r="AJ77" s="45" t="s">
        <v>265</v>
      </c>
      <c r="AK77" s="45" t="s">
        <v>265</v>
      </c>
      <c r="AL77" s="45" t="s">
        <v>265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265</v>
      </c>
      <c r="R78" s="45" t="s">
        <v>265</v>
      </c>
      <c r="S78" s="45" t="s">
        <v>265</v>
      </c>
      <c r="T78" s="45" t="s">
        <v>265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265</v>
      </c>
      <c r="AJ78" s="45" t="s">
        <v>265</v>
      </c>
      <c r="AK78" s="45" t="s">
        <v>265</v>
      </c>
      <c r="AL78" s="45" t="s">
        <v>265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265</v>
      </c>
      <c r="R79" s="45" t="s">
        <v>265</v>
      </c>
      <c r="S79" s="45" t="s">
        <v>265</v>
      </c>
      <c r="T79" s="45" t="s">
        <v>265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265</v>
      </c>
      <c r="AJ79" s="45" t="s">
        <v>265</v>
      </c>
      <c r="AK79" s="45" t="s">
        <v>265</v>
      </c>
      <c r="AL79" s="45" t="s">
        <v>265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265</v>
      </c>
      <c r="R80" s="45" t="s">
        <v>265</v>
      </c>
      <c r="S80" s="45" t="s">
        <v>265</v>
      </c>
      <c r="T80" s="45" t="s">
        <v>265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265</v>
      </c>
      <c r="AJ80" s="45" t="s">
        <v>265</v>
      </c>
      <c r="AK80" s="45" t="s">
        <v>265</v>
      </c>
      <c r="AL80" s="45" t="s">
        <v>265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265</v>
      </c>
      <c r="R81" s="45" t="s">
        <v>265</v>
      </c>
      <c r="S81" s="45" t="s">
        <v>265</v>
      </c>
      <c r="T81" s="45" t="s">
        <v>265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265</v>
      </c>
      <c r="AJ81" s="45" t="s">
        <v>265</v>
      </c>
      <c r="AK81" s="45" t="s">
        <v>265</v>
      </c>
      <c r="AL81" s="45" t="s">
        <v>265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265</v>
      </c>
      <c r="R82" s="45" t="s">
        <v>265</v>
      </c>
      <c r="S82" s="45" t="s">
        <v>265</v>
      </c>
      <c r="T82" s="45" t="s">
        <v>265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265</v>
      </c>
      <c r="AJ82" s="45" t="s">
        <v>265</v>
      </c>
      <c r="AK82" s="45" t="s">
        <v>265</v>
      </c>
      <c r="AL82" s="45" t="s">
        <v>265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265</v>
      </c>
      <c r="R83" s="45" t="s">
        <v>265</v>
      </c>
      <c r="S83" s="45" t="s">
        <v>265</v>
      </c>
      <c r="T83" s="45" t="s">
        <v>265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265</v>
      </c>
      <c r="AJ83" s="45" t="s">
        <v>265</v>
      </c>
      <c r="AK83" s="45" t="s">
        <v>265</v>
      </c>
      <c r="AL83" s="45" t="s">
        <v>265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265</v>
      </c>
      <c r="R84" s="45" t="s">
        <v>265</v>
      </c>
      <c r="S84" s="45" t="s">
        <v>265</v>
      </c>
      <c r="T84" s="45" t="s">
        <v>265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265</v>
      </c>
      <c r="AJ84" s="45" t="s">
        <v>265</v>
      </c>
      <c r="AK84" s="45" t="s">
        <v>265</v>
      </c>
      <c r="AL84" s="45" t="s">
        <v>265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265</v>
      </c>
      <c r="R85" s="45" t="s">
        <v>265</v>
      </c>
      <c r="S85" s="45" t="s">
        <v>265</v>
      </c>
      <c r="T85" s="45" t="s">
        <v>265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265</v>
      </c>
      <c r="AJ85" s="45" t="s">
        <v>265</v>
      </c>
      <c r="AK85" s="45" t="s">
        <v>265</v>
      </c>
      <c r="AL85" s="45" t="s">
        <v>265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265</v>
      </c>
      <c r="R86" s="45" t="s">
        <v>265</v>
      </c>
      <c r="S86" s="45" t="s">
        <v>265</v>
      </c>
      <c r="T86" s="45" t="s">
        <v>265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265</v>
      </c>
      <c r="AJ86" s="45" t="s">
        <v>265</v>
      </c>
      <c r="AK86" s="45" t="s">
        <v>265</v>
      </c>
      <c r="AL86" s="45" t="s">
        <v>265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265</v>
      </c>
      <c r="R87" s="45" t="s">
        <v>265</v>
      </c>
      <c r="S87" s="45" t="s">
        <v>265</v>
      </c>
      <c r="T87" s="45" t="s">
        <v>265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265</v>
      </c>
      <c r="AJ87" s="45" t="s">
        <v>265</v>
      </c>
      <c r="AK87" s="45" t="s">
        <v>265</v>
      </c>
      <c r="AL87" s="45" t="s">
        <v>265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265</v>
      </c>
      <c r="R88" s="45" t="s">
        <v>265</v>
      </c>
      <c r="S88" s="45" t="s">
        <v>265</v>
      </c>
      <c r="T88" s="45" t="s">
        <v>265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265</v>
      </c>
      <c r="AJ88" s="45" t="s">
        <v>265</v>
      </c>
      <c r="AK88" s="45" t="s">
        <v>265</v>
      </c>
      <c r="AL88" s="45" t="s">
        <v>265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265</v>
      </c>
      <c r="R89" s="45" t="s">
        <v>265</v>
      </c>
      <c r="S89" s="45" t="s">
        <v>265</v>
      </c>
      <c r="T89" s="45" t="s">
        <v>265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265</v>
      </c>
      <c r="AJ89" s="45" t="s">
        <v>265</v>
      </c>
      <c r="AK89" s="45" t="s">
        <v>265</v>
      </c>
      <c r="AL89" s="45" t="s">
        <v>265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265</v>
      </c>
      <c r="R90" s="45" t="s">
        <v>265</v>
      </c>
      <c r="S90" s="45" t="s">
        <v>265</v>
      </c>
      <c r="T90" s="45" t="s">
        <v>265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265</v>
      </c>
      <c r="AJ90" s="45" t="s">
        <v>265</v>
      </c>
      <c r="AK90" s="45" t="s">
        <v>265</v>
      </c>
      <c r="AL90" s="45" t="s">
        <v>265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265</v>
      </c>
      <c r="R91" s="45" t="s">
        <v>265</v>
      </c>
      <c r="S91" s="45" t="s">
        <v>265</v>
      </c>
      <c r="T91" s="45" t="s">
        <v>265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265</v>
      </c>
      <c r="AJ91" s="45" t="s">
        <v>265</v>
      </c>
      <c r="AK91" s="45" t="s">
        <v>265</v>
      </c>
      <c r="AL91" s="45" t="s">
        <v>265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265</v>
      </c>
      <c r="R92" s="45" t="s">
        <v>265</v>
      </c>
      <c r="S92" s="45" t="s">
        <v>265</v>
      </c>
      <c r="T92" s="45" t="s">
        <v>265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265</v>
      </c>
      <c r="AJ92" s="45" t="s">
        <v>265</v>
      </c>
      <c r="AK92" s="45" t="s">
        <v>265</v>
      </c>
      <c r="AL92" s="45" t="s">
        <v>265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265</v>
      </c>
      <c r="S93" s="45">
        <v>0</v>
      </c>
      <c r="T93" s="45" t="s">
        <v>265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265</v>
      </c>
      <c r="AK93" s="45">
        <v>0</v>
      </c>
      <c r="AL93" s="45" t="s">
        <v>265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265</v>
      </c>
      <c r="R94" s="45" t="s">
        <v>265</v>
      </c>
      <c r="S94" s="45" t="s">
        <v>265</v>
      </c>
      <c r="T94" s="45" t="s">
        <v>265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265</v>
      </c>
      <c r="AJ94" s="45" t="s">
        <v>265</v>
      </c>
      <c r="AK94" s="45" t="s">
        <v>265</v>
      </c>
      <c r="AL94" s="45" t="s">
        <v>265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265</v>
      </c>
      <c r="R95" s="45" t="s">
        <v>265</v>
      </c>
      <c r="S95" s="45" t="s">
        <v>265</v>
      </c>
      <c r="T95" s="45" t="s">
        <v>265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265</v>
      </c>
      <c r="AJ95" s="45" t="s">
        <v>265</v>
      </c>
      <c r="AK95" s="45" t="s">
        <v>265</v>
      </c>
      <c r="AL95" s="45" t="s">
        <v>265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265</v>
      </c>
      <c r="R96" s="45" t="s">
        <v>265</v>
      </c>
      <c r="S96" s="45" t="s">
        <v>265</v>
      </c>
      <c r="T96" s="45" t="s">
        <v>265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265</v>
      </c>
      <c r="AJ96" s="45" t="s">
        <v>265</v>
      </c>
      <c r="AK96" s="45" t="s">
        <v>265</v>
      </c>
      <c r="AL96" s="45" t="s">
        <v>265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265</v>
      </c>
      <c r="R97" s="45" t="s">
        <v>265</v>
      </c>
      <c r="S97" s="45" t="s">
        <v>265</v>
      </c>
      <c r="T97" s="45" t="s">
        <v>265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265</v>
      </c>
      <c r="AJ97" s="45" t="s">
        <v>265</v>
      </c>
      <c r="AK97" s="45" t="s">
        <v>265</v>
      </c>
      <c r="AL97" s="45" t="s">
        <v>265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265</v>
      </c>
      <c r="R98" s="45" t="s">
        <v>265</v>
      </c>
      <c r="S98" s="45" t="s">
        <v>265</v>
      </c>
      <c r="T98" s="45" t="s">
        <v>265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265</v>
      </c>
      <c r="AJ98" s="45" t="s">
        <v>265</v>
      </c>
      <c r="AK98" s="45" t="s">
        <v>265</v>
      </c>
      <c r="AL98" s="45" t="s">
        <v>265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265</v>
      </c>
      <c r="R99" s="45" t="s">
        <v>265</v>
      </c>
      <c r="S99" s="45" t="s">
        <v>265</v>
      </c>
      <c r="T99" s="45" t="s">
        <v>265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265</v>
      </c>
      <c r="AJ99" s="45" t="s">
        <v>265</v>
      </c>
      <c r="AK99" s="45" t="s">
        <v>265</v>
      </c>
      <c r="AL99" s="45" t="s">
        <v>265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265</v>
      </c>
      <c r="R100" s="45" t="s">
        <v>265</v>
      </c>
      <c r="S100" s="45" t="s">
        <v>265</v>
      </c>
      <c r="T100" s="45" t="s">
        <v>265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265</v>
      </c>
      <c r="AJ100" s="45" t="s">
        <v>265</v>
      </c>
      <c r="AK100" s="45" t="s">
        <v>265</v>
      </c>
      <c r="AL100" s="45" t="s">
        <v>265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265</v>
      </c>
      <c r="S101" s="45" t="s">
        <v>265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265</v>
      </c>
      <c r="AK101" s="45" t="s">
        <v>265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265</v>
      </c>
      <c r="R102" s="45" t="s">
        <v>265</v>
      </c>
      <c r="S102" s="45" t="s">
        <v>265</v>
      </c>
      <c r="T102" s="45" t="s">
        <v>265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265</v>
      </c>
      <c r="AJ102" s="45" t="s">
        <v>265</v>
      </c>
      <c r="AK102" s="45" t="s">
        <v>265</v>
      </c>
      <c r="AL102" s="45" t="s">
        <v>265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265</v>
      </c>
      <c r="R103" s="45" t="s">
        <v>265</v>
      </c>
      <c r="S103" s="45" t="s">
        <v>265</v>
      </c>
      <c r="T103" s="45" t="s">
        <v>265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265</v>
      </c>
      <c r="AJ103" s="45" t="s">
        <v>265</v>
      </c>
      <c r="AK103" s="45" t="s">
        <v>265</v>
      </c>
      <c r="AL103" s="45" t="s">
        <v>265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265</v>
      </c>
      <c r="R104" s="45" t="s">
        <v>265</v>
      </c>
      <c r="S104" s="45" t="s">
        <v>265</v>
      </c>
      <c r="T104" s="45" t="s">
        <v>265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265</v>
      </c>
      <c r="AJ104" s="45" t="s">
        <v>265</v>
      </c>
      <c r="AK104" s="45" t="s">
        <v>265</v>
      </c>
      <c r="AL104" s="45" t="s">
        <v>265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265</v>
      </c>
      <c r="R105" s="45" t="s">
        <v>265</v>
      </c>
      <c r="S105" s="45" t="s">
        <v>265</v>
      </c>
      <c r="T105" s="45" t="s">
        <v>265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265</v>
      </c>
      <c r="AJ105" s="45" t="s">
        <v>265</v>
      </c>
      <c r="AK105" s="45" t="s">
        <v>265</v>
      </c>
      <c r="AL105" s="45" t="s">
        <v>265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265</v>
      </c>
      <c r="R106" s="45" t="s">
        <v>265</v>
      </c>
      <c r="S106" s="45" t="s">
        <v>265</v>
      </c>
      <c r="T106" s="45" t="s">
        <v>265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265</v>
      </c>
      <c r="AJ106" s="45" t="s">
        <v>265</v>
      </c>
      <c r="AK106" s="45" t="s">
        <v>265</v>
      </c>
      <c r="AL106" s="45" t="s">
        <v>265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265</v>
      </c>
      <c r="R107" s="45" t="s">
        <v>265</v>
      </c>
      <c r="S107" s="45" t="s">
        <v>265</v>
      </c>
      <c r="T107" s="45" t="s">
        <v>265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265</v>
      </c>
      <c r="AJ107" s="45" t="s">
        <v>265</v>
      </c>
      <c r="AK107" s="45" t="s">
        <v>265</v>
      </c>
      <c r="AL107" s="45" t="s">
        <v>265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265</v>
      </c>
      <c r="R108" s="45" t="s">
        <v>265</v>
      </c>
      <c r="S108" s="45" t="s">
        <v>265</v>
      </c>
      <c r="T108" s="45" t="s">
        <v>265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265</v>
      </c>
      <c r="AJ108" s="45" t="s">
        <v>265</v>
      </c>
      <c r="AK108" s="45" t="s">
        <v>265</v>
      </c>
      <c r="AL108" s="45" t="s">
        <v>265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265</v>
      </c>
      <c r="R109" s="45" t="s">
        <v>265</v>
      </c>
      <c r="S109" s="45" t="s">
        <v>265</v>
      </c>
      <c r="T109" s="45" t="s">
        <v>265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265</v>
      </c>
      <c r="AJ109" s="45" t="s">
        <v>265</v>
      </c>
      <c r="AK109" s="45" t="s">
        <v>265</v>
      </c>
      <c r="AL109" s="45" t="s">
        <v>265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265</v>
      </c>
      <c r="R110" s="45" t="s">
        <v>265</v>
      </c>
      <c r="S110" s="45" t="s">
        <v>265</v>
      </c>
      <c r="T110" s="45" t="s">
        <v>265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265</v>
      </c>
      <c r="AJ110" s="45" t="s">
        <v>265</v>
      </c>
      <c r="AK110" s="45" t="s">
        <v>265</v>
      </c>
      <c r="AL110" s="45" t="s">
        <v>265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265</v>
      </c>
      <c r="R111" s="45" t="s">
        <v>265</v>
      </c>
      <c r="S111" s="45" t="s">
        <v>265</v>
      </c>
      <c r="T111" s="45" t="s">
        <v>265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265</v>
      </c>
      <c r="AJ111" s="45" t="s">
        <v>265</v>
      </c>
      <c r="AK111" s="45" t="s">
        <v>265</v>
      </c>
      <c r="AL111" s="45" t="s">
        <v>265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265</v>
      </c>
      <c r="R112" s="45" t="s">
        <v>265</v>
      </c>
      <c r="S112" s="45" t="s">
        <v>265</v>
      </c>
      <c r="T112" s="45" t="s">
        <v>265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265</v>
      </c>
      <c r="AJ112" s="45" t="s">
        <v>265</v>
      </c>
      <c r="AK112" s="45" t="s">
        <v>265</v>
      </c>
      <c r="AL112" s="45" t="s">
        <v>265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265</v>
      </c>
      <c r="R113" s="45" t="s">
        <v>265</v>
      </c>
      <c r="S113" s="45" t="s">
        <v>265</v>
      </c>
      <c r="T113" s="45" t="s">
        <v>265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265</v>
      </c>
      <c r="AJ113" s="45" t="s">
        <v>265</v>
      </c>
      <c r="AK113" s="45" t="s">
        <v>265</v>
      </c>
      <c r="AL113" s="45" t="s">
        <v>265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265</v>
      </c>
      <c r="R114" s="45" t="s">
        <v>265</v>
      </c>
      <c r="S114" s="45" t="s">
        <v>265</v>
      </c>
      <c r="T114" s="45" t="s">
        <v>265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265</v>
      </c>
      <c r="AJ114" s="45" t="s">
        <v>265</v>
      </c>
      <c r="AK114" s="45" t="s">
        <v>265</v>
      </c>
      <c r="AL114" s="45" t="s">
        <v>265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265</v>
      </c>
      <c r="R115" s="45" t="s">
        <v>265</v>
      </c>
      <c r="S115" s="45" t="s">
        <v>265</v>
      </c>
      <c r="T115" s="45" t="s">
        <v>265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265</v>
      </c>
      <c r="AJ115" s="45" t="s">
        <v>265</v>
      </c>
      <c r="AK115" s="45" t="s">
        <v>265</v>
      </c>
      <c r="AL115" s="45" t="s">
        <v>265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265</v>
      </c>
      <c r="R116" s="45" t="s">
        <v>265</v>
      </c>
      <c r="S116" s="45" t="s">
        <v>265</v>
      </c>
      <c r="T116" s="45" t="s">
        <v>265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265</v>
      </c>
      <c r="AJ116" s="45" t="s">
        <v>265</v>
      </c>
      <c r="AK116" s="45" t="s">
        <v>265</v>
      </c>
      <c r="AL116" s="45" t="s">
        <v>265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265</v>
      </c>
      <c r="S117" s="45" t="s">
        <v>265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265</v>
      </c>
      <c r="AK117" s="45" t="s">
        <v>265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265</v>
      </c>
      <c r="R118" s="45" t="s">
        <v>265</v>
      </c>
      <c r="S118" s="45" t="s">
        <v>265</v>
      </c>
      <c r="T118" s="45" t="s">
        <v>265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265</v>
      </c>
      <c r="AJ118" s="45" t="s">
        <v>265</v>
      </c>
      <c r="AK118" s="45" t="s">
        <v>265</v>
      </c>
      <c r="AL118" s="45" t="s">
        <v>265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265</v>
      </c>
      <c r="R119" s="45" t="s">
        <v>265</v>
      </c>
      <c r="S119" s="45" t="s">
        <v>265</v>
      </c>
      <c r="T119" s="45" t="s">
        <v>265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265</v>
      </c>
      <c r="AJ119" s="45" t="s">
        <v>265</v>
      </c>
      <c r="AK119" s="45" t="s">
        <v>265</v>
      </c>
      <c r="AL119" s="45" t="s">
        <v>265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265</v>
      </c>
      <c r="S120" s="45" t="s">
        <v>265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265</v>
      </c>
      <c r="AK120" s="45" t="s">
        <v>265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265</v>
      </c>
      <c r="R121" s="45" t="s">
        <v>265</v>
      </c>
      <c r="S121" s="45" t="s">
        <v>265</v>
      </c>
      <c r="T121" s="45" t="s">
        <v>265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265</v>
      </c>
      <c r="AJ121" s="45" t="s">
        <v>265</v>
      </c>
      <c r="AK121" s="45" t="s">
        <v>265</v>
      </c>
      <c r="AL121" s="45" t="s">
        <v>265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265</v>
      </c>
      <c r="R122" s="45" t="s">
        <v>265</v>
      </c>
      <c r="S122" s="45" t="s">
        <v>265</v>
      </c>
      <c r="T122" s="45" t="s">
        <v>265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265</v>
      </c>
      <c r="AJ122" s="45" t="s">
        <v>265</v>
      </c>
      <c r="AK122" s="45" t="s">
        <v>265</v>
      </c>
      <c r="AL122" s="45" t="s">
        <v>265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265</v>
      </c>
      <c r="R123" s="45" t="s">
        <v>265</v>
      </c>
      <c r="S123" s="45" t="s">
        <v>265</v>
      </c>
      <c r="T123" s="45" t="s">
        <v>265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265</v>
      </c>
      <c r="AJ123" s="45" t="s">
        <v>265</v>
      </c>
      <c r="AK123" s="45" t="s">
        <v>265</v>
      </c>
      <c r="AL123" s="45" t="s">
        <v>265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265</v>
      </c>
      <c r="T124" s="45" t="s">
        <v>265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265</v>
      </c>
      <c r="AL124" s="45" t="s">
        <v>265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265</v>
      </c>
      <c r="R125" s="45" t="s">
        <v>265</v>
      </c>
      <c r="S125" s="45" t="s">
        <v>265</v>
      </c>
      <c r="T125" s="45" t="s">
        <v>265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265</v>
      </c>
      <c r="AJ125" s="45" t="s">
        <v>265</v>
      </c>
      <c r="AK125" s="45" t="s">
        <v>265</v>
      </c>
      <c r="AL125" s="45" t="s">
        <v>265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265</v>
      </c>
      <c r="T126" s="45" t="s">
        <v>265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265</v>
      </c>
      <c r="AL126" s="45" t="s">
        <v>265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265</v>
      </c>
      <c r="R127" s="45" t="s">
        <v>265</v>
      </c>
      <c r="S127" s="45" t="s">
        <v>265</v>
      </c>
      <c r="T127" s="45" t="s">
        <v>265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265</v>
      </c>
      <c r="AJ127" s="45" t="s">
        <v>265</v>
      </c>
      <c r="AK127" s="45" t="s">
        <v>265</v>
      </c>
      <c r="AL127" s="45" t="s">
        <v>265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265</v>
      </c>
      <c r="T128" s="45" t="s">
        <v>265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265</v>
      </c>
      <c r="AL128" s="45" t="s">
        <v>265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265</v>
      </c>
      <c r="R129" s="45" t="s">
        <v>265</v>
      </c>
      <c r="S129" s="45" t="s">
        <v>265</v>
      </c>
      <c r="T129" s="45" t="s">
        <v>265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265</v>
      </c>
      <c r="AJ129" s="45" t="s">
        <v>265</v>
      </c>
      <c r="AK129" s="45" t="s">
        <v>265</v>
      </c>
      <c r="AL129" s="45" t="s">
        <v>265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265</v>
      </c>
      <c r="R130" s="45" t="s">
        <v>265</v>
      </c>
      <c r="S130" s="45" t="s">
        <v>265</v>
      </c>
      <c r="T130" s="45" t="s">
        <v>265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265</v>
      </c>
      <c r="AJ130" s="45" t="s">
        <v>265</v>
      </c>
      <c r="AK130" s="45" t="s">
        <v>265</v>
      </c>
      <c r="AL130" s="45" t="s">
        <v>265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265</v>
      </c>
      <c r="R131" s="45" t="s">
        <v>265</v>
      </c>
      <c r="S131" s="45" t="s">
        <v>265</v>
      </c>
      <c r="T131" s="45" t="s">
        <v>265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265</v>
      </c>
      <c r="AJ131" s="45" t="s">
        <v>265</v>
      </c>
      <c r="AK131" s="45" t="s">
        <v>265</v>
      </c>
      <c r="AL131" s="45" t="s">
        <v>265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265</v>
      </c>
      <c r="R132" s="45" t="s">
        <v>265</v>
      </c>
      <c r="S132" s="45" t="s">
        <v>265</v>
      </c>
      <c r="T132" s="45" t="s">
        <v>265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265</v>
      </c>
      <c r="AJ132" s="45" t="s">
        <v>265</v>
      </c>
      <c r="AK132" s="45" t="s">
        <v>265</v>
      </c>
      <c r="AL132" s="45" t="s">
        <v>265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265</v>
      </c>
      <c r="S133" s="45" t="s">
        <v>265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265</v>
      </c>
      <c r="AK133" s="45" t="s">
        <v>265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265</v>
      </c>
      <c r="R134" s="45" t="s">
        <v>265</v>
      </c>
      <c r="S134" s="45" t="s">
        <v>265</v>
      </c>
      <c r="T134" s="45" t="s">
        <v>265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265</v>
      </c>
      <c r="AJ134" s="45" t="s">
        <v>265</v>
      </c>
      <c r="AK134" s="45" t="s">
        <v>265</v>
      </c>
      <c r="AL134" s="45" t="s">
        <v>265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265</v>
      </c>
      <c r="T135" s="45" t="s">
        <v>265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265</v>
      </c>
      <c r="AL135" s="45" t="s">
        <v>265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265</v>
      </c>
      <c r="R136" s="45" t="s">
        <v>265</v>
      </c>
      <c r="S136" s="45" t="s">
        <v>265</v>
      </c>
      <c r="T136" s="45" t="s">
        <v>265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265</v>
      </c>
      <c r="AJ136" s="45" t="s">
        <v>265</v>
      </c>
      <c r="AK136" s="45" t="s">
        <v>265</v>
      </c>
      <c r="AL136" s="45" t="s">
        <v>265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265</v>
      </c>
      <c r="T137" s="45" t="s">
        <v>265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265</v>
      </c>
      <c r="AL137" s="45" t="s">
        <v>265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265</v>
      </c>
      <c r="T138" s="45" t="s">
        <v>265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265</v>
      </c>
      <c r="AL138" s="45" t="s">
        <v>265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265</v>
      </c>
      <c r="T139" s="45" t="s">
        <v>265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265</v>
      </c>
      <c r="AL139" s="45" t="s">
        <v>265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265</v>
      </c>
      <c r="R140" s="45" t="s">
        <v>265</v>
      </c>
      <c r="S140" s="45" t="s">
        <v>265</v>
      </c>
      <c r="T140" s="45" t="s">
        <v>265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265</v>
      </c>
      <c r="AJ140" s="45" t="s">
        <v>265</v>
      </c>
      <c r="AK140" s="45" t="s">
        <v>265</v>
      </c>
      <c r="AL140" s="45" t="s">
        <v>265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265</v>
      </c>
      <c r="R141" s="45" t="s">
        <v>265</v>
      </c>
      <c r="S141" s="45" t="s">
        <v>265</v>
      </c>
      <c r="T141" s="45" t="s">
        <v>265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265</v>
      </c>
      <c r="AJ141" s="45" t="s">
        <v>265</v>
      </c>
      <c r="AK141" s="45" t="s">
        <v>265</v>
      </c>
      <c r="AL141" s="45" t="s">
        <v>265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265</v>
      </c>
      <c r="S142" s="45" t="s">
        <v>265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265</v>
      </c>
      <c r="AK142" s="45" t="s">
        <v>265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265</v>
      </c>
      <c r="R143" s="45" t="s">
        <v>265</v>
      </c>
      <c r="S143" s="45" t="s">
        <v>265</v>
      </c>
      <c r="T143" s="45" t="s">
        <v>265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265</v>
      </c>
      <c r="AJ143" s="45" t="s">
        <v>265</v>
      </c>
      <c r="AK143" s="45" t="s">
        <v>265</v>
      </c>
      <c r="AL143" s="45" t="s">
        <v>265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265</v>
      </c>
      <c r="R144" s="45" t="s">
        <v>265</v>
      </c>
      <c r="S144" s="45" t="s">
        <v>265</v>
      </c>
      <c r="T144" s="45" t="s">
        <v>265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265</v>
      </c>
      <c r="AJ144" s="45" t="s">
        <v>265</v>
      </c>
      <c r="AK144" s="45" t="s">
        <v>265</v>
      </c>
      <c r="AL144" s="45" t="s">
        <v>265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265</v>
      </c>
      <c r="S145" s="45" t="s">
        <v>265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265</v>
      </c>
      <c r="AK145" s="45" t="s">
        <v>265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265</v>
      </c>
      <c r="R146" s="45" t="s">
        <v>265</v>
      </c>
      <c r="S146" s="45" t="s">
        <v>265</v>
      </c>
      <c r="T146" s="45" t="s">
        <v>265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265</v>
      </c>
      <c r="AJ146" s="45" t="s">
        <v>265</v>
      </c>
      <c r="AK146" s="45" t="s">
        <v>265</v>
      </c>
      <c r="AL146" s="45" t="s">
        <v>265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265</v>
      </c>
      <c r="S147" s="45" t="s">
        <v>265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265</v>
      </c>
      <c r="AK147" s="45" t="s">
        <v>265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265</v>
      </c>
      <c r="R148" s="45" t="s">
        <v>265</v>
      </c>
      <c r="S148" s="45" t="s">
        <v>265</v>
      </c>
      <c r="T148" s="45" t="s">
        <v>265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265</v>
      </c>
      <c r="AJ148" s="45" t="s">
        <v>265</v>
      </c>
      <c r="AK148" s="45" t="s">
        <v>265</v>
      </c>
      <c r="AL148" s="45" t="s">
        <v>265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265</v>
      </c>
      <c r="R149" s="45" t="s">
        <v>265</v>
      </c>
      <c r="S149" s="45" t="s">
        <v>265</v>
      </c>
      <c r="T149" s="45" t="s">
        <v>265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265</v>
      </c>
      <c r="AJ149" s="45" t="s">
        <v>265</v>
      </c>
      <c r="AK149" s="45" t="s">
        <v>265</v>
      </c>
      <c r="AL149" s="45" t="s">
        <v>265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265</v>
      </c>
      <c r="R150" s="45" t="s">
        <v>265</v>
      </c>
      <c r="S150" s="45" t="s">
        <v>265</v>
      </c>
      <c r="T150" s="45" t="s">
        <v>265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265</v>
      </c>
      <c r="AJ150" s="45" t="s">
        <v>265</v>
      </c>
      <c r="AK150" s="45" t="s">
        <v>265</v>
      </c>
      <c r="AL150" s="45" t="s">
        <v>265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265</v>
      </c>
      <c r="R151" s="45" t="s">
        <v>265</v>
      </c>
      <c r="S151" s="45" t="s">
        <v>265</v>
      </c>
      <c r="T151" s="45" t="s">
        <v>265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265</v>
      </c>
      <c r="AJ151" s="45" t="s">
        <v>265</v>
      </c>
      <c r="AK151" s="45" t="s">
        <v>265</v>
      </c>
      <c r="AL151" s="45" t="s">
        <v>265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265</v>
      </c>
      <c r="R152" s="45" t="s">
        <v>265</v>
      </c>
      <c r="S152" s="45" t="s">
        <v>265</v>
      </c>
      <c r="T152" s="45" t="s">
        <v>265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265</v>
      </c>
      <c r="AJ152" s="45" t="s">
        <v>265</v>
      </c>
      <c r="AK152" s="45" t="s">
        <v>265</v>
      </c>
      <c r="AL152" s="45" t="s">
        <v>265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265</v>
      </c>
      <c r="T153" s="45" t="s">
        <v>265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265</v>
      </c>
      <c r="AL153" s="45" t="s">
        <v>265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265</v>
      </c>
      <c r="R154" s="45" t="s">
        <v>265</v>
      </c>
      <c r="S154" s="45" t="s">
        <v>265</v>
      </c>
      <c r="T154" s="45" t="s">
        <v>265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265</v>
      </c>
      <c r="AJ154" s="45" t="s">
        <v>265</v>
      </c>
      <c r="AK154" s="45" t="s">
        <v>265</v>
      </c>
      <c r="AL154" s="45" t="s">
        <v>265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265</v>
      </c>
      <c r="R155" s="45" t="s">
        <v>265</v>
      </c>
      <c r="S155" s="45" t="s">
        <v>265</v>
      </c>
      <c r="T155" s="45" t="s">
        <v>265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265</v>
      </c>
      <c r="AJ155" s="45" t="s">
        <v>265</v>
      </c>
      <c r="AK155" s="45" t="s">
        <v>265</v>
      </c>
      <c r="AL155" s="45" t="s">
        <v>265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265</v>
      </c>
      <c r="R156" s="45" t="s">
        <v>265</v>
      </c>
      <c r="S156" s="45" t="s">
        <v>265</v>
      </c>
      <c r="T156" s="45" t="s">
        <v>265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265</v>
      </c>
      <c r="AJ156" s="45" t="s">
        <v>265</v>
      </c>
      <c r="AK156" s="45" t="s">
        <v>265</v>
      </c>
      <c r="AL156" s="45" t="s">
        <v>265</v>
      </c>
      <c r="AM156" s="45">
        <v>23.345400000000001</v>
      </c>
    </row>
    <row r="157" spans="1:39" hidden="1" outlineLevel="1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265</v>
      </c>
      <c r="R157" s="45" t="s">
        <v>265</v>
      </c>
      <c r="S157" s="45" t="s">
        <v>265</v>
      </c>
      <c r="T157" s="45" t="s">
        <v>265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265</v>
      </c>
      <c r="AJ157" s="45" t="s">
        <v>265</v>
      </c>
      <c r="AK157" s="45" t="s">
        <v>265</v>
      </c>
      <c r="AL157" s="45" t="s">
        <v>265</v>
      </c>
      <c r="AM157" s="45">
        <v>21.426500000000001</v>
      </c>
    </row>
    <row r="158" spans="1:39" hidden="1" outlineLevel="1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265</v>
      </c>
      <c r="R158" s="45" t="s">
        <v>265</v>
      </c>
      <c r="S158" s="45" t="s">
        <v>265</v>
      </c>
      <c r="T158" s="45" t="s">
        <v>265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265</v>
      </c>
      <c r="AJ158" s="45" t="s">
        <v>265</v>
      </c>
      <c r="AK158" s="45" t="s">
        <v>265</v>
      </c>
      <c r="AL158" s="45" t="s">
        <v>265</v>
      </c>
      <c r="AM158" s="45">
        <v>20.8446</v>
      </c>
    </row>
    <row r="159" spans="1:39" hidden="1" outlineLevel="1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265</v>
      </c>
      <c r="R159" s="45" t="s">
        <v>265</v>
      </c>
      <c r="S159" s="45" t="s">
        <v>265</v>
      </c>
      <c r="T159" s="45" t="s">
        <v>265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265</v>
      </c>
      <c r="AJ159" s="45" t="s">
        <v>265</v>
      </c>
      <c r="AK159" s="45" t="s">
        <v>265</v>
      </c>
      <c r="AL159" s="45" t="s">
        <v>265</v>
      </c>
      <c r="AM159" s="45">
        <v>22.2134</v>
      </c>
    </row>
    <row r="160" spans="1:39" hidden="1" outlineLevel="1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265</v>
      </c>
      <c r="R160" s="45" t="s">
        <v>265</v>
      </c>
      <c r="S160" s="45" t="s">
        <v>265</v>
      </c>
      <c r="T160" s="45" t="s">
        <v>265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265</v>
      </c>
      <c r="AJ160" s="45" t="s">
        <v>265</v>
      </c>
      <c r="AK160" s="45" t="s">
        <v>265</v>
      </c>
      <c r="AL160" s="45" t="s">
        <v>265</v>
      </c>
      <c r="AM160" s="45">
        <v>22.563300000000002</v>
      </c>
    </row>
    <row r="161" spans="1:39" hidden="1" outlineLevel="1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265</v>
      </c>
      <c r="R161" s="45" t="s">
        <v>265</v>
      </c>
      <c r="S161" s="45" t="s">
        <v>265</v>
      </c>
      <c r="T161" s="45" t="s">
        <v>265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265</v>
      </c>
      <c r="AJ161" s="45" t="s">
        <v>265</v>
      </c>
      <c r="AK161" s="45" t="s">
        <v>265</v>
      </c>
      <c r="AL161" s="45" t="s">
        <v>265</v>
      </c>
      <c r="AM161" s="45">
        <v>22.9527</v>
      </c>
    </row>
    <row r="162" spans="1:39" hidden="1" outlineLevel="1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265</v>
      </c>
      <c r="R162" s="45" t="s">
        <v>265</v>
      </c>
      <c r="S162" s="45" t="s">
        <v>265</v>
      </c>
      <c r="T162" s="45" t="s">
        <v>265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265</v>
      </c>
      <c r="AJ162" s="45" t="s">
        <v>265</v>
      </c>
      <c r="AK162" s="45" t="s">
        <v>265</v>
      </c>
      <c r="AL162" s="45" t="s">
        <v>265</v>
      </c>
      <c r="AM162" s="45">
        <v>21.5059</v>
      </c>
    </row>
    <row r="163" spans="1:39" hidden="1" outlineLevel="1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265</v>
      </c>
      <c r="T163" s="45" t="s">
        <v>265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265</v>
      </c>
      <c r="AL163" s="45" t="s">
        <v>265</v>
      </c>
      <c r="AM163" s="45">
        <v>22.207599999999999</v>
      </c>
    </row>
    <row r="164" spans="1:39" hidden="1" outlineLevel="1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265</v>
      </c>
      <c r="T164" s="45" t="s">
        <v>265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265</v>
      </c>
      <c r="AL164" s="45" t="s">
        <v>265</v>
      </c>
      <c r="AM164" s="45">
        <v>24.072099999999999</v>
      </c>
    </row>
    <row r="165" spans="1:39" hidden="1" outlineLevel="1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265</v>
      </c>
      <c r="T165" s="45" t="s">
        <v>265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265</v>
      </c>
      <c r="AL165" s="45" t="s">
        <v>265</v>
      </c>
      <c r="AM165" s="45">
        <v>22.424600000000002</v>
      </c>
    </row>
    <row r="166" spans="1:39" hidden="1" outlineLevel="1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265</v>
      </c>
      <c r="S166" s="45" t="s">
        <v>265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265</v>
      </c>
      <c r="AK166" s="45" t="s">
        <v>265</v>
      </c>
      <c r="AL166" s="45">
        <v>1.038</v>
      </c>
      <c r="AM166" s="45">
        <v>22.7395</v>
      </c>
    </row>
    <row r="167" spans="1:39" hidden="1" outlineLevel="1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265</v>
      </c>
      <c r="R167" s="45" t="s">
        <v>265</v>
      </c>
      <c r="S167" s="45" t="s">
        <v>265</v>
      </c>
      <c r="T167" s="45" t="s">
        <v>265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265</v>
      </c>
      <c r="AJ167" s="45" t="s">
        <v>265</v>
      </c>
      <c r="AK167" s="45" t="s">
        <v>265</v>
      </c>
      <c r="AL167" s="45" t="s">
        <v>265</v>
      </c>
      <c r="AM167" s="45">
        <v>20.921900000000001</v>
      </c>
    </row>
    <row r="168" spans="1:39" hidden="1" outlineLevel="1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265</v>
      </c>
      <c r="R168" s="45" t="s">
        <v>265</v>
      </c>
      <c r="S168" s="45" t="s">
        <v>265</v>
      </c>
      <c r="T168" s="45" t="s">
        <v>265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265</v>
      </c>
      <c r="AJ168" s="45" t="s">
        <v>265</v>
      </c>
      <c r="AK168" s="45" t="s">
        <v>265</v>
      </c>
      <c r="AL168" s="45" t="s">
        <v>265</v>
      </c>
      <c r="AM168" s="45">
        <v>22.9312</v>
      </c>
    </row>
    <row r="169" spans="1:39" hidden="1" outlineLevel="1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265</v>
      </c>
      <c r="R169" s="45" t="s">
        <v>265</v>
      </c>
      <c r="S169" s="45" t="s">
        <v>265</v>
      </c>
      <c r="T169" s="45" t="s">
        <v>265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265</v>
      </c>
      <c r="AJ169" s="45" t="s">
        <v>265</v>
      </c>
      <c r="AK169" s="45" t="s">
        <v>265</v>
      </c>
      <c r="AL169" s="45" t="s">
        <v>265</v>
      </c>
      <c r="AM169" s="45">
        <v>23.607500000000002</v>
      </c>
    </row>
    <row r="170" spans="1:39">
      <c r="A170" s="8">
        <v>45383</v>
      </c>
      <c r="B170" s="45">
        <v>35.702199999999998</v>
      </c>
      <c r="C170" s="45">
        <v>38.780299999999997</v>
      </c>
      <c r="D170" s="45">
        <v>47.822899999999997</v>
      </c>
      <c r="E170" s="45">
        <v>38.317</v>
      </c>
      <c r="F170" s="45">
        <v>38.949599999999997</v>
      </c>
      <c r="G170" s="45">
        <v>31.4712</v>
      </c>
      <c r="H170" s="45">
        <v>37.941299999999998</v>
      </c>
      <c r="I170" s="45">
        <v>38.779200000000003</v>
      </c>
      <c r="J170" s="45">
        <v>47.810200000000002</v>
      </c>
      <c r="K170" s="45">
        <v>38.317</v>
      </c>
      <c r="L170" s="45">
        <v>38.949599999999997</v>
      </c>
      <c r="M170" s="45">
        <v>31.4712</v>
      </c>
      <c r="N170" s="45">
        <v>37.941299999999998</v>
      </c>
      <c r="O170" s="45">
        <v>58.569800000000001</v>
      </c>
      <c r="P170" s="45">
        <v>58.569800000000001</v>
      </c>
      <c r="Q170" s="45" t="s">
        <v>265</v>
      </c>
      <c r="R170" s="45" t="s">
        <v>265</v>
      </c>
      <c r="S170" s="45" t="s">
        <v>265</v>
      </c>
      <c r="T170" s="45" t="s">
        <v>265</v>
      </c>
      <c r="U170" s="45">
        <v>7.7054999999999998</v>
      </c>
      <c r="V170" s="45">
        <v>0</v>
      </c>
      <c r="W170" s="45">
        <v>7.7054999999999998</v>
      </c>
      <c r="X170" s="45">
        <v>0</v>
      </c>
      <c r="Y170" s="45">
        <v>20.95</v>
      </c>
      <c r="Z170" s="45">
        <v>7.5994000000000002</v>
      </c>
      <c r="AA170" s="45">
        <v>7.7054999999999998</v>
      </c>
      <c r="AB170" s="45">
        <v>0</v>
      </c>
      <c r="AC170" s="45">
        <v>7.7054999999999998</v>
      </c>
      <c r="AD170" s="45">
        <v>0</v>
      </c>
      <c r="AE170" s="45">
        <v>20.95</v>
      </c>
      <c r="AF170" s="45">
        <v>7.5994000000000002</v>
      </c>
      <c r="AG170" s="45">
        <v>0</v>
      </c>
      <c r="AH170" s="45">
        <v>0</v>
      </c>
      <c r="AI170" s="45" t="s">
        <v>265</v>
      </c>
      <c r="AJ170" s="45" t="s">
        <v>265</v>
      </c>
      <c r="AK170" s="45" t="s">
        <v>265</v>
      </c>
      <c r="AL170" s="45" t="s">
        <v>265</v>
      </c>
      <c r="AM170" s="45">
        <v>23.6799</v>
      </c>
    </row>
    <row r="171" spans="1:39">
      <c r="A171" s="8">
        <v>45413</v>
      </c>
      <c r="B171" s="45">
        <v>36.041400000000003</v>
      </c>
      <c r="C171" s="45">
        <v>38.786499999999997</v>
      </c>
      <c r="D171" s="45">
        <v>47.227699999999999</v>
      </c>
      <c r="E171" s="45">
        <v>38.346400000000003</v>
      </c>
      <c r="F171" s="45">
        <v>39.009900000000002</v>
      </c>
      <c r="G171" s="45">
        <v>31.8428</v>
      </c>
      <c r="H171" s="45">
        <v>34.261200000000002</v>
      </c>
      <c r="I171" s="45">
        <v>38.783900000000003</v>
      </c>
      <c r="J171" s="45">
        <v>47.196300000000001</v>
      </c>
      <c r="K171" s="45">
        <v>38.346400000000003</v>
      </c>
      <c r="L171" s="45">
        <v>39.009900000000002</v>
      </c>
      <c r="M171" s="45">
        <v>31.8428</v>
      </c>
      <c r="N171" s="45">
        <v>34.261200000000002</v>
      </c>
      <c r="O171" s="45">
        <v>59.334699999999998</v>
      </c>
      <c r="P171" s="45">
        <v>59.334699999999998</v>
      </c>
      <c r="Q171" s="45" t="s">
        <v>265</v>
      </c>
      <c r="R171" s="45" t="s">
        <v>265</v>
      </c>
      <c r="S171" s="45" t="s">
        <v>265</v>
      </c>
      <c r="T171" s="45" t="s">
        <v>265</v>
      </c>
      <c r="U171" s="45">
        <v>7.7785000000000002</v>
      </c>
      <c r="V171" s="45">
        <v>0</v>
      </c>
      <c r="W171" s="45">
        <v>7.7785000000000002</v>
      </c>
      <c r="X171" s="45">
        <v>0</v>
      </c>
      <c r="Y171" s="45">
        <v>0</v>
      </c>
      <c r="Z171" s="45">
        <v>7.7785000000000002</v>
      </c>
      <c r="AA171" s="45">
        <v>7.7785000000000002</v>
      </c>
      <c r="AB171" s="45">
        <v>0</v>
      </c>
      <c r="AC171" s="45">
        <v>7.7785000000000002</v>
      </c>
      <c r="AD171" s="45">
        <v>0</v>
      </c>
      <c r="AE171" s="45">
        <v>0</v>
      </c>
      <c r="AF171" s="45">
        <v>7.7785000000000002</v>
      </c>
      <c r="AG171" s="45">
        <v>0</v>
      </c>
      <c r="AH171" s="45">
        <v>0</v>
      </c>
      <c r="AI171" s="45" t="s">
        <v>265</v>
      </c>
      <c r="AJ171" s="45" t="s">
        <v>265</v>
      </c>
      <c r="AK171" s="45" t="s">
        <v>265</v>
      </c>
      <c r="AL171" s="45" t="s">
        <v>265</v>
      </c>
      <c r="AM171" s="45">
        <v>22.103200000000001</v>
      </c>
    </row>
    <row r="172" spans="1:39">
      <c r="A172" s="8">
        <v>45444</v>
      </c>
      <c r="B172" s="45">
        <v>36.480699999999999</v>
      </c>
      <c r="C172" s="45">
        <v>38.6449</v>
      </c>
      <c r="D172" s="45">
        <v>46.2821</v>
      </c>
      <c r="E172" s="45">
        <v>38.278199999999998</v>
      </c>
      <c r="F172" s="45">
        <v>38.770600000000002</v>
      </c>
      <c r="G172" s="45">
        <v>32.822400000000002</v>
      </c>
      <c r="H172" s="45">
        <v>35.666800000000002</v>
      </c>
      <c r="I172" s="45">
        <v>38.641300000000001</v>
      </c>
      <c r="J172" s="45">
        <v>46.233199999999997</v>
      </c>
      <c r="K172" s="45">
        <v>38.278199999999998</v>
      </c>
      <c r="L172" s="45">
        <v>38.770600000000002</v>
      </c>
      <c r="M172" s="45">
        <v>32.822400000000002</v>
      </c>
      <c r="N172" s="45">
        <v>35.666800000000002</v>
      </c>
      <c r="O172" s="45">
        <v>59.097299999999997</v>
      </c>
      <c r="P172" s="45">
        <v>59.097299999999997</v>
      </c>
      <c r="Q172" s="45" t="s">
        <v>265</v>
      </c>
      <c r="R172" s="45" t="s">
        <v>265</v>
      </c>
      <c r="S172" s="45" t="s">
        <v>265</v>
      </c>
      <c r="T172" s="45" t="s">
        <v>265</v>
      </c>
      <c r="U172" s="45">
        <v>8.7268000000000008</v>
      </c>
      <c r="V172" s="45">
        <v>0</v>
      </c>
      <c r="W172" s="45">
        <v>8.7268000000000008</v>
      </c>
      <c r="X172" s="45">
        <v>0</v>
      </c>
      <c r="Y172" s="45">
        <v>0</v>
      </c>
      <c r="Z172" s="45">
        <v>8.7268000000000008</v>
      </c>
      <c r="AA172" s="45">
        <v>8.7268000000000008</v>
      </c>
      <c r="AB172" s="45">
        <v>0</v>
      </c>
      <c r="AC172" s="45">
        <v>8.7268000000000008</v>
      </c>
      <c r="AD172" s="45">
        <v>0</v>
      </c>
      <c r="AE172" s="45">
        <v>0</v>
      </c>
      <c r="AF172" s="45">
        <v>8.7268000000000008</v>
      </c>
      <c r="AG172" s="45">
        <v>0</v>
      </c>
      <c r="AH172" s="45">
        <v>0</v>
      </c>
      <c r="AI172" s="45" t="s">
        <v>265</v>
      </c>
      <c r="AJ172" s="45" t="s">
        <v>265</v>
      </c>
      <c r="AK172" s="45" t="s">
        <v>265</v>
      </c>
      <c r="AL172" s="45" t="s">
        <v>265</v>
      </c>
      <c r="AM172" s="45">
        <v>23.413499999999999</v>
      </c>
    </row>
    <row r="173" spans="1:39">
      <c r="A173" s="8">
        <v>45474</v>
      </c>
      <c r="B173" s="45">
        <v>33.679200000000002</v>
      </c>
      <c r="C173" s="45">
        <v>37.763399999999997</v>
      </c>
      <c r="D173" s="45">
        <v>45.589700000000001</v>
      </c>
      <c r="E173" s="45">
        <v>37.384999999999998</v>
      </c>
      <c r="F173" s="45">
        <v>38.220399999999998</v>
      </c>
      <c r="G173" s="45">
        <v>28.9542</v>
      </c>
      <c r="H173" s="45">
        <v>35.488900000000001</v>
      </c>
      <c r="I173" s="45">
        <v>37.761800000000001</v>
      </c>
      <c r="J173" s="45">
        <v>45.570700000000002</v>
      </c>
      <c r="K173" s="45">
        <v>37.384999999999998</v>
      </c>
      <c r="L173" s="45">
        <v>38.220399999999998</v>
      </c>
      <c r="M173" s="45">
        <v>28.9542</v>
      </c>
      <c r="N173" s="45">
        <v>35.488900000000001</v>
      </c>
      <c r="O173" s="45">
        <v>56.131599999999999</v>
      </c>
      <c r="P173" s="45">
        <v>56.131599999999999</v>
      </c>
      <c r="Q173" s="45" t="s">
        <v>265</v>
      </c>
      <c r="R173" s="45" t="s">
        <v>265</v>
      </c>
      <c r="S173" s="45" t="s">
        <v>265</v>
      </c>
      <c r="T173" s="45" t="s">
        <v>265</v>
      </c>
      <c r="U173" s="45">
        <v>7.7845000000000004</v>
      </c>
      <c r="V173" s="45">
        <v>0</v>
      </c>
      <c r="W173" s="45">
        <v>7.7845000000000004</v>
      </c>
      <c r="X173" s="45">
        <v>0</v>
      </c>
      <c r="Y173" s="45">
        <v>20.37</v>
      </c>
      <c r="Z173" s="45">
        <v>7.6430999999999996</v>
      </c>
      <c r="AA173" s="45">
        <v>7.7845000000000004</v>
      </c>
      <c r="AB173" s="45">
        <v>0</v>
      </c>
      <c r="AC173" s="45">
        <v>7.7845000000000004</v>
      </c>
      <c r="AD173" s="45">
        <v>0</v>
      </c>
      <c r="AE173" s="45">
        <v>20.37</v>
      </c>
      <c r="AF173" s="45">
        <v>7.6430999999999996</v>
      </c>
      <c r="AG173" s="45">
        <v>0</v>
      </c>
      <c r="AH173" s="45">
        <v>0</v>
      </c>
      <c r="AI173" s="45" t="s">
        <v>265</v>
      </c>
      <c r="AJ173" s="45" t="s">
        <v>265</v>
      </c>
      <c r="AK173" s="45" t="s">
        <v>265</v>
      </c>
      <c r="AL173" s="45" t="s">
        <v>265</v>
      </c>
      <c r="AM173" s="45">
        <v>22.6021</v>
      </c>
    </row>
    <row r="174" spans="1:39">
      <c r="A174" s="8">
        <v>45505</v>
      </c>
      <c r="B174" s="45">
        <v>36.489199999999997</v>
      </c>
      <c r="C174" s="45">
        <v>38.4315</v>
      </c>
      <c r="D174" s="45">
        <v>46.366900000000001</v>
      </c>
      <c r="E174" s="45">
        <v>38.049300000000002</v>
      </c>
      <c r="F174" s="45">
        <v>38.404800000000002</v>
      </c>
      <c r="G174" s="45">
        <v>33.906500000000001</v>
      </c>
      <c r="H174" s="45">
        <v>35.546599999999998</v>
      </c>
      <c r="I174" s="45">
        <v>38.429499999999997</v>
      </c>
      <c r="J174" s="45">
        <v>46.339700000000001</v>
      </c>
      <c r="K174" s="45">
        <v>38.049300000000002</v>
      </c>
      <c r="L174" s="45">
        <v>38.404800000000002</v>
      </c>
      <c r="M174" s="45">
        <v>33.906500000000001</v>
      </c>
      <c r="N174" s="45">
        <v>35.546599999999998</v>
      </c>
      <c r="O174" s="45">
        <v>59.429699999999997</v>
      </c>
      <c r="P174" s="45">
        <v>59.429699999999997</v>
      </c>
      <c r="Q174" s="45" t="s">
        <v>265</v>
      </c>
      <c r="R174" s="45" t="s">
        <v>265</v>
      </c>
      <c r="S174" s="45" t="s">
        <v>265</v>
      </c>
      <c r="T174" s="45" t="s">
        <v>265</v>
      </c>
      <c r="U174" s="45">
        <v>8.4616000000000007</v>
      </c>
      <c r="V174" s="45">
        <v>0</v>
      </c>
      <c r="W174" s="45">
        <v>8.4616000000000007</v>
      </c>
      <c r="X174" s="45">
        <v>0</v>
      </c>
      <c r="Y174" s="45">
        <v>0</v>
      </c>
      <c r="Z174" s="45">
        <v>8.4616000000000007</v>
      </c>
      <c r="AA174" s="45">
        <v>8.4616000000000007</v>
      </c>
      <c r="AB174" s="45">
        <v>0</v>
      </c>
      <c r="AC174" s="45">
        <v>8.4616000000000007</v>
      </c>
      <c r="AD174" s="45">
        <v>0</v>
      </c>
      <c r="AE174" s="45">
        <v>0</v>
      </c>
      <c r="AF174" s="45">
        <v>8.4616000000000007</v>
      </c>
      <c r="AG174" s="45">
        <v>0</v>
      </c>
      <c r="AH174" s="45">
        <v>0</v>
      </c>
      <c r="AI174" s="45" t="s">
        <v>265</v>
      </c>
      <c r="AJ174" s="45" t="s">
        <v>265</v>
      </c>
      <c r="AK174" s="45" t="s">
        <v>265</v>
      </c>
      <c r="AL174" s="45" t="s">
        <v>265</v>
      </c>
      <c r="AM174" s="45">
        <v>23.807099999999998</v>
      </c>
    </row>
    <row r="175" spans="1:39">
      <c r="A175" s="8">
        <v>45536</v>
      </c>
      <c r="B175" s="45">
        <v>35.662700000000001</v>
      </c>
      <c r="C175" s="45">
        <v>38.067500000000003</v>
      </c>
      <c r="D175" s="45">
        <v>45.729100000000003</v>
      </c>
      <c r="E175" s="45">
        <v>37.664400000000001</v>
      </c>
      <c r="F175" s="45">
        <v>38.323999999999998</v>
      </c>
      <c r="G175" s="45">
        <v>30.942299999999999</v>
      </c>
      <c r="H175" s="45">
        <v>36.266100000000002</v>
      </c>
      <c r="I175" s="45">
        <v>38.066499999999998</v>
      </c>
      <c r="J175" s="45">
        <v>45.7303</v>
      </c>
      <c r="K175" s="45">
        <v>37.664400000000001</v>
      </c>
      <c r="L175" s="45">
        <v>38.323999999999998</v>
      </c>
      <c r="M175" s="45">
        <v>30.942299999999999</v>
      </c>
      <c r="N175" s="45">
        <v>36.266100000000002</v>
      </c>
      <c r="O175" s="45">
        <v>45.271299999999997</v>
      </c>
      <c r="P175" s="45">
        <v>45.271299999999997</v>
      </c>
      <c r="Q175" s="45" t="s">
        <v>265</v>
      </c>
      <c r="R175" s="45" t="s">
        <v>265</v>
      </c>
      <c r="S175" s="45" t="s">
        <v>265</v>
      </c>
      <c r="T175" s="45" t="s">
        <v>265</v>
      </c>
      <c r="U175" s="45">
        <v>9.2628000000000004</v>
      </c>
      <c r="V175" s="45">
        <v>0</v>
      </c>
      <c r="W175" s="45">
        <v>9.2628000000000004</v>
      </c>
      <c r="X175" s="45">
        <v>0</v>
      </c>
      <c r="Y175" s="45">
        <v>0</v>
      </c>
      <c r="Z175" s="45">
        <v>9.2628000000000004</v>
      </c>
      <c r="AA175" s="45">
        <v>9.2628000000000004</v>
      </c>
      <c r="AB175" s="45">
        <v>0</v>
      </c>
      <c r="AC175" s="45">
        <v>9.2628000000000004</v>
      </c>
      <c r="AD175" s="45">
        <v>0</v>
      </c>
      <c r="AE175" s="45">
        <v>0</v>
      </c>
      <c r="AF175" s="45">
        <v>9.2628000000000004</v>
      </c>
      <c r="AG175" s="45">
        <v>0</v>
      </c>
      <c r="AH175" s="45">
        <v>0</v>
      </c>
      <c r="AI175" s="45" t="s">
        <v>265</v>
      </c>
      <c r="AJ175" s="45" t="s">
        <v>265</v>
      </c>
      <c r="AK175" s="45" t="s">
        <v>265</v>
      </c>
      <c r="AL175" s="45" t="s">
        <v>265</v>
      </c>
      <c r="AM175" s="45">
        <v>21.854500000000002</v>
      </c>
    </row>
    <row r="176" spans="1:39">
      <c r="A176" s="8">
        <v>45566</v>
      </c>
      <c r="B176" s="45">
        <v>36.287300000000002</v>
      </c>
      <c r="C176" s="45">
        <v>38.252499999999998</v>
      </c>
      <c r="D176" s="45">
        <v>46.124400000000001</v>
      </c>
      <c r="E176" s="45">
        <v>38.046500000000002</v>
      </c>
      <c r="F176" s="45">
        <v>38.439700000000002</v>
      </c>
      <c r="G176" s="45">
        <v>31.7821</v>
      </c>
      <c r="H176" s="45">
        <v>27.3674</v>
      </c>
      <c r="I176" s="45">
        <v>38.251100000000001</v>
      </c>
      <c r="J176" s="45">
        <v>46.093299999999999</v>
      </c>
      <c r="K176" s="45">
        <v>38.046500000000002</v>
      </c>
      <c r="L176" s="45">
        <v>38.439700000000002</v>
      </c>
      <c r="M176" s="45">
        <v>31.7821</v>
      </c>
      <c r="N176" s="45">
        <v>27.3674</v>
      </c>
      <c r="O176" s="45">
        <v>57.414900000000003</v>
      </c>
      <c r="P176" s="45">
        <v>57.414900000000003</v>
      </c>
      <c r="Q176" s="45" t="s">
        <v>265</v>
      </c>
      <c r="R176" s="45" t="s">
        <v>265</v>
      </c>
      <c r="S176" s="45" t="s">
        <v>265</v>
      </c>
      <c r="T176" s="45" t="s">
        <v>265</v>
      </c>
      <c r="U176" s="45">
        <v>9.4853000000000005</v>
      </c>
      <c r="V176" s="45">
        <v>0</v>
      </c>
      <c r="W176" s="45">
        <v>9.4853000000000005</v>
      </c>
      <c r="X176" s="45">
        <v>0</v>
      </c>
      <c r="Y176" s="45">
        <v>19.989999999999998</v>
      </c>
      <c r="Z176" s="45">
        <v>9.3587000000000007</v>
      </c>
      <c r="AA176" s="45">
        <v>9.4853000000000005</v>
      </c>
      <c r="AB176" s="45">
        <v>0</v>
      </c>
      <c r="AC176" s="45">
        <v>9.4853000000000005</v>
      </c>
      <c r="AD176" s="45">
        <v>0</v>
      </c>
      <c r="AE176" s="45">
        <v>19.989999999999998</v>
      </c>
      <c r="AF176" s="45">
        <v>9.3587000000000007</v>
      </c>
      <c r="AG176" s="45">
        <v>0</v>
      </c>
      <c r="AH176" s="45">
        <v>0</v>
      </c>
      <c r="AI176" s="45" t="s">
        <v>265</v>
      </c>
      <c r="AJ176" s="45" t="s">
        <v>265</v>
      </c>
      <c r="AK176" s="45" t="s">
        <v>265</v>
      </c>
      <c r="AL176" s="45" t="s">
        <v>265</v>
      </c>
      <c r="AM176" s="45">
        <v>22.032</v>
      </c>
    </row>
    <row r="177" spans="1:39">
      <c r="A177" s="8">
        <v>45597</v>
      </c>
      <c r="B177" s="45">
        <v>36.165799999999997</v>
      </c>
      <c r="C177" s="45">
        <v>37.709299999999999</v>
      </c>
      <c r="D177" s="45">
        <v>44.929200000000002</v>
      </c>
      <c r="E177" s="45">
        <v>37.530099999999997</v>
      </c>
      <c r="F177" s="45">
        <v>37.926900000000003</v>
      </c>
      <c r="G177" s="45">
        <v>30.061599999999999</v>
      </c>
      <c r="H177" s="45">
        <v>32.6282</v>
      </c>
      <c r="I177" s="45">
        <v>37.709200000000003</v>
      </c>
      <c r="J177" s="45">
        <v>44.936</v>
      </c>
      <c r="K177" s="45">
        <v>37.530099999999997</v>
      </c>
      <c r="L177" s="45">
        <v>37.926900000000003</v>
      </c>
      <c r="M177" s="45">
        <v>30.061599999999999</v>
      </c>
      <c r="N177" s="45">
        <v>32.6282</v>
      </c>
      <c r="O177" s="45">
        <v>40.864199999999997</v>
      </c>
      <c r="P177" s="45">
        <v>40.864199999999997</v>
      </c>
      <c r="Q177" s="45" t="s">
        <v>265</v>
      </c>
      <c r="R177" s="45" t="s">
        <v>265</v>
      </c>
      <c r="S177" s="45" t="s">
        <v>265</v>
      </c>
      <c r="T177" s="45" t="s">
        <v>265</v>
      </c>
      <c r="U177" s="45">
        <v>10.1744</v>
      </c>
      <c r="V177" s="45">
        <v>0</v>
      </c>
      <c r="W177" s="45">
        <v>10.1744</v>
      </c>
      <c r="X177" s="45">
        <v>0</v>
      </c>
      <c r="Y177" s="45">
        <v>0</v>
      </c>
      <c r="Z177" s="45">
        <v>10.1744</v>
      </c>
      <c r="AA177" s="45">
        <v>10.1744</v>
      </c>
      <c r="AB177" s="45">
        <v>0</v>
      </c>
      <c r="AC177" s="45">
        <v>10.1744</v>
      </c>
      <c r="AD177" s="45">
        <v>0</v>
      </c>
      <c r="AE177" s="45">
        <v>0</v>
      </c>
      <c r="AF177" s="45">
        <v>10.1744</v>
      </c>
      <c r="AG177" s="45">
        <v>0</v>
      </c>
      <c r="AH177" s="45">
        <v>0</v>
      </c>
      <c r="AI177" s="45" t="s">
        <v>265</v>
      </c>
      <c r="AJ177" s="45" t="s">
        <v>265</v>
      </c>
      <c r="AK177" s="45" t="s">
        <v>265</v>
      </c>
      <c r="AL177" s="45" t="s">
        <v>265</v>
      </c>
      <c r="AM177" s="45">
        <v>22.150099999999998</v>
      </c>
    </row>
    <row r="178" spans="1:39">
      <c r="A178" s="8">
        <v>45627</v>
      </c>
      <c r="B178" s="45">
        <v>36.218499999999999</v>
      </c>
      <c r="C178" s="45">
        <v>37.878999999999998</v>
      </c>
      <c r="D178" s="45">
        <v>44.683799999999998</v>
      </c>
      <c r="E178" s="45">
        <v>37.707299999999996</v>
      </c>
      <c r="F178" s="45">
        <v>37.828099999999999</v>
      </c>
      <c r="G178" s="45">
        <v>35.53</v>
      </c>
      <c r="H178" s="45">
        <v>33.078499999999998</v>
      </c>
      <c r="I178" s="45">
        <v>37.877699999999997</v>
      </c>
      <c r="J178" s="45">
        <v>44.647100000000002</v>
      </c>
      <c r="K178" s="45">
        <v>37.707299999999996</v>
      </c>
      <c r="L178" s="45">
        <v>37.828099999999999</v>
      </c>
      <c r="M178" s="45">
        <v>35.53</v>
      </c>
      <c r="N178" s="45">
        <v>33.078499999999998</v>
      </c>
      <c r="O178" s="45">
        <v>59.5959</v>
      </c>
      <c r="P178" s="45">
        <v>59.5959</v>
      </c>
      <c r="Q178" s="45" t="s">
        <v>265</v>
      </c>
      <c r="R178" s="45" t="s">
        <v>265</v>
      </c>
      <c r="S178" s="45" t="s">
        <v>265</v>
      </c>
      <c r="T178" s="45" t="s">
        <v>265</v>
      </c>
      <c r="U178" s="45">
        <v>10.076599999999999</v>
      </c>
      <c r="V178" s="45">
        <v>0</v>
      </c>
      <c r="W178" s="45">
        <v>10.076599999999999</v>
      </c>
      <c r="X178" s="45">
        <v>0</v>
      </c>
      <c r="Y178" s="45">
        <v>0</v>
      </c>
      <c r="Z178" s="45">
        <v>10.076599999999999</v>
      </c>
      <c r="AA178" s="45">
        <v>10.076599999999999</v>
      </c>
      <c r="AB178" s="45">
        <v>0</v>
      </c>
      <c r="AC178" s="45">
        <v>10.076599999999999</v>
      </c>
      <c r="AD178" s="45">
        <v>0</v>
      </c>
      <c r="AE178" s="45">
        <v>0</v>
      </c>
      <c r="AF178" s="45">
        <v>10.076599999999999</v>
      </c>
      <c r="AG178" s="45">
        <v>0</v>
      </c>
      <c r="AH178" s="45">
        <v>0</v>
      </c>
      <c r="AI178" s="45" t="s">
        <v>265</v>
      </c>
      <c r="AJ178" s="45" t="s">
        <v>265</v>
      </c>
      <c r="AK178" s="45" t="s">
        <v>265</v>
      </c>
      <c r="AL178" s="45" t="s">
        <v>265</v>
      </c>
      <c r="AM178" s="45">
        <v>20.5321</v>
      </c>
    </row>
    <row r="179" spans="1:39">
      <c r="A179" s="8">
        <v>45658</v>
      </c>
      <c r="B179" s="45">
        <v>34.451700000000002</v>
      </c>
      <c r="C179" s="45">
        <v>38.215600000000002</v>
      </c>
      <c r="D179" s="45">
        <v>45.313800000000001</v>
      </c>
      <c r="E179" s="45">
        <v>38.038800000000002</v>
      </c>
      <c r="F179" s="45">
        <v>38.291499999999999</v>
      </c>
      <c r="G179" s="45">
        <v>37.282200000000003</v>
      </c>
      <c r="H179" s="45">
        <v>23.2653</v>
      </c>
      <c r="I179" s="45">
        <v>38.214599999999997</v>
      </c>
      <c r="J179" s="45">
        <v>45.2911</v>
      </c>
      <c r="K179" s="45">
        <v>38.038800000000002</v>
      </c>
      <c r="L179" s="45">
        <v>38.291499999999999</v>
      </c>
      <c r="M179" s="45">
        <v>37.282200000000003</v>
      </c>
      <c r="N179" s="45">
        <v>23.2653</v>
      </c>
      <c r="O179" s="45">
        <v>55.032200000000003</v>
      </c>
      <c r="P179" s="45">
        <v>55.032200000000003</v>
      </c>
      <c r="Q179" s="45" t="s">
        <v>265</v>
      </c>
      <c r="R179" s="45" t="s">
        <v>265</v>
      </c>
      <c r="S179" s="45" t="s">
        <v>265</v>
      </c>
      <c r="T179" s="45" t="s">
        <v>265</v>
      </c>
      <c r="U179" s="45">
        <v>13.1678</v>
      </c>
      <c r="V179" s="45">
        <v>0</v>
      </c>
      <c r="W179" s="45">
        <v>13.1678</v>
      </c>
      <c r="X179" s="45">
        <v>0</v>
      </c>
      <c r="Y179" s="45">
        <v>20.059999999999999</v>
      </c>
      <c r="Z179" s="45">
        <v>13.1157</v>
      </c>
      <c r="AA179" s="45">
        <v>13.1678</v>
      </c>
      <c r="AB179" s="45">
        <v>0</v>
      </c>
      <c r="AC179" s="45">
        <v>13.1678</v>
      </c>
      <c r="AD179" s="45">
        <v>0</v>
      </c>
      <c r="AE179" s="45">
        <v>20.059999999999999</v>
      </c>
      <c r="AF179" s="45">
        <v>13.1157</v>
      </c>
      <c r="AG179" s="45">
        <v>0</v>
      </c>
      <c r="AH179" s="45">
        <v>0</v>
      </c>
      <c r="AI179" s="45" t="s">
        <v>265</v>
      </c>
      <c r="AJ179" s="45" t="s">
        <v>265</v>
      </c>
      <c r="AK179" s="45" t="s">
        <v>265</v>
      </c>
      <c r="AL179" s="45" t="s">
        <v>265</v>
      </c>
      <c r="AM179" s="45">
        <v>21.031500000000001</v>
      </c>
    </row>
    <row r="180" spans="1:39">
      <c r="A180" s="8">
        <v>45689</v>
      </c>
      <c r="B180" s="45">
        <v>36.005299999999998</v>
      </c>
      <c r="C180" s="45">
        <v>38.323500000000003</v>
      </c>
      <c r="D180" s="45">
        <v>45.4542</v>
      </c>
      <c r="E180" s="45">
        <v>38.140099999999997</v>
      </c>
      <c r="F180" s="45">
        <v>38.459200000000003</v>
      </c>
      <c r="G180" s="45">
        <v>32.692399999999999</v>
      </c>
      <c r="H180" s="45">
        <v>31.4712</v>
      </c>
      <c r="I180" s="45">
        <v>38.321899999999999</v>
      </c>
      <c r="J180" s="45">
        <v>45.413200000000003</v>
      </c>
      <c r="K180" s="45">
        <v>38.140099999999997</v>
      </c>
      <c r="L180" s="45">
        <v>38.459200000000003</v>
      </c>
      <c r="M180" s="45">
        <v>32.692399999999999</v>
      </c>
      <c r="N180" s="45">
        <v>31.4712</v>
      </c>
      <c r="O180" s="45">
        <v>57.444000000000003</v>
      </c>
      <c r="P180" s="45">
        <v>57.444000000000003</v>
      </c>
      <c r="Q180" s="45" t="s">
        <v>265</v>
      </c>
      <c r="R180" s="45" t="s">
        <v>265</v>
      </c>
      <c r="S180" s="45" t="s">
        <v>265</v>
      </c>
      <c r="T180" s="45" t="s">
        <v>265</v>
      </c>
      <c r="U180" s="45">
        <v>9.9421999999999997</v>
      </c>
      <c r="V180" s="45">
        <v>0</v>
      </c>
      <c r="W180" s="45">
        <v>9.9421999999999997</v>
      </c>
      <c r="X180" s="45">
        <v>0</v>
      </c>
      <c r="Y180" s="45">
        <v>0</v>
      </c>
      <c r="Z180" s="45">
        <v>9.9421999999999997</v>
      </c>
      <c r="AA180" s="45">
        <v>9.9421999999999997</v>
      </c>
      <c r="AB180" s="45">
        <v>0</v>
      </c>
      <c r="AC180" s="45">
        <v>9.9421999999999997</v>
      </c>
      <c r="AD180" s="45">
        <v>0</v>
      </c>
      <c r="AE180" s="45">
        <v>0</v>
      </c>
      <c r="AF180" s="45">
        <v>9.9421999999999997</v>
      </c>
      <c r="AG180" s="45">
        <v>0</v>
      </c>
      <c r="AH180" s="45">
        <v>0</v>
      </c>
      <c r="AI180" s="45" t="s">
        <v>265</v>
      </c>
      <c r="AJ180" s="45" t="s">
        <v>265</v>
      </c>
      <c r="AK180" s="45" t="s">
        <v>265</v>
      </c>
      <c r="AL180" s="45" t="s">
        <v>265</v>
      </c>
      <c r="AM180" s="45">
        <v>19.843299999999999</v>
      </c>
    </row>
    <row r="181" spans="1:39">
      <c r="A181" s="8">
        <v>45717</v>
      </c>
      <c r="B181" s="45">
        <v>36.970399999999998</v>
      </c>
      <c r="C181" s="45">
        <v>38.427300000000002</v>
      </c>
      <c r="D181" s="45">
        <v>46.073399999999999</v>
      </c>
      <c r="E181" s="45">
        <v>38.230600000000003</v>
      </c>
      <c r="F181" s="45">
        <v>38.448599999999999</v>
      </c>
      <c r="G181" s="45">
        <v>34.742600000000003</v>
      </c>
      <c r="H181" s="45">
        <v>31.3871</v>
      </c>
      <c r="I181" s="45">
        <v>38.4255</v>
      </c>
      <c r="J181" s="45">
        <v>46.026400000000002</v>
      </c>
      <c r="K181" s="45">
        <v>38.230600000000003</v>
      </c>
      <c r="L181" s="45">
        <v>38.448599999999999</v>
      </c>
      <c r="M181" s="45">
        <v>34.742600000000003</v>
      </c>
      <c r="N181" s="45">
        <v>31.3871</v>
      </c>
      <c r="O181" s="45">
        <v>59.812100000000001</v>
      </c>
      <c r="P181" s="45">
        <v>59.812100000000001</v>
      </c>
      <c r="Q181" s="45" t="s">
        <v>265</v>
      </c>
      <c r="R181" s="45" t="s">
        <v>265</v>
      </c>
      <c r="S181" s="45" t="s">
        <v>265</v>
      </c>
      <c r="T181" s="45" t="s">
        <v>265</v>
      </c>
      <c r="U181" s="45">
        <v>9.4527999999999999</v>
      </c>
      <c r="V181" s="45">
        <v>0</v>
      </c>
      <c r="W181" s="45">
        <v>9.4527999999999999</v>
      </c>
      <c r="X181" s="45">
        <v>0</v>
      </c>
      <c r="Y181" s="45">
        <v>0</v>
      </c>
      <c r="Z181" s="45">
        <v>9.4527999999999999</v>
      </c>
      <c r="AA181" s="45">
        <v>9.4527999999999999</v>
      </c>
      <c r="AB181" s="45">
        <v>0</v>
      </c>
      <c r="AC181" s="45">
        <v>9.4527999999999999</v>
      </c>
      <c r="AD181" s="45">
        <v>0</v>
      </c>
      <c r="AE181" s="45">
        <v>0</v>
      </c>
      <c r="AF181" s="45">
        <v>9.4527999999999999</v>
      </c>
      <c r="AG181" s="45">
        <v>0</v>
      </c>
      <c r="AH181" s="45">
        <v>0</v>
      </c>
      <c r="AI181" s="45" t="s">
        <v>265</v>
      </c>
      <c r="AJ181" s="45" t="s">
        <v>265</v>
      </c>
      <c r="AK181" s="45" t="s">
        <v>265</v>
      </c>
      <c r="AL181" s="45" t="s">
        <v>265</v>
      </c>
      <c r="AM181" s="45">
        <v>21.561199999999999</v>
      </c>
    </row>
    <row r="182" spans="1:39">
      <c r="A182" s="8">
        <v>45748</v>
      </c>
      <c r="B182" s="45">
        <v>34.442599999999999</v>
      </c>
      <c r="C182" s="45">
        <v>38.219099999999997</v>
      </c>
      <c r="D182" s="45">
        <v>45.596299999999999</v>
      </c>
      <c r="E182" s="45">
        <v>38.0261</v>
      </c>
      <c r="F182" s="45">
        <v>38.435299999999998</v>
      </c>
      <c r="G182" s="45">
        <v>36.470199999999998</v>
      </c>
      <c r="H182" s="45">
        <v>22.471699999999998</v>
      </c>
      <c r="I182" s="45">
        <v>38.218200000000003</v>
      </c>
      <c r="J182" s="45">
        <v>45.576999999999998</v>
      </c>
      <c r="K182" s="45">
        <v>38.0261</v>
      </c>
      <c r="L182" s="45">
        <v>38.435299999999998</v>
      </c>
      <c r="M182" s="45">
        <v>36.470199999999998</v>
      </c>
      <c r="N182" s="45">
        <v>22.471699999999998</v>
      </c>
      <c r="O182" s="45">
        <v>54.252099999999999</v>
      </c>
      <c r="P182" s="45">
        <v>54.252099999999999</v>
      </c>
      <c r="Q182" s="45" t="s">
        <v>265</v>
      </c>
      <c r="R182" s="45" t="s">
        <v>265</v>
      </c>
      <c r="S182" s="45" t="s">
        <v>265</v>
      </c>
      <c r="T182" s="45" t="s">
        <v>265</v>
      </c>
      <c r="U182" s="45">
        <v>10.5616</v>
      </c>
      <c r="V182" s="45">
        <v>0</v>
      </c>
      <c r="W182" s="45">
        <v>10.5616</v>
      </c>
      <c r="X182" s="45">
        <v>0</v>
      </c>
      <c r="Y182" s="45">
        <v>20.27</v>
      </c>
      <c r="Z182" s="45">
        <v>10.457700000000001</v>
      </c>
      <c r="AA182" s="45">
        <v>10.5616</v>
      </c>
      <c r="AB182" s="45">
        <v>0</v>
      </c>
      <c r="AC182" s="45">
        <v>10.5616</v>
      </c>
      <c r="AD182" s="45">
        <v>0</v>
      </c>
      <c r="AE182" s="45">
        <v>20.27</v>
      </c>
      <c r="AF182" s="45">
        <v>10.457700000000001</v>
      </c>
      <c r="AG182" s="45">
        <v>0</v>
      </c>
      <c r="AH182" s="45">
        <v>0</v>
      </c>
      <c r="AI182" s="45" t="s">
        <v>265</v>
      </c>
      <c r="AJ182" s="45" t="s">
        <v>265</v>
      </c>
      <c r="AK182" s="45" t="s">
        <v>265</v>
      </c>
      <c r="AL182" s="45" t="s">
        <v>265</v>
      </c>
      <c r="AM182" s="45">
        <v>20.898499999999999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265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265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265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265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265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  <row r="170" spans="1:16" collapsed="1">
      <c r="A170" s="8">
        <v>45383</v>
      </c>
      <c r="B170" s="45">
        <v>9.1301000000000005</v>
      </c>
      <c r="C170" s="45">
        <v>3.7606999999999999</v>
      </c>
      <c r="D170" s="45">
        <v>9.2126000000000001</v>
      </c>
      <c r="E170" s="45">
        <v>0</v>
      </c>
      <c r="F170" s="45">
        <v>0</v>
      </c>
      <c r="G170" s="45">
        <v>9.8393999999999995</v>
      </c>
      <c r="H170" s="45">
        <v>3.7606999999999999</v>
      </c>
      <c r="I170" s="45">
        <v>9.9406999999999996</v>
      </c>
      <c r="J170" s="45">
        <v>0</v>
      </c>
      <c r="K170" s="45">
        <v>0</v>
      </c>
      <c r="L170" s="45">
        <v>0.628</v>
      </c>
      <c r="M170" s="45">
        <v>0</v>
      </c>
      <c r="N170" s="45">
        <v>0.628</v>
      </c>
      <c r="O170" s="45">
        <v>0</v>
      </c>
      <c r="P170" s="45">
        <v>0</v>
      </c>
    </row>
    <row r="171" spans="1:16">
      <c r="A171" s="8">
        <v>45413</v>
      </c>
      <c r="B171" s="45">
        <v>7.0334000000000003</v>
      </c>
      <c r="C171" s="45">
        <v>4.859</v>
      </c>
      <c r="D171" s="45">
        <v>7.0709</v>
      </c>
      <c r="E171" s="45">
        <v>0</v>
      </c>
      <c r="F171" s="45">
        <v>0</v>
      </c>
      <c r="G171" s="45">
        <v>8.7234999999999996</v>
      </c>
      <c r="H171" s="45">
        <v>4.859</v>
      </c>
      <c r="I171" s="45">
        <v>8.8088999999999995</v>
      </c>
      <c r="J171" s="45">
        <v>0</v>
      </c>
      <c r="K171" s="45">
        <v>0</v>
      </c>
      <c r="L171" s="45">
        <v>0.85250000000000004</v>
      </c>
      <c r="M171" s="45">
        <v>0</v>
      </c>
      <c r="N171" s="45">
        <v>0.85250000000000004</v>
      </c>
      <c r="O171" s="45">
        <v>0</v>
      </c>
      <c r="P171" s="45">
        <v>0</v>
      </c>
    </row>
    <row r="172" spans="1:16">
      <c r="A172" s="8">
        <v>45444</v>
      </c>
      <c r="B172" s="45">
        <v>8.5020000000000007</v>
      </c>
      <c r="C172" s="45">
        <v>4.931</v>
      </c>
      <c r="D172" s="45">
        <v>8.5408000000000008</v>
      </c>
      <c r="E172" s="45">
        <v>0</v>
      </c>
      <c r="F172" s="45">
        <v>10.5</v>
      </c>
      <c r="G172" s="45">
        <v>8.5763999999999996</v>
      </c>
      <c r="H172" s="45">
        <v>4.931</v>
      </c>
      <c r="I172" s="45">
        <v>8.6218000000000004</v>
      </c>
      <c r="J172" s="45">
        <v>0</v>
      </c>
      <c r="K172" s="45">
        <v>10.5</v>
      </c>
      <c r="L172" s="45">
        <v>0.34620000000000001</v>
      </c>
      <c r="M172" s="45">
        <v>0</v>
      </c>
      <c r="N172" s="45">
        <v>0.34620000000000001</v>
      </c>
      <c r="O172" s="45">
        <v>0</v>
      </c>
      <c r="P172" s="45">
        <v>0</v>
      </c>
    </row>
    <row r="173" spans="1:16">
      <c r="A173" s="8">
        <v>45474</v>
      </c>
      <c r="B173" s="45">
        <v>7.9923000000000002</v>
      </c>
      <c r="C173" s="45">
        <v>3.8778999999999999</v>
      </c>
      <c r="D173" s="45">
        <v>8.1392000000000007</v>
      </c>
      <c r="E173" s="45">
        <v>0</v>
      </c>
      <c r="F173" s="45">
        <v>0</v>
      </c>
      <c r="G173" s="45">
        <v>8.0315999999999992</v>
      </c>
      <c r="H173" s="45">
        <v>3.8778999999999999</v>
      </c>
      <c r="I173" s="45">
        <v>8.1806999999999999</v>
      </c>
      <c r="J173" s="45">
        <v>0</v>
      </c>
      <c r="K173" s="45">
        <v>0</v>
      </c>
      <c r="L173" s="45">
        <v>0.99480000000000002</v>
      </c>
      <c r="M173" s="45">
        <v>0</v>
      </c>
      <c r="N173" s="45">
        <v>0.99480000000000002</v>
      </c>
      <c r="O173" s="45">
        <v>0</v>
      </c>
      <c r="P173" s="45">
        <v>0</v>
      </c>
    </row>
    <row r="174" spans="1:16">
      <c r="A174" s="8">
        <v>45505</v>
      </c>
      <c r="B174" s="45">
        <v>7.5030999999999999</v>
      </c>
      <c r="C174" s="45">
        <v>2.9483999999999999</v>
      </c>
      <c r="D174" s="45">
        <v>7.7003000000000004</v>
      </c>
      <c r="E174" s="45">
        <v>0</v>
      </c>
      <c r="F174" s="45">
        <v>0</v>
      </c>
      <c r="G174" s="45">
        <v>7.5793999999999997</v>
      </c>
      <c r="H174" s="45">
        <v>2.9483999999999999</v>
      </c>
      <c r="I174" s="45">
        <v>7.7820999999999998</v>
      </c>
      <c r="J174" s="45">
        <v>0</v>
      </c>
      <c r="K174" s="45">
        <v>0</v>
      </c>
      <c r="L174" s="45">
        <v>0.2</v>
      </c>
      <c r="M174" s="45">
        <v>0</v>
      </c>
      <c r="N174" s="45">
        <v>0.2</v>
      </c>
      <c r="O174" s="45">
        <v>0</v>
      </c>
      <c r="P174" s="45">
        <v>0</v>
      </c>
    </row>
    <row r="175" spans="1:16">
      <c r="A175" s="8">
        <v>45536</v>
      </c>
      <c r="B175" s="45">
        <v>7.8857999999999997</v>
      </c>
      <c r="C175" s="45">
        <v>4.2173999999999996</v>
      </c>
      <c r="D175" s="45">
        <v>8.0570000000000004</v>
      </c>
      <c r="E175" s="45">
        <v>0</v>
      </c>
      <c r="F175" s="45">
        <v>0</v>
      </c>
      <c r="G175" s="45">
        <v>7.9335000000000004</v>
      </c>
      <c r="H175" s="45">
        <v>4.2173999999999996</v>
      </c>
      <c r="I175" s="45">
        <v>8.1082999999999998</v>
      </c>
      <c r="J175" s="45">
        <v>0</v>
      </c>
      <c r="K175" s="45">
        <v>0</v>
      </c>
      <c r="L175" s="45">
        <v>1</v>
      </c>
      <c r="M175" s="45">
        <v>0</v>
      </c>
      <c r="N175" s="45">
        <v>1</v>
      </c>
      <c r="O175" s="45">
        <v>0</v>
      </c>
      <c r="P175" s="45">
        <v>0</v>
      </c>
    </row>
    <row r="176" spans="1:16">
      <c r="A176" s="8">
        <v>45566</v>
      </c>
      <c r="B176" s="45">
        <v>8.0614000000000008</v>
      </c>
      <c r="C176" s="45">
        <v>5.3506</v>
      </c>
      <c r="D176" s="45">
        <v>8.1390999999999991</v>
      </c>
      <c r="E176" s="45">
        <v>0</v>
      </c>
      <c r="F176" s="45">
        <v>0</v>
      </c>
      <c r="G176" s="45">
        <v>8.1204999999999998</v>
      </c>
      <c r="H176" s="45">
        <v>5.3506</v>
      </c>
      <c r="I176" s="45">
        <v>8.2004999999999999</v>
      </c>
      <c r="J176" s="45">
        <v>0</v>
      </c>
      <c r="K176" s="45">
        <v>0</v>
      </c>
      <c r="L176" s="45">
        <v>0.31290000000000001</v>
      </c>
      <c r="M176" s="45">
        <v>0</v>
      </c>
      <c r="N176" s="45">
        <v>0.31290000000000001</v>
      </c>
      <c r="O176" s="45">
        <v>0</v>
      </c>
      <c r="P176" s="45">
        <v>0</v>
      </c>
    </row>
    <row r="177" spans="1:16">
      <c r="A177" s="8">
        <v>45597</v>
      </c>
      <c r="B177" s="45">
        <v>7.8792999999999997</v>
      </c>
      <c r="C177" s="45">
        <v>3.6941999999999999</v>
      </c>
      <c r="D177" s="45">
        <v>7.9518000000000004</v>
      </c>
      <c r="E177" s="45">
        <v>8</v>
      </c>
      <c r="F177" s="45">
        <v>0</v>
      </c>
      <c r="G177" s="45">
        <v>7.9215</v>
      </c>
      <c r="H177" s="45">
        <v>3.6941999999999999</v>
      </c>
      <c r="I177" s="45">
        <v>7.9953000000000003</v>
      </c>
      <c r="J177" s="45">
        <v>8</v>
      </c>
      <c r="K177" s="45">
        <v>0</v>
      </c>
      <c r="L177" s="45">
        <v>1</v>
      </c>
      <c r="M177" s="45">
        <v>0</v>
      </c>
      <c r="N177" s="45">
        <v>1</v>
      </c>
      <c r="O177" s="45">
        <v>0</v>
      </c>
      <c r="P177" s="45">
        <v>0</v>
      </c>
    </row>
    <row r="178" spans="1:16">
      <c r="A178" s="8">
        <v>45627</v>
      </c>
      <c r="B178" s="45">
        <v>7.9481000000000002</v>
      </c>
      <c r="C178" s="45">
        <v>2.5206</v>
      </c>
      <c r="D178" s="45">
        <v>8.0731999999999999</v>
      </c>
      <c r="E178" s="45">
        <v>0</v>
      </c>
      <c r="F178" s="45">
        <v>0</v>
      </c>
      <c r="G178" s="45">
        <v>7.9831000000000003</v>
      </c>
      <c r="H178" s="45">
        <v>2.5206</v>
      </c>
      <c r="I178" s="45">
        <v>8.1095000000000006</v>
      </c>
      <c r="J178" s="45">
        <v>0</v>
      </c>
      <c r="K178" s="45">
        <v>0</v>
      </c>
      <c r="L178" s="45">
        <v>0.15</v>
      </c>
      <c r="M178" s="45">
        <v>0</v>
      </c>
      <c r="N178" s="45">
        <v>0.15</v>
      </c>
      <c r="O178" s="45">
        <v>0</v>
      </c>
      <c r="P178" s="45">
        <v>0</v>
      </c>
    </row>
    <row r="179" spans="1:16">
      <c r="A179" s="8">
        <v>45658</v>
      </c>
      <c r="B179" s="45">
        <v>8.5104000000000006</v>
      </c>
      <c r="C179" s="45">
        <v>9.8998000000000008</v>
      </c>
      <c r="D179" s="45">
        <v>8.4527999999999999</v>
      </c>
      <c r="E179" s="45">
        <v>0</v>
      </c>
      <c r="F179" s="45">
        <v>0</v>
      </c>
      <c r="G179" s="45">
        <v>8.5524000000000004</v>
      </c>
      <c r="H179" s="45">
        <v>9.8998000000000008</v>
      </c>
      <c r="I179" s="45">
        <v>8.4962999999999997</v>
      </c>
      <c r="J179" s="45">
        <v>0</v>
      </c>
      <c r="K179" s="45">
        <v>0</v>
      </c>
      <c r="L179" s="45">
        <v>0.8</v>
      </c>
      <c r="M179" s="45">
        <v>0</v>
      </c>
      <c r="N179" s="45">
        <v>0.8</v>
      </c>
      <c r="O179" s="45">
        <v>0</v>
      </c>
      <c r="P179" s="45">
        <v>0</v>
      </c>
    </row>
    <row r="180" spans="1:16">
      <c r="A180" s="8">
        <v>45689</v>
      </c>
      <c r="B180" s="45">
        <v>7.6268000000000002</v>
      </c>
      <c r="C180" s="45">
        <v>4.7973999999999997</v>
      </c>
      <c r="D180" s="45">
        <v>7.7093999999999996</v>
      </c>
      <c r="E180" s="45">
        <v>7.25</v>
      </c>
      <c r="F180" s="45">
        <v>0</v>
      </c>
      <c r="G180" s="45">
        <v>8.6280000000000001</v>
      </c>
      <c r="H180" s="45">
        <v>4.7973999999999997</v>
      </c>
      <c r="I180" s="45">
        <v>8.7566000000000006</v>
      </c>
      <c r="J180" s="45">
        <v>7.25</v>
      </c>
      <c r="K180" s="45">
        <v>0</v>
      </c>
      <c r="L180" s="45">
        <v>0.7</v>
      </c>
      <c r="M180" s="45">
        <v>0</v>
      </c>
      <c r="N180" s="45">
        <v>0.7</v>
      </c>
      <c r="O180" s="45">
        <v>0</v>
      </c>
      <c r="P180" s="45">
        <v>0</v>
      </c>
    </row>
    <row r="181" spans="1:16">
      <c r="A181" s="8">
        <v>45717</v>
      </c>
      <c r="B181" s="45">
        <v>7.4999000000000002</v>
      </c>
      <c r="C181" s="45">
        <v>2.0566</v>
      </c>
      <c r="D181" s="45">
        <v>7.6897000000000002</v>
      </c>
      <c r="E181" s="45">
        <v>0</v>
      </c>
      <c r="F181" s="45">
        <v>0</v>
      </c>
      <c r="G181" s="45">
        <v>8.5213999999999999</v>
      </c>
      <c r="H181" s="45">
        <v>2.0566</v>
      </c>
      <c r="I181" s="45">
        <v>8.7819000000000003</v>
      </c>
      <c r="J181" s="45">
        <v>0</v>
      </c>
      <c r="K181" s="45">
        <v>0</v>
      </c>
      <c r="L181" s="45">
        <v>0.66420000000000001</v>
      </c>
      <c r="M181" s="45">
        <v>0</v>
      </c>
      <c r="N181" s="45">
        <v>0.66420000000000001</v>
      </c>
      <c r="O181" s="45">
        <v>0</v>
      </c>
      <c r="P181" s="45">
        <v>0</v>
      </c>
    </row>
    <row r="182" spans="1:16">
      <c r="A182" s="8">
        <v>45748</v>
      </c>
      <c r="B182" s="45">
        <v>7.2096</v>
      </c>
      <c r="C182" s="45">
        <v>3.2728999999999999</v>
      </c>
      <c r="D182" s="45">
        <v>7.3936000000000002</v>
      </c>
      <c r="E182" s="45">
        <v>0</v>
      </c>
      <c r="F182" s="45">
        <v>0</v>
      </c>
      <c r="G182" s="45">
        <v>8.9597999999999995</v>
      </c>
      <c r="H182" s="45">
        <v>3.2728999999999999</v>
      </c>
      <c r="I182" s="45">
        <v>9.3003</v>
      </c>
      <c r="J182" s="45">
        <v>0</v>
      </c>
      <c r="K182" s="45">
        <v>0</v>
      </c>
      <c r="L182" s="45">
        <v>0.6079</v>
      </c>
      <c r="M182" s="45">
        <v>0</v>
      </c>
      <c r="N182" s="45">
        <v>0.6079</v>
      </c>
      <c r="O182" s="45">
        <v>0</v>
      </c>
      <c r="P18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265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265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265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265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265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hidden="1" outlineLevel="1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 hidden="1" outlineLevel="1" collapsed="1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 hidden="1" outlineLevel="1" collapsed="1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 hidden="1" outlineLevel="1" collapsed="1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 hidden="1" outlineLevel="1" collapsed="1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 hidden="1" outlineLevel="1" collapsed="1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 hidden="1" outlineLevel="1" collapsed="1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 hidden="1" outlineLevel="1" collapsed="1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 hidden="1" outlineLevel="1" collapsed="1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 hidden="1" outlineLevel="1" collapsed="1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 hidden="1" outlineLevel="1" collapsed="1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 hidden="1" outlineLevel="1" collapsed="1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 hidden="1" outlineLevel="1" collapsed="1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  <row r="170" spans="1:16" collapsed="1">
      <c r="A170" s="8">
        <v>45383</v>
      </c>
      <c r="B170" s="45">
        <v>9.9667999999999992</v>
      </c>
      <c r="C170" s="45">
        <v>2.9100999999999999</v>
      </c>
      <c r="D170" s="45">
        <v>10.0969</v>
      </c>
      <c r="E170" s="45">
        <v>10.1715</v>
      </c>
      <c r="F170" s="45">
        <v>11.0898</v>
      </c>
      <c r="G170" s="45">
        <v>12.757199999999999</v>
      </c>
      <c r="H170" s="45">
        <v>3.8399000000000001</v>
      </c>
      <c r="I170" s="45">
        <v>12.9496</v>
      </c>
      <c r="J170" s="45">
        <v>12.7934</v>
      </c>
      <c r="K170" s="45">
        <v>13.646000000000001</v>
      </c>
      <c r="L170" s="45">
        <v>1.1858</v>
      </c>
      <c r="M170" s="45">
        <v>2.9700000000000001E-2</v>
      </c>
      <c r="N170" s="45">
        <v>1.17</v>
      </c>
      <c r="O170" s="45">
        <v>1.5279</v>
      </c>
      <c r="P170" s="45">
        <v>0.57450000000000001</v>
      </c>
    </row>
    <row r="171" spans="1:16">
      <c r="A171" s="8">
        <v>45413</v>
      </c>
      <c r="B171" s="45">
        <v>9.4181000000000008</v>
      </c>
      <c r="C171" s="45">
        <v>2.9847999999999999</v>
      </c>
      <c r="D171" s="45">
        <v>9.6120000000000001</v>
      </c>
      <c r="E171" s="45">
        <v>9.0302000000000007</v>
      </c>
      <c r="F171" s="45">
        <v>12.5983</v>
      </c>
      <c r="G171" s="45">
        <v>12.329599999999999</v>
      </c>
      <c r="H171" s="45">
        <v>3.8494000000000002</v>
      </c>
      <c r="I171" s="45">
        <v>12.5861</v>
      </c>
      <c r="J171" s="45">
        <v>11.886100000000001</v>
      </c>
      <c r="K171" s="45">
        <v>13.932700000000001</v>
      </c>
      <c r="L171" s="45">
        <v>1.1989000000000001</v>
      </c>
      <c r="M171" s="45">
        <v>2.98E-2</v>
      </c>
      <c r="N171" s="45">
        <v>1.2527999999999999</v>
      </c>
      <c r="O171" s="45">
        <v>0.99770000000000003</v>
      </c>
      <c r="P171" s="45">
        <v>2.0110999999999999</v>
      </c>
    </row>
    <row r="172" spans="1:16">
      <c r="A172" s="8">
        <v>45444</v>
      </c>
      <c r="B172" s="45">
        <v>10.024800000000001</v>
      </c>
      <c r="C172" s="45">
        <v>2.6364000000000001</v>
      </c>
      <c r="D172" s="45">
        <v>10.1808</v>
      </c>
      <c r="E172" s="45">
        <v>9.9722000000000008</v>
      </c>
      <c r="F172" s="45">
        <v>14.6214</v>
      </c>
      <c r="G172" s="45">
        <v>12.1221</v>
      </c>
      <c r="H172" s="45">
        <v>3.9198</v>
      </c>
      <c r="I172" s="45">
        <v>12.339700000000001</v>
      </c>
      <c r="J172" s="45">
        <v>11.6137</v>
      </c>
      <c r="K172" s="45">
        <v>14.816000000000001</v>
      </c>
      <c r="L172" s="45">
        <v>1.0692999999999999</v>
      </c>
      <c r="M172" s="45">
        <v>4.5699999999999998E-2</v>
      </c>
      <c r="N172" s="45">
        <v>1.1100000000000001</v>
      </c>
      <c r="O172" s="45">
        <v>1.0415000000000001</v>
      </c>
      <c r="P172" s="45">
        <v>3.7345000000000002</v>
      </c>
    </row>
    <row r="173" spans="1:16">
      <c r="A173" s="8">
        <v>45474</v>
      </c>
      <c r="B173" s="45">
        <v>9.3659999999999997</v>
      </c>
      <c r="C173" s="45">
        <v>3.1183999999999998</v>
      </c>
      <c r="D173" s="45">
        <v>9.3676999999999992</v>
      </c>
      <c r="E173" s="45">
        <v>10.101599999999999</v>
      </c>
      <c r="F173" s="45">
        <v>13.9077</v>
      </c>
      <c r="G173" s="45">
        <v>12.0861</v>
      </c>
      <c r="H173" s="45">
        <v>4.1624999999999996</v>
      </c>
      <c r="I173" s="45">
        <v>12.2775</v>
      </c>
      <c r="J173" s="45">
        <v>11.9626</v>
      </c>
      <c r="K173" s="45">
        <v>14.882300000000001</v>
      </c>
      <c r="L173" s="45">
        <v>1.2906</v>
      </c>
      <c r="M173" s="45">
        <v>5.2999999999999999E-2</v>
      </c>
      <c r="N173" s="45">
        <v>1.3129</v>
      </c>
      <c r="O173" s="45">
        <v>1.3105</v>
      </c>
      <c r="P173" s="45">
        <v>3.1676000000000002</v>
      </c>
    </row>
    <row r="174" spans="1:16">
      <c r="A174" s="8">
        <v>45505</v>
      </c>
      <c r="B174" s="45">
        <v>8.7284000000000006</v>
      </c>
      <c r="C174" s="45">
        <v>3.5487000000000002</v>
      </c>
      <c r="D174" s="45">
        <v>8.8859999999999992</v>
      </c>
      <c r="E174" s="45">
        <v>8.8983000000000008</v>
      </c>
      <c r="F174" s="45">
        <v>10.692</v>
      </c>
      <c r="G174" s="45">
        <v>11.9528</v>
      </c>
      <c r="H174" s="45">
        <v>4.4218000000000002</v>
      </c>
      <c r="I174" s="45">
        <v>12.397500000000001</v>
      </c>
      <c r="J174" s="45">
        <v>11.3384</v>
      </c>
      <c r="K174" s="45">
        <v>13.587300000000001</v>
      </c>
      <c r="L174" s="45">
        <v>1.3211999999999999</v>
      </c>
      <c r="M174" s="45">
        <v>3.4500000000000003E-2</v>
      </c>
      <c r="N174" s="45">
        <v>1.3076000000000001</v>
      </c>
      <c r="O174" s="45">
        <v>1.6129</v>
      </c>
      <c r="P174" s="45">
        <v>3.0486</v>
      </c>
    </row>
    <row r="175" spans="1:16">
      <c r="A175" s="8">
        <v>45536</v>
      </c>
      <c r="B175" s="45">
        <v>8.8254999999999999</v>
      </c>
      <c r="C175" s="45">
        <v>2.4990000000000001</v>
      </c>
      <c r="D175" s="45">
        <v>8.8797999999999995</v>
      </c>
      <c r="E175" s="45">
        <v>9.4639000000000006</v>
      </c>
      <c r="F175" s="45">
        <v>6.1749000000000001</v>
      </c>
      <c r="G175" s="45">
        <v>11.9572</v>
      </c>
      <c r="H175" s="45">
        <v>3.5794999999999999</v>
      </c>
      <c r="I175" s="45">
        <v>12.250400000000001</v>
      </c>
      <c r="J175" s="45">
        <v>11.513999999999999</v>
      </c>
      <c r="K175" s="45">
        <v>13.541700000000001</v>
      </c>
      <c r="L175" s="45">
        <v>1.1497999999999999</v>
      </c>
      <c r="M175" s="45">
        <v>3.44E-2</v>
      </c>
      <c r="N175" s="45">
        <v>1.1418999999999999</v>
      </c>
      <c r="O175" s="45">
        <v>1.276</v>
      </c>
      <c r="P175" s="45">
        <v>2.9889000000000001</v>
      </c>
    </row>
    <row r="176" spans="1:16">
      <c r="A176" s="8">
        <v>45566</v>
      </c>
      <c r="B176" s="45">
        <v>8.9434000000000005</v>
      </c>
      <c r="C176" s="45">
        <v>2.6972999999999998</v>
      </c>
      <c r="D176" s="45">
        <v>8.9931999999999999</v>
      </c>
      <c r="E176" s="45">
        <v>9.5160999999999998</v>
      </c>
      <c r="F176" s="45">
        <v>11.737399999999999</v>
      </c>
      <c r="G176" s="45">
        <v>11.979699999999999</v>
      </c>
      <c r="H176" s="45">
        <v>3.9081000000000001</v>
      </c>
      <c r="I176" s="45">
        <v>12.267099999999999</v>
      </c>
      <c r="J176" s="45">
        <v>11.573</v>
      </c>
      <c r="K176" s="45">
        <v>12.021599999999999</v>
      </c>
      <c r="L176" s="45">
        <v>1.2016</v>
      </c>
      <c r="M176" s="45">
        <v>4.2500000000000003E-2</v>
      </c>
      <c r="N176" s="45">
        <v>1.2236</v>
      </c>
      <c r="O176" s="45">
        <v>1.2809999999999999</v>
      </c>
      <c r="P176" s="45">
        <v>0.6</v>
      </c>
    </row>
    <row r="177" spans="1:16">
      <c r="A177" s="8">
        <v>45597</v>
      </c>
      <c r="B177" s="45">
        <v>8.4305000000000003</v>
      </c>
      <c r="C177" s="45">
        <v>2.4051999999999998</v>
      </c>
      <c r="D177" s="45">
        <v>8.3263999999999996</v>
      </c>
      <c r="E177" s="45">
        <v>9.5335000000000001</v>
      </c>
      <c r="F177" s="45">
        <v>10.3255</v>
      </c>
      <c r="G177" s="45">
        <v>11.887</v>
      </c>
      <c r="H177" s="45">
        <v>4.0789999999999997</v>
      </c>
      <c r="I177" s="45">
        <v>12.0061</v>
      </c>
      <c r="J177" s="45">
        <v>11.4794</v>
      </c>
      <c r="K177" s="45">
        <v>13.277699999999999</v>
      </c>
      <c r="L177" s="45">
        <v>1.1944999999999999</v>
      </c>
      <c r="M177" s="45">
        <v>1.5299999999999999E-2</v>
      </c>
      <c r="N177" s="45">
        <v>1.2112000000000001</v>
      </c>
      <c r="O177" s="45">
        <v>1.3079000000000001</v>
      </c>
      <c r="P177" s="45">
        <v>1.1890000000000001</v>
      </c>
    </row>
    <row r="178" spans="1:16">
      <c r="A178" s="8">
        <v>45627</v>
      </c>
      <c r="B178" s="45">
        <v>8.6396999999999995</v>
      </c>
      <c r="C178" s="45">
        <v>3.0186000000000002</v>
      </c>
      <c r="D178" s="45">
        <v>8.3405000000000005</v>
      </c>
      <c r="E178" s="45">
        <v>9.4022000000000006</v>
      </c>
      <c r="F178" s="45">
        <v>11.657500000000001</v>
      </c>
      <c r="G178" s="45">
        <v>11.7986</v>
      </c>
      <c r="H178" s="45">
        <v>4.2023000000000001</v>
      </c>
      <c r="I178" s="45">
        <v>12.054</v>
      </c>
      <c r="J178" s="45">
        <v>11.142200000000001</v>
      </c>
      <c r="K178" s="45">
        <v>13.7155</v>
      </c>
      <c r="L178" s="45">
        <v>1.121</v>
      </c>
      <c r="M178" s="45">
        <v>3.0300000000000001E-2</v>
      </c>
      <c r="N178" s="45">
        <v>1.1384000000000001</v>
      </c>
      <c r="O178" s="45">
        <v>1.2306999999999999</v>
      </c>
      <c r="P178" s="45">
        <v>1.1108</v>
      </c>
    </row>
    <row r="179" spans="1:16">
      <c r="A179" s="8">
        <v>45658</v>
      </c>
      <c r="B179" s="45">
        <v>8.1404999999999994</v>
      </c>
      <c r="C179" s="45">
        <v>2.5836000000000001</v>
      </c>
      <c r="D179" s="45">
        <v>7.6725000000000003</v>
      </c>
      <c r="E179" s="45">
        <v>9.0433000000000003</v>
      </c>
      <c r="F179" s="45">
        <v>11.5593</v>
      </c>
      <c r="G179" s="45">
        <v>12.0738</v>
      </c>
      <c r="H179" s="45">
        <v>4.3194999999999997</v>
      </c>
      <c r="I179" s="45">
        <v>12.1701</v>
      </c>
      <c r="J179" s="45">
        <v>11.835599999999999</v>
      </c>
      <c r="K179" s="45">
        <v>13.4239</v>
      </c>
      <c r="L179" s="45">
        <v>1.1499999999999999</v>
      </c>
      <c r="M179" s="45">
        <v>2.06E-2</v>
      </c>
      <c r="N179" s="45">
        <v>1.1769000000000001</v>
      </c>
      <c r="O179" s="45">
        <v>1.2108000000000001</v>
      </c>
      <c r="P179" s="45">
        <v>1.0668</v>
      </c>
    </row>
    <row r="180" spans="1:16">
      <c r="A180" s="8">
        <v>45689</v>
      </c>
      <c r="B180" s="45">
        <v>8.3854000000000006</v>
      </c>
      <c r="C180" s="45">
        <v>3.2223999999999999</v>
      </c>
      <c r="D180" s="45">
        <v>7.9061000000000003</v>
      </c>
      <c r="E180" s="45">
        <v>9.5853999999999999</v>
      </c>
      <c r="F180" s="45">
        <v>12.0791</v>
      </c>
      <c r="G180" s="45">
        <v>11.946</v>
      </c>
      <c r="H180" s="45">
        <v>4.4001999999999999</v>
      </c>
      <c r="I180" s="45">
        <v>12.100199999999999</v>
      </c>
      <c r="J180" s="45">
        <v>11.7155</v>
      </c>
      <c r="K180" s="45">
        <v>14.011100000000001</v>
      </c>
      <c r="L180" s="45">
        <v>1.1355999999999999</v>
      </c>
      <c r="M180" s="45">
        <v>3.7999999999999999E-2</v>
      </c>
      <c r="N180" s="45">
        <v>1.1395999999999999</v>
      </c>
      <c r="O180" s="45">
        <v>1.3626</v>
      </c>
      <c r="P180" s="45">
        <v>1.1581999999999999</v>
      </c>
    </row>
    <row r="181" spans="1:16">
      <c r="A181" s="8">
        <v>45717</v>
      </c>
      <c r="B181" s="45">
        <v>8.8103999999999996</v>
      </c>
      <c r="C181" s="45">
        <v>3.528</v>
      </c>
      <c r="D181" s="45">
        <v>8.6432000000000002</v>
      </c>
      <c r="E181" s="45">
        <v>9.1754999999999995</v>
      </c>
      <c r="F181" s="45">
        <v>11.7219</v>
      </c>
      <c r="G181" s="45">
        <v>11.949400000000001</v>
      </c>
      <c r="H181" s="45">
        <v>4.4852999999999996</v>
      </c>
      <c r="I181" s="45">
        <v>12.182499999999999</v>
      </c>
      <c r="J181" s="45">
        <v>11.369199999999999</v>
      </c>
      <c r="K181" s="45">
        <v>14.386900000000001</v>
      </c>
      <c r="L181" s="45">
        <v>1.2184999999999999</v>
      </c>
      <c r="M181" s="45">
        <v>2.3E-2</v>
      </c>
      <c r="N181" s="45">
        <v>1.2488999999999999</v>
      </c>
      <c r="O181" s="45">
        <v>1.0934999999999999</v>
      </c>
      <c r="P181" s="45">
        <v>1.5631999999999999</v>
      </c>
    </row>
    <row r="182" spans="1:16">
      <c r="A182" s="8">
        <v>45748</v>
      </c>
      <c r="B182" s="45">
        <v>9.1738</v>
      </c>
      <c r="C182" s="45">
        <v>3.6381000000000001</v>
      </c>
      <c r="D182" s="45">
        <v>9.1623999999999999</v>
      </c>
      <c r="E182" s="45">
        <v>9.1747999999999994</v>
      </c>
      <c r="F182" s="45">
        <v>11.997</v>
      </c>
      <c r="G182" s="45">
        <v>12.258800000000001</v>
      </c>
      <c r="H182" s="45">
        <v>4.4486999999999997</v>
      </c>
      <c r="I182" s="45">
        <v>12.6145</v>
      </c>
      <c r="J182" s="45">
        <v>11.6386</v>
      </c>
      <c r="K182" s="45">
        <v>14.3</v>
      </c>
      <c r="L182" s="45">
        <v>1.2183999999999999</v>
      </c>
      <c r="M182" s="45">
        <v>2.0500000000000001E-2</v>
      </c>
      <c r="N182" s="45">
        <v>1.2417</v>
      </c>
      <c r="O182" s="45">
        <v>1.2477</v>
      </c>
      <c r="P182" s="45">
        <v>1.2144999999999999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212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hidden="1" outlineLevel="1" collapsed="1">
      <c r="A157" s="48">
        <v>44986</v>
      </c>
      <c r="B157" s="142">
        <v>0</v>
      </c>
      <c r="C157" s="142">
        <v>3</v>
      </c>
      <c r="D157" s="19">
        <v>89</v>
      </c>
    </row>
    <row r="158" spans="1:4" hidden="1" outlineLevel="1" collapsed="1">
      <c r="A158" s="48">
        <v>45017</v>
      </c>
      <c r="B158" s="142">
        <v>0</v>
      </c>
      <c r="C158" s="142">
        <v>3</v>
      </c>
      <c r="D158" s="19">
        <v>89</v>
      </c>
    </row>
    <row r="159" spans="1:4" hidden="1" outlineLevel="1" collapsed="1">
      <c r="A159" s="48">
        <v>45047</v>
      </c>
      <c r="B159" s="142">
        <v>0</v>
      </c>
      <c r="C159" s="142">
        <v>3</v>
      </c>
      <c r="D159" s="19">
        <v>89</v>
      </c>
    </row>
    <row r="160" spans="1:4" hidden="1" outlineLevel="1" collapsed="1">
      <c r="A160" s="48">
        <v>45078</v>
      </c>
      <c r="B160" s="142">
        <v>0</v>
      </c>
      <c r="C160" s="142">
        <v>3</v>
      </c>
      <c r="D160" s="19">
        <v>89</v>
      </c>
    </row>
    <row r="161" spans="1:4" hidden="1" outlineLevel="1" collapsed="1">
      <c r="A161" s="48">
        <v>45108</v>
      </c>
      <c r="B161" s="142">
        <v>0</v>
      </c>
      <c r="C161" s="142">
        <v>3</v>
      </c>
      <c r="D161" s="19">
        <v>89</v>
      </c>
    </row>
    <row r="162" spans="1:4" hidden="1" outlineLevel="1" collapsed="1">
      <c r="A162" s="48">
        <v>45139</v>
      </c>
      <c r="B162" s="142">
        <v>0</v>
      </c>
      <c r="C162" s="142">
        <v>3</v>
      </c>
      <c r="D162" s="19">
        <v>89</v>
      </c>
    </row>
    <row r="163" spans="1:4" hidden="1" outlineLevel="1" collapsed="1">
      <c r="A163" s="48">
        <v>45170</v>
      </c>
      <c r="B163" s="142">
        <v>0</v>
      </c>
      <c r="C163" s="142">
        <v>3</v>
      </c>
      <c r="D163" s="19">
        <v>88</v>
      </c>
    </row>
    <row r="164" spans="1:4" hidden="1" outlineLevel="1" collapsed="1">
      <c r="A164" s="48">
        <v>45200</v>
      </c>
      <c r="B164" s="142">
        <v>0</v>
      </c>
      <c r="C164" s="142">
        <v>3</v>
      </c>
      <c r="D164" s="19">
        <v>88</v>
      </c>
    </row>
    <row r="165" spans="1:4" hidden="1" outlineLevel="1" collapsed="1">
      <c r="A165" s="48">
        <v>45231</v>
      </c>
      <c r="B165" s="142">
        <v>0</v>
      </c>
      <c r="C165" s="142">
        <v>3</v>
      </c>
      <c r="D165" s="19">
        <v>88</v>
      </c>
    </row>
    <row r="166" spans="1:4" hidden="1" outlineLevel="1" collapsed="1">
      <c r="A166" s="48">
        <v>45261</v>
      </c>
      <c r="B166" s="142">
        <v>0</v>
      </c>
      <c r="C166" s="142">
        <v>3</v>
      </c>
      <c r="D166" s="19">
        <v>88</v>
      </c>
    </row>
    <row r="167" spans="1:4" hidden="1" outlineLevel="1" collapsed="1">
      <c r="A167" s="48">
        <v>45292</v>
      </c>
      <c r="B167" s="142">
        <v>0</v>
      </c>
      <c r="C167" s="142">
        <v>3</v>
      </c>
      <c r="D167" s="19">
        <v>88</v>
      </c>
    </row>
    <row r="168" spans="1:4" hidden="1" outlineLevel="1" collapsed="1">
      <c r="A168" s="48">
        <v>45323</v>
      </c>
      <c r="B168" s="142">
        <v>0</v>
      </c>
      <c r="C168" s="142">
        <v>3</v>
      </c>
      <c r="D168" s="19">
        <v>88</v>
      </c>
    </row>
    <row r="169" spans="1:4" hidden="1" outlineLevel="1" collapsed="1">
      <c r="A169" s="48">
        <v>45352</v>
      </c>
      <c r="B169" s="142">
        <v>0</v>
      </c>
      <c r="C169" s="142">
        <v>3</v>
      </c>
      <c r="D169" s="19">
        <v>88</v>
      </c>
    </row>
    <row r="170" spans="1:4" collapsed="1">
      <c r="A170" s="48">
        <v>45383</v>
      </c>
      <c r="B170" s="142">
        <v>0</v>
      </c>
      <c r="C170" s="142">
        <v>3</v>
      </c>
      <c r="D170" s="19">
        <v>88</v>
      </c>
    </row>
    <row r="171" spans="1:4">
      <c r="A171" s="48">
        <v>45413</v>
      </c>
      <c r="B171" s="142">
        <v>0</v>
      </c>
      <c r="C171" s="142">
        <v>3</v>
      </c>
      <c r="D171" s="19">
        <v>88</v>
      </c>
    </row>
    <row r="172" spans="1:4">
      <c r="A172" s="48">
        <v>45444</v>
      </c>
      <c r="B172" s="142">
        <v>0</v>
      </c>
      <c r="C172" s="142">
        <v>3</v>
      </c>
      <c r="D172" s="19">
        <v>89</v>
      </c>
    </row>
    <row r="173" spans="1:4">
      <c r="A173" s="48">
        <v>45474</v>
      </c>
      <c r="B173" s="142">
        <v>0</v>
      </c>
      <c r="C173" s="142">
        <v>3</v>
      </c>
      <c r="D173" s="19">
        <v>89</v>
      </c>
    </row>
    <row r="174" spans="1:4">
      <c r="A174" s="48">
        <v>45505</v>
      </c>
      <c r="B174" s="142">
        <v>0</v>
      </c>
      <c r="C174" s="142">
        <v>3</v>
      </c>
      <c r="D174" s="19">
        <v>89</v>
      </c>
    </row>
    <row r="175" spans="1:4">
      <c r="A175" s="48">
        <v>45536</v>
      </c>
      <c r="B175" s="142">
        <v>0</v>
      </c>
      <c r="C175" s="142">
        <v>3</v>
      </c>
      <c r="D175" s="19">
        <v>88</v>
      </c>
    </row>
    <row r="176" spans="1:4">
      <c r="A176" s="48">
        <v>45566</v>
      </c>
      <c r="B176" s="142">
        <v>0</v>
      </c>
      <c r="C176" s="142">
        <v>3</v>
      </c>
      <c r="D176" s="19">
        <v>88</v>
      </c>
    </row>
    <row r="177" spans="1:4">
      <c r="A177" s="48">
        <v>45597</v>
      </c>
      <c r="B177" s="142">
        <v>0</v>
      </c>
      <c r="C177" s="142">
        <v>3</v>
      </c>
      <c r="D177" s="19">
        <v>88</v>
      </c>
    </row>
    <row r="178" spans="1:4">
      <c r="A178" s="48">
        <v>45627</v>
      </c>
      <c r="B178" s="142">
        <v>0</v>
      </c>
      <c r="C178" s="142">
        <v>2</v>
      </c>
      <c r="D178" s="19">
        <v>88</v>
      </c>
    </row>
    <row r="179" spans="1:4">
      <c r="A179" s="48">
        <v>45658</v>
      </c>
      <c r="B179" s="142">
        <v>0</v>
      </c>
      <c r="C179" s="142">
        <v>2</v>
      </c>
      <c r="D179" s="19">
        <v>88</v>
      </c>
    </row>
    <row r="180" spans="1:4">
      <c r="A180" s="48">
        <v>45689</v>
      </c>
      <c r="B180" s="142">
        <v>0</v>
      </c>
      <c r="C180" s="142">
        <v>2</v>
      </c>
      <c r="D180" s="19">
        <v>88</v>
      </c>
    </row>
    <row r="181" spans="1:4">
      <c r="A181" s="48">
        <v>45717</v>
      </c>
      <c r="B181" s="142">
        <v>0</v>
      </c>
      <c r="C181" s="142">
        <v>2</v>
      </c>
      <c r="D181" s="19">
        <v>88</v>
      </c>
    </row>
    <row r="182" spans="1:4">
      <c r="A182" s="48">
        <v>45748</v>
      </c>
      <c r="B182" s="142">
        <v>0</v>
      </c>
      <c r="C182" s="142">
        <v>2</v>
      </c>
      <c r="D182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163</v>
      </c>
      <c r="B1" s="56">
        <v>2025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75" t="s">
        <v>119</v>
      </c>
      <c r="B3" s="175"/>
      <c r="C3" s="175"/>
      <c r="D3" s="175"/>
      <c r="E3" s="175"/>
      <c r="F3" s="175"/>
      <c r="G3" s="175"/>
      <c r="J3" s="58" t="s">
        <v>162</v>
      </c>
      <c r="K3" s="58">
        <v>3</v>
      </c>
      <c r="M3" s="58">
        <v>2013</v>
      </c>
    </row>
    <row r="4" spans="1:16380">
      <c r="A4" s="176" t="s">
        <v>116</v>
      </c>
      <c r="B4" s="176"/>
      <c r="C4" s="176"/>
      <c r="D4" s="176"/>
      <c r="E4" s="176"/>
      <c r="F4" s="176"/>
      <c r="G4" s="176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5" t="s">
        <v>126</v>
      </c>
      <c r="B5" s="175"/>
      <c r="C5" s="175"/>
      <c r="D5" s="175"/>
      <c r="E5" s="175"/>
      <c r="F5" s="175"/>
      <c r="G5" s="175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5">
        <f>DATE(B1,VLOOKUP(A1,$J$1:$K$12,2,0),1)</f>
        <v>45748</v>
      </c>
      <c r="B6" s="175"/>
      <c r="C6" s="175"/>
      <c r="D6" s="175"/>
      <c r="E6" s="175"/>
      <c r="F6" s="175"/>
      <c r="G6" s="175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7" t="s">
        <v>111</v>
      </c>
      <c r="B8" s="179" t="s">
        <v>225</v>
      </c>
      <c r="C8" s="179"/>
      <c r="D8" s="179"/>
      <c r="E8" s="179" t="s">
        <v>167</v>
      </c>
      <c r="F8" s="179"/>
      <c r="G8" s="180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8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816832.86752873997</v>
      </c>
      <c r="C11" s="80">
        <f>IF(ISERROR(VLOOKUP($A$6,'Кредити НФК'!$A$10:$M$200,2,0)),"–",VLOOKUP($A$6,'Кредити НФК'!$A$10:$M$200,2,0))</f>
        <v>2685.32259389</v>
      </c>
      <c r="D11" s="81">
        <f t="shared" ref="D11:D16" si="0">IF(ISERROR(C11/B11*100),"–",C11/B11*100)</f>
        <v>0.32874810755524819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20.396984279218429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2.8596782620622605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-0.9796967631536404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568991.63896480005</v>
      </c>
      <c r="C12" s="80">
        <f>IF(ISERROR(VLOOKUP($A$6,'Кредити НФК'!$A$10:$M$200,6,0)),"–",VLOOKUP($A$6,'Кредити НФК'!$A$10:$M$200,6,0))</f>
        <v>2680.0681697999999</v>
      </c>
      <c r="D12" s="81">
        <f t="shared" si="0"/>
        <v>0.4710206594030108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20.286610322639945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2.8032963569209528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-1.0452023385376634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247841.22856394001</v>
      </c>
      <c r="C13" s="80">
        <f>IF(ISERROR(VLOOKUP($A$6,'Кредити НФК'!$A$10:$M$200,10,0)),"–",VLOOKUP($A$6,'Кредити НФК'!$A$10:$M$200,10,0))</f>
        <v>5.2544240899999997</v>
      </c>
      <c r="D13" s="81">
        <f t="shared" si="0"/>
        <v>2.1200766799154332E-3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126.32121055655765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42.808947970191156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49.49764579985964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313023.99799017998</v>
      </c>
      <c r="C14" s="80">
        <f>IF(ISERROR(VLOOKUP($A$6,'Кредити ДГ'!$A$10:$M$200,2,0)),"–",VLOOKUP($A$6,'Кредити ДГ'!$A$10:$M$200,2,0))</f>
        <v>3727.4135468200002</v>
      </c>
      <c r="D14" s="81">
        <f t="shared" si="0"/>
        <v>1.1907756500308115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27.145546565404956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9.0283560695959721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1.6450042055180774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302531.75057251001</v>
      </c>
      <c r="C15" s="80">
        <f>IF(ISERROR(VLOOKUP($A$6,'Кредити ДГ'!$A$10:$M$200,6,0)),"–",VLOOKUP($A$6,'Кредити ДГ'!$A$10:$M$200,6,0))</f>
        <v>3679.6439624200002</v>
      </c>
      <c r="D15" s="81">
        <f t="shared" si="0"/>
        <v>1.2162835654296302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30.096547937952522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9.450457218528328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1.6770886646506398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10492.24741767</v>
      </c>
      <c r="C16" s="87">
        <f>IF(ISERROR(VLOOKUP($A$6,'Кредити ДГ'!$A$10:$M$200,10,0)),"–",VLOOKUP($A$6,'Кредити ДГ'!$A$10:$M$200,10,0))</f>
        <v>47.769584399999999</v>
      </c>
      <c r="D16" s="88">
        <f t="shared" si="0"/>
        <v>0.45528457820725055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-53.719173048338135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-15.94233722690619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-0.76702177751340628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1217183.2390689801</v>
      </c>
      <c r="C18" s="80">
        <f>IF(ISERROR(VLOOKUP($A$6,'Депозити НФК'!$A$10:$S$200,2,0)),"–",VLOOKUP($A$6,'Депозити НФК'!$A$10:$S$200,2,0))</f>
        <v>3657.7070641400001</v>
      </c>
      <c r="D18" s="81">
        <f>IF(ISERROR(C18/B18*100),"–",C18/B18*100)</f>
        <v>0.30050586852787831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15.773058749942507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-1.1958826609741067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1.7343891286237181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904124.78066096036</v>
      </c>
      <c r="C19" s="80">
        <f>IF(ISERROR(VLOOKUP($A$6,'Депозити НФК'!$A$10:$S$200,8,0)),"–",VLOOKUP($A$6,'Депозити НФК'!$A$10:$S$200,8,0))</f>
        <v>2666.10665948</v>
      </c>
      <c r="D19" s="81">
        <f t="shared" ref="D19:D23" si="1">IF(ISERROR(C19/B19*100),"–",C19/B19*100)</f>
        <v>0.29488259989190241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18.351044681435596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-6.8915012403724347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-2.0108467699737389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313058.45840802003</v>
      </c>
      <c r="C20" s="80">
        <f>IF(ISERROR(VLOOKUP($A$6,'Депозити НФК'!$A$10:$S$200,14,0)),"–",VLOOKUP($A$6,'Депозити НФК'!$A$10:$S$200,14,0))</f>
        <v>991.60040465999998</v>
      </c>
      <c r="D20" s="81">
        <f t="shared" si="1"/>
        <v>0.31674608304868496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9.3677711694480053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18.253531122268754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13.386462278379938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1413823.5465283697</v>
      </c>
      <c r="C21" s="80">
        <f>IF(ISERROR(VLOOKUP($A$6,'Депозити ДГ'!$A$10:$S$200,2,0)),"–",VLOOKUP($A$6,'Депозити ДГ'!$A$10:$S$200,2,0))</f>
        <v>12816.160871439999</v>
      </c>
      <c r="D21" s="81">
        <f t="shared" si="1"/>
        <v>0.90648942033183422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11.827558870533707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1.6388720136626347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3.0436649878187865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913499.64493157982</v>
      </c>
      <c r="C22" s="80">
        <f>IF(ISERROR(VLOOKUP($A$6,'Депозити ДГ'!$A$10:$S$200,8,0)),"–",VLOOKUP($A$6,'Депозити ДГ'!$A$10:$S$200,8,0))</f>
        <v>9348.8755120799997</v>
      </c>
      <c r="D22" s="81">
        <f t="shared" si="1"/>
        <v>1.0234131522601984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13.027437094987746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0.77506658695429564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3.1843921473052319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500323.90159679</v>
      </c>
      <c r="C23" s="87">
        <f>IF(ISERROR(VLOOKUP($A$6,'Депозити ДГ'!$A$10:$S$200,14,0)),"–",VLOOKUP($A$6,'Депозити ДГ'!$A$10:$S$200,14,0))</f>
        <v>3467.2853593600003</v>
      </c>
      <c r="D23" s="88">
        <f t="shared" si="1"/>
        <v>0.6930081389863878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8.7157316479511877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4.0434981939429662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2.6661268053368019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69" t="s">
        <v>111</v>
      </c>
      <c r="B25" s="170"/>
      <c r="C25" s="170"/>
      <c r="D25" s="170"/>
      <c r="E25" s="171" t="s">
        <v>120</v>
      </c>
      <c r="F25" s="171"/>
      <c r="G25" s="172"/>
      <c r="J25" s="98"/>
      <c r="K25" s="98"/>
      <c r="L25" s="98"/>
      <c r="M25" s="58"/>
    </row>
    <row r="26" spans="1:13" s="1" customFormat="1" ht="27.75" customHeight="1">
      <c r="A26" s="169"/>
      <c r="B26" s="170"/>
      <c r="C26" s="170"/>
      <c r="D26" s="170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3" t="s">
        <v>121</v>
      </c>
      <c r="B27" s="173"/>
      <c r="C27" s="173"/>
      <c r="D27" s="173"/>
      <c r="E27" s="173"/>
      <c r="F27" s="173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15.2905</v>
      </c>
      <c r="F28" s="82">
        <f>IF(ISERROR(VLOOKUP($A$6,'% ставки за кредитами НФК'!$A$10:$S$200,2,0)),"–",VLOOKUP($A$6,'% ставки за кредитами НФК'!$A$10:$S$200,2,0))</f>
        <v>18.740600000000001</v>
      </c>
      <c r="G28" s="82">
        <f>IF(ISERROR(IF(F28=0,"–",F28-E28)),"–",IF(F28=0,"–",F28-E28))</f>
        <v>3.4501000000000008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16.611699999999999</v>
      </c>
      <c r="F29" s="82">
        <f>IF(ISERROR(VLOOKUP($A$6,'% ставки за кредитами НФК'!$A$10:$S$200,8,0)),"–",VLOOKUP($A$6,'% ставки за кредитами НФК'!$A$10:$S$200,8,0))</f>
        <v>18.755500000000001</v>
      </c>
      <c r="G29" s="82">
        <f t="shared" ref="G29:G37" si="2">IF(ISERROR(IF(F29=0,"–",F29-E29)),"–",IF(F29=0,"–",F29-E29))</f>
        <v>2.1438000000000024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16.614100000000001</v>
      </c>
      <c r="F30" s="82">
        <f>IF(ISERROR(VLOOKUP($A$6,'% ставки за кредитами НФК'!$A$10:$S$200,10,0)),"–",VLOOKUP($A$6,'% ставки за кредитами НФК'!$A$10:$S$200,10,0))</f>
        <v>19.1007</v>
      </c>
      <c r="G30" s="82">
        <f t="shared" si="2"/>
        <v>2.4865999999999993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6.3094000000000001</v>
      </c>
      <c r="F31" s="82">
        <f>IF(ISERROR(VLOOKUP($A$6,'% ставки за кредитами НФК'!$A$10:$S$200,14,0)),"–",VLOOKUP($A$6,'% ставки за кредитами НФК'!$A$10:$S$200,14,0))</f>
        <v>4.8</v>
      </c>
      <c r="G31" s="82">
        <f t="shared" si="2"/>
        <v>-1.5094000000000003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6.3108000000000004</v>
      </c>
      <c r="F32" s="82">
        <f>IF(ISERROR(VLOOKUP($A$6,'% ставки за кредитами НФК'!$A$10:$S$200,16,0)),"–",VLOOKUP($A$6,'% ставки за кредитами НФК'!$A$10:$S$200,16,0))</f>
        <v>4.8</v>
      </c>
      <c r="G32" s="82">
        <f t="shared" si="2"/>
        <v>-1.5108000000000006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28.378900000000002</v>
      </c>
      <c r="F33" s="82">
        <f>IF(ISERROR(VLOOKUP($A$6,'% ставки за кредитами ДГ'!$A$10:$S$200,2,0)),"–",VLOOKUP($A$6,'% ставки за кредитами ДГ'!$A$10:$S$200,2,0))</f>
        <v>32.676900000000003</v>
      </c>
      <c r="G33" s="82">
        <f t="shared" si="2"/>
        <v>4.2980000000000018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28.3947</v>
      </c>
      <c r="F34" s="82">
        <f>IF(ISERROR(VLOOKUP($A$6,'% ставки за кредитами ДГ'!$A$10:$S$200,8,0)),"–",VLOOKUP($A$6,'% ставки за кредитами ДГ'!$A$10:$S$200,8,0))</f>
        <v>32.675400000000003</v>
      </c>
      <c r="G34" s="82">
        <f t="shared" si="2"/>
        <v>4.2807000000000031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34.479599999999998</v>
      </c>
      <c r="F35" s="82">
        <f>IF(ISERROR(VLOOKUP($A$6,'% ставки за кредитами ДГ'!$A$10:$S$200,10,0)),"–",VLOOKUP($A$6,'% ставки за кредитами ДГ'!$A$10:$S$200,10,0))</f>
        <v>32.517200000000003</v>
      </c>
      <c r="G35" s="82">
        <f t="shared" si="2"/>
        <v>-1.9623999999999953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13.567</v>
      </c>
      <c r="F36" s="82">
        <f>IF(ISERROR(VLOOKUP($A$6,'% ставки за кредитами ДГ'!$A$10:$S$200,14,0)),"–",VLOOKUP($A$6,'% ставки за кредитами ДГ'!$A$10:$S$200,14,0))</f>
        <v>54.252099999999999</v>
      </c>
      <c r="G36" s="82">
        <f t="shared" si="2"/>
        <v>40.685099999999998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7.8761000000000001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4" t="s">
        <v>122</v>
      </c>
      <c r="B38" s="174"/>
      <c r="C38" s="174"/>
      <c r="D38" s="174"/>
      <c r="E38" s="173"/>
      <c r="F38" s="173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8.6957000000000004</v>
      </c>
      <c r="F39" s="82">
        <f>IF(ISERROR(VLOOKUP($A$6,'% ставки за депозитами НФК'!$A$10:$P$200,2,0)),"–",VLOOKUP($A$6,'% ставки за депозитами НФК'!$A$10:$P$200,2,0))</f>
        <v>7.2096</v>
      </c>
      <c r="G39" s="82">
        <f>IF(ISERROR(IF(F39=0,"–",F39-E39)),"–",IF(F39=0,"–",F39-E39))</f>
        <v>-1.4861000000000004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9.6890999999999998</v>
      </c>
      <c r="F40" s="82">
        <f>IF(ISERROR(VLOOKUP($A$6,'% ставки за депозитами НФК'!$A$10:$P$200,7,0)),"–",VLOOKUP($A$6,'% ставки за депозитами НФК'!$A$10:$P$200,7,0))</f>
        <v>8.9597999999999995</v>
      </c>
      <c r="G40" s="82">
        <f t="shared" ref="G40:G44" si="3">IF(ISERROR(IF(F40=0,"–",F40-E40)),"–",IF(F40=0,"–",F40-E40))</f>
        <v>-0.72930000000000028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0.76100000000000001</v>
      </c>
      <c r="F41" s="82">
        <f>IF(ISERROR(VLOOKUP($A$6,'% ставки за депозитами НФК'!$A$10:$P$200,12,0)),"–",VLOOKUP($A$6,'% ставки за депозитами НФК'!$A$10:$P$200,12,0))</f>
        <v>0.6079</v>
      </c>
      <c r="G41" s="82">
        <f t="shared" si="3"/>
        <v>-0.15310000000000001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8.0541999999999998</v>
      </c>
      <c r="F42" s="82">
        <f>IF(ISERROR(VLOOKUP($A$6,'% ставки за депозитами ДГ'!$A$10:$P$200,2,0)),"–",VLOOKUP($A$6,'% ставки за депозитами ДГ'!$A$10:$P$200,2,0))</f>
        <v>9.1738</v>
      </c>
      <c r="G42" s="82">
        <f t="shared" si="3"/>
        <v>1.1196000000000002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10.428900000000001</v>
      </c>
      <c r="F43" s="82">
        <f>IF(ISERROR(VLOOKUP($A$6,'% ставки за депозитами ДГ'!$A$10:$P$200,7,0)),"–",VLOOKUP($A$6,'% ставки за депозитами ДГ'!$A$10:$P$200,7,0))</f>
        <v>12.258800000000001</v>
      </c>
      <c r="G43" s="82">
        <f t="shared" si="3"/>
        <v>1.8299000000000003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1.0068999999999999</v>
      </c>
      <c r="F44" s="89">
        <f>IF(ISERROR(VLOOKUP($A$6,'% ставки за депозитами ДГ'!$A$10:$P$200,12,0)),"–",VLOOKUP($A$6,'% ставки за депозитами ДГ'!$A$10:$P$200,12,0))</f>
        <v>1.2183999999999999</v>
      </c>
      <c r="G44" s="89">
        <f t="shared" si="3"/>
        <v>0.21150000000000002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69" t="s">
        <v>111</v>
      </c>
      <c r="B46" s="170"/>
      <c r="C46" s="170"/>
      <c r="D46" s="170"/>
      <c r="E46" s="170"/>
      <c r="F46" s="170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8" t="s">
        <v>187</v>
      </c>
      <c r="B51" s="168"/>
      <c r="C51" s="168"/>
      <c r="D51" s="168"/>
      <c r="E51" s="168"/>
      <c r="F51" s="168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263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43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1152</v>
      </c>
      <c r="E11" s="154">
        <v>32</v>
      </c>
    </row>
    <row r="12" spans="1:16" s="1" customFormat="1">
      <c r="A12" s="152">
        <v>29</v>
      </c>
      <c r="B12" s="153" t="s">
        <v>215</v>
      </c>
      <c r="C12" s="154">
        <v>300119</v>
      </c>
      <c r="D12" s="154">
        <v>32</v>
      </c>
      <c r="E12" s="154">
        <v>1</v>
      </c>
    </row>
    <row r="13" spans="1:16" s="1" customFormat="1">
      <c r="A13" s="152">
        <v>36</v>
      </c>
      <c r="B13" s="153" t="s">
        <v>261</v>
      </c>
      <c r="C13" s="154">
        <v>300335</v>
      </c>
      <c r="D13" s="154">
        <v>325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253</v>
      </c>
      <c r="C15" s="154">
        <v>305299</v>
      </c>
      <c r="D15" s="154">
        <v>1105</v>
      </c>
      <c r="E15" s="154">
        <v>21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15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94</v>
      </c>
      <c r="E17" s="154">
        <v>1</v>
      </c>
    </row>
    <row r="18" spans="1:5" s="1" customFormat="1">
      <c r="A18" s="152">
        <v>72</v>
      </c>
      <c r="B18" s="155" t="s">
        <v>227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247</v>
      </c>
      <c r="C19" s="154">
        <v>325365</v>
      </c>
      <c r="D19" s="154">
        <v>65</v>
      </c>
      <c r="E19" s="154">
        <v>1</v>
      </c>
    </row>
    <row r="20" spans="1:5" s="1" customFormat="1">
      <c r="A20" s="152">
        <v>91</v>
      </c>
      <c r="B20" s="153" t="s">
        <v>252</v>
      </c>
      <c r="C20" s="154">
        <v>325268</v>
      </c>
      <c r="D20" s="154">
        <v>20</v>
      </c>
      <c r="E20" s="154">
        <v>0</v>
      </c>
    </row>
    <row r="21" spans="1:5" s="1" customFormat="1">
      <c r="A21" s="152">
        <v>95</v>
      </c>
      <c r="B21" s="153" t="s">
        <v>248</v>
      </c>
      <c r="C21" s="154">
        <v>325990</v>
      </c>
      <c r="D21" s="154">
        <v>9</v>
      </c>
      <c r="E21" s="154">
        <v>0</v>
      </c>
    </row>
    <row r="22" spans="1:5" s="1" customFormat="1">
      <c r="A22" s="152">
        <v>96</v>
      </c>
      <c r="B22" s="153" t="s">
        <v>228</v>
      </c>
      <c r="C22" s="154">
        <v>307770</v>
      </c>
      <c r="D22" s="154">
        <v>199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25</v>
      </c>
      <c r="E23" s="154">
        <v>0</v>
      </c>
    </row>
    <row r="24" spans="1:5" s="1" customFormat="1">
      <c r="A24" s="152">
        <v>105</v>
      </c>
      <c r="B24" s="153" t="s">
        <v>213</v>
      </c>
      <c r="C24" s="154">
        <v>328168</v>
      </c>
      <c r="D24" s="154">
        <v>45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46</v>
      </c>
      <c r="E25" s="154">
        <v>1</v>
      </c>
    </row>
    <row r="26" spans="1:5" s="1" customFormat="1">
      <c r="A26" s="152">
        <v>113</v>
      </c>
      <c r="B26" s="153" t="s">
        <v>216</v>
      </c>
      <c r="C26" s="154">
        <v>331489</v>
      </c>
      <c r="D26" s="154">
        <v>73</v>
      </c>
      <c r="E26" s="154">
        <v>0</v>
      </c>
    </row>
    <row r="27" spans="1:5" s="1" customFormat="1">
      <c r="A27" s="152">
        <v>115</v>
      </c>
      <c r="B27" s="153" t="s">
        <v>234</v>
      </c>
      <c r="C27" s="154">
        <v>334851</v>
      </c>
      <c r="D27" s="154">
        <v>223</v>
      </c>
      <c r="E27" s="154">
        <v>1</v>
      </c>
    </row>
    <row r="28" spans="1:5" s="1" customFormat="1">
      <c r="A28" s="152">
        <v>123</v>
      </c>
      <c r="B28" s="153" t="s">
        <v>229</v>
      </c>
      <c r="C28" s="154">
        <v>351607</v>
      </c>
      <c r="D28" s="154">
        <v>16</v>
      </c>
      <c r="E28" s="154">
        <v>0</v>
      </c>
    </row>
    <row r="29" spans="1:5" s="1" customFormat="1">
      <c r="A29" s="152">
        <v>128</v>
      </c>
      <c r="B29" s="153" t="s">
        <v>217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230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218</v>
      </c>
      <c r="C31" s="154">
        <v>353489</v>
      </c>
      <c r="D31" s="154">
        <v>49</v>
      </c>
      <c r="E31" s="154">
        <v>1</v>
      </c>
    </row>
    <row r="32" spans="1:5" s="1" customFormat="1">
      <c r="A32" s="152">
        <v>136</v>
      </c>
      <c r="B32" s="153" t="s">
        <v>235</v>
      </c>
      <c r="C32" s="154">
        <v>351005</v>
      </c>
      <c r="D32" s="154">
        <v>218</v>
      </c>
      <c r="E32" s="154">
        <v>2</v>
      </c>
    </row>
    <row r="33" spans="1:5" s="1" customFormat="1">
      <c r="A33" s="152">
        <v>142</v>
      </c>
      <c r="B33" s="153" t="s">
        <v>236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146</v>
      </c>
      <c r="B34" s="153" t="s">
        <v>258</v>
      </c>
      <c r="C34" s="154">
        <v>320371</v>
      </c>
      <c r="D34" s="154">
        <v>13</v>
      </c>
      <c r="E34" s="154">
        <v>0</v>
      </c>
    </row>
    <row r="35" spans="1:5" s="1" customFormat="1">
      <c r="A35" s="152">
        <v>153</v>
      </c>
      <c r="B35" s="153" t="s">
        <v>219</v>
      </c>
      <c r="C35" s="154">
        <v>380838</v>
      </c>
      <c r="D35" s="154">
        <v>39</v>
      </c>
      <c r="E35" s="154">
        <v>1</v>
      </c>
    </row>
    <row r="36" spans="1:5" s="1" customFormat="1">
      <c r="A36" s="152">
        <v>171</v>
      </c>
      <c r="B36" s="153" t="s">
        <v>249</v>
      </c>
      <c r="C36" s="154">
        <v>300614</v>
      </c>
      <c r="D36" s="154">
        <v>125</v>
      </c>
      <c r="E36" s="154">
        <v>1</v>
      </c>
    </row>
    <row r="37" spans="1:5" s="1" customFormat="1">
      <c r="A37" s="152">
        <v>205</v>
      </c>
      <c r="B37" s="153" t="s">
        <v>204</v>
      </c>
      <c r="C37" s="154">
        <v>313582</v>
      </c>
      <c r="D37" s="154">
        <v>22</v>
      </c>
      <c r="E37" s="154">
        <v>0</v>
      </c>
    </row>
    <row r="38" spans="1:5" s="1" customFormat="1">
      <c r="A38" s="152">
        <v>231</v>
      </c>
      <c r="B38" s="153" t="s">
        <v>231</v>
      </c>
      <c r="C38" s="154">
        <v>322539</v>
      </c>
      <c r="D38" s="154">
        <v>19</v>
      </c>
      <c r="E38" s="154">
        <v>0</v>
      </c>
    </row>
    <row r="39" spans="1:5" s="1" customFormat="1">
      <c r="A39" s="152">
        <v>240</v>
      </c>
      <c r="B39" s="153" t="s">
        <v>259</v>
      </c>
      <c r="C39" s="154">
        <v>322540</v>
      </c>
      <c r="D39" s="154">
        <v>44</v>
      </c>
      <c r="E39" s="154">
        <v>1</v>
      </c>
    </row>
    <row r="40" spans="1:5" s="1" customFormat="1">
      <c r="A40" s="152">
        <v>242</v>
      </c>
      <c r="B40" s="153" t="s">
        <v>250</v>
      </c>
      <c r="C40" s="154">
        <v>322001</v>
      </c>
      <c r="D40" s="154">
        <v>13</v>
      </c>
      <c r="E40" s="154">
        <v>0</v>
      </c>
    </row>
    <row r="41" spans="1:5" s="1" customFormat="1">
      <c r="A41" s="152">
        <v>251</v>
      </c>
      <c r="B41" s="153" t="s">
        <v>205</v>
      </c>
      <c r="C41" s="154">
        <v>300658</v>
      </c>
      <c r="D41" s="154">
        <v>14</v>
      </c>
      <c r="E41" s="154">
        <v>0</v>
      </c>
    </row>
    <row r="42" spans="1:5" s="1" customFormat="1">
      <c r="A42" s="152">
        <v>270</v>
      </c>
      <c r="B42" s="153" t="s">
        <v>232</v>
      </c>
      <c r="C42" s="154">
        <v>305749</v>
      </c>
      <c r="D42" s="154">
        <v>34</v>
      </c>
      <c r="E42" s="154">
        <v>0</v>
      </c>
    </row>
    <row r="43" spans="1:5" s="1" customFormat="1">
      <c r="A43" s="152">
        <v>272</v>
      </c>
      <c r="B43" s="153" t="s">
        <v>260</v>
      </c>
      <c r="C43" s="154">
        <v>300346</v>
      </c>
      <c r="D43" s="154">
        <v>137</v>
      </c>
      <c r="E43" s="154">
        <v>1</v>
      </c>
    </row>
    <row r="44" spans="1:5" s="1" customFormat="1">
      <c r="A44" s="152">
        <v>274</v>
      </c>
      <c r="B44" s="153" t="s">
        <v>206</v>
      </c>
      <c r="C44" s="154">
        <v>320478</v>
      </c>
      <c r="D44" s="154">
        <v>212</v>
      </c>
      <c r="E44" s="154">
        <v>9</v>
      </c>
    </row>
    <row r="45" spans="1:5" s="1" customFormat="1">
      <c r="A45" s="152">
        <v>286</v>
      </c>
      <c r="B45" s="153" t="s">
        <v>237</v>
      </c>
      <c r="C45" s="154">
        <v>306500</v>
      </c>
      <c r="D45" s="154">
        <v>32</v>
      </c>
      <c r="E45" s="154">
        <v>0</v>
      </c>
    </row>
    <row r="46" spans="1:5" s="1" customFormat="1">
      <c r="A46" s="152">
        <v>288</v>
      </c>
      <c r="B46" s="153" t="s">
        <v>207</v>
      </c>
      <c r="C46" s="154">
        <v>300647</v>
      </c>
      <c r="D46" s="154">
        <v>4</v>
      </c>
      <c r="E46" s="154">
        <v>0</v>
      </c>
    </row>
    <row r="47" spans="1:5" s="1" customFormat="1">
      <c r="A47" s="152">
        <v>290</v>
      </c>
      <c r="B47" s="153" t="s">
        <v>220</v>
      </c>
      <c r="C47" s="154">
        <v>300506</v>
      </c>
      <c r="D47" s="154">
        <v>11</v>
      </c>
      <c r="E47" s="154">
        <v>0</v>
      </c>
    </row>
    <row r="48" spans="1:5" s="1" customFormat="1">
      <c r="A48" s="152">
        <v>295</v>
      </c>
      <c r="B48" s="153" t="s">
        <v>238</v>
      </c>
      <c r="C48" s="154">
        <v>300539</v>
      </c>
      <c r="D48" s="154">
        <v>0</v>
      </c>
      <c r="E48" s="154">
        <v>0</v>
      </c>
    </row>
    <row r="49" spans="1:5" s="1" customFormat="1">
      <c r="A49" s="152">
        <v>296</v>
      </c>
      <c r="B49" s="153" t="s">
        <v>208</v>
      </c>
      <c r="C49" s="154">
        <v>300528</v>
      </c>
      <c r="D49" s="154">
        <v>69</v>
      </c>
      <c r="E49" s="154">
        <v>1</v>
      </c>
    </row>
    <row r="50" spans="1:5" s="1" customFormat="1">
      <c r="A50" s="152">
        <v>297</v>
      </c>
      <c r="B50" s="153" t="s">
        <v>221</v>
      </c>
      <c r="C50" s="154">
        <v>300584</v>
      </c>
      <c r="D50" s="154">
        <v>0</v>
      </c>
      <c r="E50" s="154">
        <v>0</v>
      </c>
    </row>
    <row r="51" spans="1:5" s="1" customFormat="1">
      <c r="A51" s="152">
        <v>298</v>
      </c>
      <c r="B51" s="153" t="s">
        <v>209</v>
      </c>
      <c r="C51" s="154">
        <v>320984</v>
      </c>
      <c r="D51" s="154">
        <v>4</v>
      </c>
      <c r="E51" s="154">
        <v>0</v>
      </c>
    </row>
    <row r="52" spans="1:5" s="1" customFormat="1">
      <c r="A52" s="152">
        <v>305</v>
      </c>
      <c r="B52" s="153" t="s">
        <v>210</v>
      </c>
      <c r="C52" s="154">
        <v>307123</v>
      </c>
      <c r="D52" s="154">
        <v>34</v>
      </c>
      <c r="E52" s="154">
        <v>0</v>
      </c>
    </row>
    <row r="53" spans="1:5" s="1" customFormat="1">
      <c r="A53" s="152">
        <v>311</v>
      </c>
      <c r="B53" s="153" t="s">
        <v>239</v>
      </c>
      <c r="C53" s="154">
        <v>380106</v>
      </c>
      <c r="D53" s="154">
        <v>0</v>
      </c>
      <c r="E53" s="154">
        <v>0</v>
      </c>
    </row>
    <row r="54" spans="1:5" s="1" customFormat="1" ht="28.8">
      <c r="A54" s="152">
        <v>313</v>
      </c>
      <c r="B54" s="153" t="s">
        <v>240</v>
      </c>
      <c r="C54" s="154">
        <v>380883</v>
      </c>
      <c r="D54" s="154">
        <v>0</v>
      </c>
      <c r="E54" s="154">
        <v>0</v>
      </c>
    </row>
    <row r="55" spans="1:5" s="1" customFormat="1" ht="28.8">
      <c r="A55" s="152">
        <v>320</v>
      </c>
      <c r="B55" s="153" t="s">
        <v>254</v>
      </c>
      <c r="C55" s="154">
        <v>380281</v>
      </c>
      <c r="D55" s="154">
        <v>29</v>
      </c>
      <c r="E55" s="154">
        <v>1</v>
      </c>
    </row>
    <row r="56" spans="1:5" s="1" customFormat="1">
      <c r="A56" s="152">
        <v>329</v>
      </c>
      <c r="B56" s="153" t="s">
        <v>241</v>
      </c>
      <c r="C56" s="154">
        <v>380366</v>
      </c>
      <c r="D56" s="154">
        <v>1</v>
      </c>
      <c r="E56" s="154">
        <v>0</v>
      </c>
    </row>
    <row r="57" spans="1:5" s="1" customFormat="1">
      <c r="A57" s="152">
        <v>331</v>
      </c>
      <c r="B57" s="153" t="s">
        <v>242</v>
      </c>
      <c r="C57" s="154">
        <v>380441</v>
      </c>
      <c r="D57" s="154">
        <v>0</v>
      </c>
      <c r="E57" s="154">
        <v>0</v>
      </c>
    </row>
    <row r="58" spans="1:5" s="1" customFormat="1">
      <c r="A58" s="152">
        <v>381</v>
      </c>
      <c r="B58" s="153" t="s">
        <v>222</v>
      </c>
      <c r="C58" s="154">
        <v>313009</v>
      </c>
      <c r="D58" s="154">
        <v>8</v>
      </c>
      <c r="E58" s="154">
        <v>0</v>
      </c>
    </row>
    <row r="59" spans="1:5" s="1" customFormat="1">
      <c r="A59" s="152">
        <v>386</v>
      </c>
      <c r="B59" s="153" t="s">
        <v>251</v>
      </c>
      <c r="C59" s="154">
        <v>380526</v>
      </c>
      <c r="D59" s="154">
        <v>32</v>
      </c>
      <c r="E59" s="154">
        <v>1</v>
      </c>
    </row>
    <row r="60" spans="1:5" s="1" customFormat="1">
      <c r="A60" s="152">
        <v>387</v>
      </c>
      <c r="B60" s="153" t="s">
        <v>262</v>
      </c>
      <c r="C60" s="154">
        <v>380548</v>
      </c>
      <c r="D60" s="154">
        <v>6</v>
      </c>
      <c r="E60" s="154">
        <v>0</v>
      </c>
    </row>
    <row r="61" spans="1:5" s="1" customFormat="1">
      <c r="A61" s="152">
        <v>389</v>
      </c>
      <c r="B61" s="153" t="s">
        <v>223</v>
      </c>
      <c r="C61" s="154">
        <v>380582</v>
      </c>
      <c r="D61" s="154">
        <v>14</v>
      </c>
      <c r="E61" s="154">
        <v>0</v>
      </c>
    </row>
    <row r="62" spans="1:5" s="1" customFormat="1">
      <c r="A62" s="152">
        <v>392</v>
      </c>
      <c r="B62" s="153" t="s">
        <v>211</v>
      </c>
      <c r="C62" s="154">
        <v>380634</v>
      </c>
      <c r="D62" s="154">
        <v>153</v>
      </c>
      <c r="E62" s="154">
        <v>1</v>
      </c>
    </row>
    <row r="63" spans="1:5" s="1" customFormat="1">
      <c r="A63" s="152">
        <v>394</v>
      </c>
      <c r="B63" s="153" t="s">
        <v>243</v>
      </c>
      <c r="C63" s="154">
        <v>380645</v>
      </c>
      <c r="D63" s="154">
        <v>5</v>
      </c>
      <c r="E63" s="154">
        <v>0</v>
      </c>
    </row>
    <row r="64" spans="1:5" s="1" customFormat="1">
      <c r="A64" s="152">
        <v>395</v>
      </c>
      <c r="B64" s="153" t="s">
        <v>233</v>
      </c>
      <c r="C64" s="154">
        <v>377090</v>
      </c>
      <c r="D64" s="154">
        <v>5</v>
      </c>
      <c r="E64" s="154">
        <v>0</v>
      </c>
    </row>
    <row r="65" spans="1:5" s="1" customFormat="1">
      <c r="A65" s="152">
        <v>407</v>
      </c>
      <c r="B65" s="153" t="s">
        <v>244</v>
      </c>
      <c r="C65" s="154">
        <v>380731</v>
      </c>
      <c r="D65" s="154">
        <v>0</v>
      </c>
      <c r="E65" s="154">
        <v>0</v>
      </c>
    </row>
    <row r="66" spans="1:5" s="1" customFormat="1">
      <c r="A66" s="152">
        <v>455</v>
      </c>
      <c r="B66" s="153" t="s">
        <v>245</v>
      </c>
      <c r="C66" s="154">
        <v>380797</v>
      </c>
      <c r="D66" s="154">
        <v>0</v>
      </c>
      <c r="E66" s="154">
        <v>0</v>
      </c>
    </row>
    <row r="67" spans="1:5" s="1" customFormat="1">
      <c r="A67" s="152">
        <v>553</v>
      </c>
      <c r="B67" s="153" t="s">
        <v>214</v>
      </c>
      <c r="C67" s="154">
        <v>380946</v>
      </c>
      <c r="D67" s="154">
        <v>0</v>
      </c>
      <c r="E67" s="154">
        <v>0</v>
      </c>
    </row>
    <row r="68" spans="1:5" s="1" customFormat="1">
      <c r="A68" s="152">
        <v>694</v>
      </c>
      <c r="B68" s="153" t="s">
        <v>224</v>
      </c>
      <c r="C68" s="154">
        <v>339050</v>
      </c>
      <c r="D68" s="154">
        <v>40</v>
      </c>
      <c r="E68" s="154">
        <v>1</v>
      </c>
    </row>
    <row r="69" spans="1:5" s="1" customFormat="1">
      <c r="A69" s="152">
        <v>774</v>
      </c>
      <c r="B69" s="153" t="s">
        <v>246</v>
      </c>
      <c r="C69" s="154">
        <v>339072</v>
      </c>
      <c r="D69" s="154">
        <v>13</v>
      </c>
      <c r="E69" s="154">
        <v>0</v>
      </c>
    </row>
    <row r="70" spans="1:5" s="1" customFormat="1">
      <c r="A70" s="152"/>
      <c r="B70" s="161" t="s">
        <v>264</v>
      </c>
      <c r="C70" s="162"/>
      <c r="D70" s="162">
        <v>4966</v>
      </c>
      <c r="E70" s="162">
        <v>88</v>
      </c>
    </row>
    <row r="71" spans="1:5" s="1" customFormat="1">
      <c r="A71" s="152"/>
      <c r="B71" s="161"/>
      <c r="C71" s="162"/>
      <c r="D71" s="162"/>
      <c r="E71" s="162"/>
    </row>
    <row r="72" spans="1:5" s="1" customFormat="1">
      <c r="A72" s="152"/>
      <c r="B72" s="153"/>
      <c r="C72" s="154"/>
      <c r="D72" s="154"/>
      <c r="E72" s="154"/>
    </row>
    <row r="73" spans="1:5" s="1" customFormat="1">
      <c r="A73" s="152"/>
      <c r="B73" s="153"/>
      <c r="C73" s="154"/>
      <c r="D73" s="154"/>
      <c r="E73" s="154"/>
    </row>
    <row r="74" spans="1:5" s="1" customFormat="1">
      <c r="A74" s="152"/>
      <c r="B74" s="157"/>
      <c r="C74" s="154"/>
      <c r="D74" s="154"/>
      <c r="E74" s="154"/>
    </row>
    <row r="75" spans="1:5" s="1" customFormat="1">
      <c r="A75" s="152"/>
      <c r="B75" s="156"/>
      <c r="C75" s="154"/>
      <c r="D75" s="154"/>
      <c r="E75" s="154"/>
    </row>
    <row r="76" spans="1:5" s="1" customFormat="1">
      <c r="A76" s="152"/>
      <c r="B76" s="153"/>
      <c r="C76" s="154"/>
      <c r="D76" s="154"/>
      <c r="E76" s="154"/>
    </row>
    <row r="77" spans="1:5" s="1" customFormat="1">
      <c r="A77" s="152"/>
      <c r="B77" s="144"/>
      <c r="C77" s="154"/>
      <c r="D77" s="154"/>
      <c r="E77" s="154"/>
    </row>
    <row r="78" spans="1:5" s="1" customFormat="1">
      <c r="A78" s="152"/>
      <c r="B78" s="159"/>
      <c r="C78" s="154"/>
      <c r="D78" s="154"/>
      <c r="E78" s="154"/>
    </row>
    <row r="79" spans="1:5" s="1" customFormat="1">
      <c r="A79" s="152"/>
      <c r="C79" s="154"/>
      <c r="D79" s="154"/>
      <c r="E79" s="154"/>
    </row>
    <row r="80" spans="1:5" s="1" customFormat="1">
      <c r="A80" s="152"/>
      <c r="C80" s="154"/>
      <c r="D80" s="154"/>
      <c r="E80" s="154"/>
    </row>
    <row r="81" spans="1:5" s="1" customFormat="1">
      <c r="A81" s="144"/>
      <c r="C81" s="144"/>
      <c r="D81" s="158"/>
      <c r="E81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hidden="1" outlineLevel="1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 hidden="1" outlineLevel="1" collapsed="1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 hidden="1" outlineLevel="1" collapsed="1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 hidden="1" outlineLevel="1" collapsed="1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 hidden="1" outlineLevel="1" collapsed="1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 hidden="1" outlineLevel="1" collapsed="1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 hidden="1" outlineLevel="1" collapsed="1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 hidden="1" outlineLevel="1" collapsed="1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 hidden="1" outlineLevel="1" collapsed="1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 hidden="1" outlineLevel="1" collapsed="1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 hidden="1" outlineLevel="1" collapsed="1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 hidden="1" outlineLevel="1" collapsed="1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 hidden="1" outlineLevel="1" collapsed="1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  <row r="170" spans="1:32" collapsed="1">
      <c r="A170" s="8">
        <v>45383</v>
      </c>
      <c r="B170" s="119">
        <v>737084.37149806996</v>
      </c>
      <c r="C170" s="119">
        <v>502357.99730644003</v>
      </c>
      <c r="D170" s="119">
        <v>234726.37419162999</v>
      </c>
      <c r="E170" s="119">
        <v>256883.21187192001</v>
      </c>
      <c r="F170" s="119">
        <v>244029.82100102</v>
      </c>
      <c r="G170" s="119">
        <v>12853.390870900001</v>
      </c>
      <c r="H170" s="119">
        <v>1100321.1977467902</v>
      </c>
      <c r="I170" s="119">
        <v>779736.04221380013</v>
      </c>
      <c r="J170" s="119">
        <v>320585.15553299</v>
      </c>
      <c r="K170" s="119">
        <v>1235277.7432384701</v>
      </c>
      <c r="L170" s="119">
        <v>799184.45573845995</v>
      </c>
      <c r="M170" s="119">
        <v>436093.28750000999</v>
      </c>
      <c r="N170" s="119">
        <v>16.3446</v>
      </c>
      <c r="O170" s="119">
        <v>17.5901</v>
      </c>
      <c r="P170" s="119">
        <v>17.416599999999999</v>
      </c>
      <c r="Q170" s="119">
        <v>6.5787000000000004</v>
      </c>
      <c r="R170" s="119">
        <v>6.5781000000000001</v>
      </c>
      <c r="S170" s="119">
        <v>27.453099999999999</v>
      </c>
      <c r="T170" s="119">
        <v>27.4678</v>
      </c>
      <c r="U170" s="119">
        <v>33.800699999999999</v>
      </c>
      <c r="V170" s="119">
        <v>13.716200000000001</v>
      </c>
      <c r="W170" s="119">
        <v>7.9484000000000004</v>
      </c>
      <c r="X170" s="119">
        <v>7.8472999999999997</v>
      </c>
      <c r="Y170" s="119">
        <v>9.6031999999999993</v>
      </c>
      <c r="Z170" s="119">
        <v>0.83309999999999995</v>
      </c>
      <c r="AA170" s="119">
        <v>8.4334000000000007</v>
      </c>
      <c r="AB170" s="119">
        <v>10.8972</v>
      </c>
      <c r="AC170" s="119">
        <v>1.0141</v>
      </c>
      <c r="AD170" s="120"/>
      <c r="AE170" s="120"/>
      <c r="AF170" s="120"/>
    </row>
    <row r="171" spans="1:32">
      <c r="A171" s="8">
        <v>45413</v>
      </c>
      <c r="B171" s="119">
        <v>747714.95160474</v>
      </c>
      <c r="C171" s="119">
        <v>507052.11308700999</v>
      </c>
      <c r="D171" s="119">
        <v>240662.83851773001</v>
      </c>
      <c r="E171" s="119">
        <v>262363.24676194001</v>
      </c>
      <c r="F171" s="119">
        <v>249371.39397112001</v>
      </c>
      <c r="G171" s="119">
        <v>12991.852790819999</v>
      </c>
      <c r="H171" s="119">
        <v>1112053.8532279097</v>
      </c>
      <c r="I171" s="119">
        <v>778781.10979400994</v>
      </c>
      <c r="J171" s="119">
        <v>333272.7434339</v>
      </c>
      <c r="K171" s="119">
        <v>1256698.1301644898</v>
      </c>
      <c r="L171" s="119">
        <v>811974.4937092301</v>
      </c>
      <c r="M171" s="119">
        <v>444723.63645525998</v>
      </c>
      <c r="N171" s="119">
        <v>14.6974</v>
      </c>
      <c r="O171" s="119">
        <v>15.7765</v>
      </c>
      <c r="P171" s="119">
        <v>15.1868</v>
      </c>
      <c r="Q171" s="119">
        <v>6.8810000000000002</v>
      </c>
      <c r="R171" s="119">
        <v>6.8806000000000003</v>
      </c>
      <c r="S171" s="119">
        <v>27.744299999999999</v>
      </c>
      <c r="T171" s="119">
        <v>27.7484</v>
      </c>
      <c r="U171" s="119">
        <v>34.222900000000003</v>
      </c>
      <c r="V171" s="119">
        <v>20.5886</v>
      </c>
      <c r="W171" s="119">
        <v>9.7706</v>
      </c>
      <c r="X171" s="119">
        <v>6.8426</v>
      </c>
      <c r="Y171" s="119">
        <v>8.9120000000000008</v>
      </c>
      <c r="Z171" s="119">
        <v>0.88560000000000005</v>
      </c>
      <c r="AA171" s="119">
        <v>8.2506000000000004</v>
      </c>
      <c r="AB171" s="119">
        <v>10.6379</v>
      </c>
      <c r="AC171" s="119">
        <v>1.0424</v>
      </c>
      <c r="AD171" s="120"/>
      <c r="AE171" s="120"/>
      <c r="AF171" s="120"/>
    </row>
    <row r="172" spans="1:32">
      <c r="A172" s="8">
        <v>45444</v>
      </c>
      <c r="B172" s="119">
        <v>757021.21725536999</v>
      </c>
      <c r="C172" s="119">
        <v>519680.61926566</v>
      </c>
      <c r="D172" s="119">
        <v>237340.59798970999</v>
      </c>
      <c r="E172" s="119">
        <v>267340.76306170999</v>
      </c>
      <c r="F172" s="119">
        <v>254501.00128756001</v>
      </c>
      <c r="G172" s="119">
        <v>12839.76177415</v>
      </c>
      <c r="H172" s="119">
        <v>1113683.09113032</v>
      </c>
      <c r="I172" s="119">
        <v>777750.99818249012</v>
      </c>
      <c r="J172" s="119">
        <v>335932.09294782998</v>
      </c>
      <c r="K172" s="119">
        <v>1285534.0883224399</v>
      </c>
      <c r="L172" s="119">
        <v>837827.9727664598</v>
      </c>
      <c r="M172" s="119">
        <v>447706.11555598001</v>
      </c>
      <c r="N172" s="119">
        <v>14.816800000000001</v>
      </c>
      <c r="O172" s="119">
        <v>15.6214</v>
      </c>
      <c r="P172" s="119">
        <v>15.1128</v>
      </c>
      <c r="Q172" s="119">
        <v>6.6513999999999998</v>
      </c>
      <c r="R172" s="119">
        <v>6.6506999999999996</v>
      </c>
      <c r="S172" s="119">
        <v>27.532</v>
      </c>
      <c r="T172" s="119">
        <v>27.5381</v>
      </c>
      <c r="U172" s="119">
        <v>33.7363</v>
      </c>
      <c r="V172" s="119">
        <v>16.9709</v>
      </c>
      <c r="W172" s="119">
        <v>8.0056999999999992</v>
      </c>
      <c r="X172" s="119">
        <v>6.7994000000000003</v>
      </c>
      <c r="Y172" s="119">
        <v>8.6027000000000005</v>
      </c>
      <c r="Z172" s="119">
        <v>0.85950000000000004</v>
      </c>
      <c r="AA172" s="119">
        <v>7.9916</v>
      </c>
      <c r="AB172" s="119">
        <v>10.4763</v>
      </c>
      <c r="AC172" s="119">
        <v>1.0411999999999999</v>
      </c>
      <c r="AD172" s="120"/>
      <c r="AE172" s="120"/>
      <c r="AF172" s="120"/>
    </row>
    <row r="173" spans="1:32">
      <c r="A173" s="8">
        <v>45474</v>
      </c>
      <c r="B173" s="119">
        <v>770074.03571699001</v>
      </c>
      <c r="C173" s="119">
        <v>526317.73872202996</v>
      </c>
      <c r="D173" s="119">
        <v>243756.29699495999</v>
      </c>
      <c r="E173" s="119">
        <v>274848.98437065998</v>
      </c>
      <c r="F173" s="119">
        <v>261812.6718325</v>
      </c>
      <c r="G173" s="119">
        <v>13036.31253816</v>
      </c>
      <c r="H173" s="119">
        <v>1132518.7583608404</v>
      </c>
      <c r="I173" s="119">
        <v>797485.49770024023</v>
      </c>
      <c r="J173" s="119">
        <v>335033.26066060003</v>
      </c>
      <c r="K173" s="119">
        <v>1278865.0799815503</v>
      </c>
      <c r="L173" s="119">
        <v>826401.61120992992</v>
      </c>
      <c r="M173" s="119">
        <v>452463.46877162007</v>
      </c>
      <c r="N173" s="119">
        <v>15.651300000000001</v>
      </c>
      <c r="O173" s="119">
        <v>16.555700000000002</v>
      </c>
      <c r="P173" s="119">
        <v>16.377800000000001</v>
      </c>
      <c r="Q173" s="119">
        <v>7.4032999999999998</v>
      </c>
      <c r="R173" s="119">
        <v>7.4058999999999999</v>
      </c>
      <c r="S173" s="119">
        <v>27.552800000000001</v>
      </c>
      <c r="T173" s="119">
        <v>27.5792</v>
      </c>
      <c r="U173" s="119">
        <v>33.270200000000003</v>
      </c>
      <c r="V173" s="119">
        <v>9.8162000000000003</v>
      </c>
      <c r="W173" s="119">
        <v>4.9172000000000002</v>
      </c>
      <c r="X173" s="119">
        <v>6.9306999999999999</v>
      </c>
      <c r="Y173" s="119">
        <v>8.4589999999999996</v>
      </c>
      <c r="Z173" s="119">
        <v>0.91779999999999995</v>
      </c>
      <c r="AA173" s="119">
        <v>7.8838999999999997</v>
      </c>
      <c r="AB173" s="119">
        <v>10.271599999999999</v>
      </c>
      <c r="AC173" s="119">
        <v>1.0528999999999999</v>
      </c>
      <c r="AD173" s="120"/>
      <c r="AE173" s="120"/>
      <c r="AF173" s="120"/>
    </row>
    <row r="174" spans="1:32">
      <c r="A174" s="8">
        <v>45505</v>
      </c>
      <c r="B174" s="119">
        <v>777304.26037064998</v>
      </c>
      <c r="C174" s="119">
        <v>532169.19271168998</v>
      </c>
      <c r="D174" s="119">
        <v>245135.06765896</v>
      </c>
      <c r="E174" s="119">
        <v>280398.34619633999</v>
      </c>
      <c r="F174" s="119">
        <v>267300.68927844998</v>
      </c>
      <c r="G174" s="119">
        <v>13097.656917890001</v>
      </c>
      <c r="H174" s="119">
        <v>1120841.7970338201</v>
      </c>
      <c r="I174" s="119">
        <v>775223.79712251003</v>
      </c>
      <c r="J174" s="119">
        <v>345617.99991131003</v>
      </c>
      <c r="K174" s="119">
        <v>1290027.2664333798</v>
      </c>
      <c r="L174" s="119">
        <v>831743.94034219987</v>
      </c>
      <c r="M174" s="119">
        <v>458283.32609117997</v>
      </c>
      <c r="N174" s="119">
        <v>14.109500000000001</v>
      </c>
      <c r="O174" s="119">
        <v>15.159599999999999</v>
      </c>
      <c r="P174" s="119">
        <v>14.6106</v>
      </c>
      <c r="Q174" s="119">
        <v>6.5448000000000004</v>
      </c>
      <c r="R174" s="119">
        <v>6.5430000000000001</v>
      </c>
      <c r="S174" s="119">
        <v>27.651299999999999</v>
      </c>
      <c r="T174" s="119">
        <v>27.6557</v>
      </c>
      <c r="U174" s="119">
        <v>33.541200000000003</v>
      </c>
      <c r="V174" s="119">
        <v>19.846299999999999</v>
      </c>
      <c r="W174" s="119">
        <v>8.3742000000000001</v>
      </c>
      <c r="X174" s="119">
        <v>6.6074999999999999</v>
      </c>
      <c r="Y174" s="119">
        <v>8.4417000000000009</v>
      </c>
      <c r="Z174" s="119">
        <v>0.92310000000000003</v>
      </c>
      <c r="AA174" s="119">
        <v>7.9165999999999999</v>
      </c>
      <c r="AB174" s="119">
        <v>10.224600000000001</v>
      </c>
      <c r="AC174" s="119">
        <v>1.0784</v>
      </c>
      <c r="AD174" s="120"/>
      <c r="AE174" s="120"/>
      <c r="AF174" s="120"/>
    </row>
    <row r="175" spans="1:32">
      <c r="A175" s="8">
        <v>45536</v>
      </c>
      <c r="B175" s="119">
        <v>786080.44148228003</v>
      </c>
      <c r="C175" s="119">
        <v>541603.97139060998</v>
      </c>
      <c r="D175" s="119">
        <v>244476.47009166999</v>
      </c>
      <c r="E175" s="119">
        <v>284751.98181804002</v>
      </c>
      <c r="F175" s="119">
        <v>271681.97264194</v>
      </c>
      <c r="G175" s="119">
        <v>13070.0091761</v>
      </c>
      <c r="H175" s="119">
        <v>1098295.2191575398</v>
      </c>
      <c r="I175" s="119">
        <v>763695.48101640982</v>
      </c>
      <c r="J175" s="119">
        <v>334599.73814113002</v>
      </c>
      <c r="K175" s="119">
        <v>1314981.06930904</v>
      </c>
      <c r="L175" s="119">
        <v>850605.89281283983</v>
      </c>
      <c r="M175" s="119">
        <v>464375.17649620003</v>
      </c>
      <c r="N175" s="119">
        <v>14.0684</v>
      </c>
      <c r="O175" s="119">
        <v>15.154199999999999</v>
      </c>
      <c r="P175" s="119">
        <v>14.6012</v>
      </c>
      <c r="Q175" s="119">
        <v>6.3536999999999999</v>
      </c>
      <c r="R175" s="119">
        <v>6.3517000000000001</v>
      </c>
      <c r="S175" s="119">
        <v>27.630299999999998</v>
      </c>
      <c r="T175" s="119">
        <v>27.639199999999999</v>
      </c>
      <c r="U175" s="119">
        <v>33.422499999999999</v>
      </c>
      <c r="V175" s="119">
        <v>16.049199999999999</v>
      </c>
      <c r="W175" s="119">
        <v>8.1434999999999995</v>
      </c>
      <c r="X175" s="119">
        <v>5.9920999999999998</v>
      </c>
      <c r="Y175" s="119">
        <v>8.5412999999999997</v>
      </c>
      <c r="Z175" s="119">
        <v>0.94740000000000002</v>
      </c>
      <c r="AA175" s="119">
        <v>7.4253</v>
      </c>
      <c r="AB175" s="119">
        <v>10.103400000000001</v>
      </c>
      <c r="AC175" s="119">
        <v>1.1115999999999999</v>
      </c>
      <c r="AD175" s="120"/>
      <c r="AE175" s="120"/>
      <c r="AF175" s="120"/>
    </row>
    <row r="176" spans="1:32">
      <c r="A176" s="8">
        <v>45566</v>
      </c>
      <c r="B176" s="119">
        <v>780447.60446363001</v>
      </c>
      <c r="C176" s="119">
        <v>536788.33199054003</v>
      </c>
      <c r="D176" s="119">
        <v>243659.27247309001</v>
      </c>
      <c r="E176" s="119">
        <v>289071.43222233001</v>
      </c>
      <c r="F176" s="119">
        <v>277125.41054720001</v>
      </c>
      <c r="G176" s="119">
        <v>11946.021675129999</v>
      </c>
      <c r="H176" s="119">
        <v>1121314.2390155098</v>
      </c>
      <c r="I176" s="119">
        <v>793399.24871415005</v>
      </c>
      <c r="J176" s="119">
        <v>327914.99030135997</v>
      </c>
      <c r="K176" s="119">
        <v>1320697.1650010699</v>
      </c>
      <c r="L176" s="119">
        <v>851441.88456774014</v>
      </c>
      <c r="M176" s="119">
        <v>469255.28043332999</v>
      </c>
      <c r="N176" s="119">
        <v>14.1106</v>
      </c>
      <c r="O176" s="119">
        <v>15.5364</v>
      </c>
      <c r="P176" s="119">
        <v>15.2646</v>
      </c>
      <c r="Q176" s="119">
        <v>6.2892000000000001</v>
      </c>
      <c r="R176" s="119">
        <v>6.2873999999999999</v>
      </c>
      <c r="S176" s="119">
        <v>27.735700000000001</v>
      </c>
      <c r="T176" s="119">
        <v>27.7456</v>
      </c>
      <c r="U176" s="119">
        <v>33.365099999999998</v>
      </c>
      <c r="V176" s="119">
        <v>13.872299999999999</v>
      </c>
      <c r="W176" s="119">
        <v>6.4574999999999996</v>
      </c>
      <c r="X176" s="119">
        <v>6.9353999999999996</v>
      </c>
      <c r="Y176" s="119">
        <v>8.6026000000000007</v>
      </c>
      <c r="Z176" s="119">
        <v>0.89459999999999995</v>
      </c>
      <c r="AA176" s="119">
        <v>7.694</v>
      </c>
      <c r="AB176" s="119">
        <v>10.2081</v>
      </c>
      <c r="AC176" s="119">
        <v>1.0387</v>
      </c>
      <c r="AD176" s="120"/>
      <c r="AE176" s="120"/>
      <c r="AF176" s="120"/>
    </row>
    <row r="177" spans="1:32">
      <c r="A177" s="8">
        <v>45597</v>
      </c>
      <c r="B177" s="119">
        <v>790365.05647554004</v>
      </c>
      <c r="C177" s="119">
        <v>541765.38331952004</v>
      </c>
      <c r="D177" s="119">
        <v>248599.67315602</v>
      </c>
      <c r="E177" s="119">
        <v>294951.96018507</v>
      </c>
      <c r="F177" s="119">
        <v>283020.02369826002</v>
      </c>
      <c r="G177" s="119">
        <v>11931.93648681</v>
      </c>
      <c r="H177" s="119">
        <v>1122636.2761193402</v>
      </c>
      <c r="I177" s="119">
        <v>796924.23882835999</v>
      </c>
      <c r="J177" s="119">
        <v>325712.03729097999</v>
      </c>
      <c r="K177" s="119">
        <v>1335915.8534340903</v>
      </c>
      <c r="L177" s="119">
        <v>862312.94666867994</v>
      </c>
      <c r="M177" s="119">
        <v>473602.90676540998</v>
      </c>
      <c r="N177" s="119">
        <v>13.357699999999999</v>
      </c>
      <c r="O177" s="119">
        <v>14.8018</v>
      </c>
      <c r="P177" s="119">
        <v>14.244999999999999</v>
      </c>
      <c r="Q177" s="119">
        <v>6.2431999999999999</v>
      </c>
      <c r="R177" s="119">
        <v>6.2439999999999998</v>
      </c>
      <c r="S177" s="119">
        <v>27.1934</v>
      </c>
      <c r="T177" s="119">
        <v>27.206199999999999</v>
      </c>
      <c r="U177" s="119">
        <v>32.665700000000001</v>
      </c>
      <c r="V177" s="119">
        <v>13.254200000000001</v>
      </c>
      <c r="W177" s="119">
        <v>7.1087999999999996</v>
      </c>
      <c r="X177" s="119">
        <v>7.4573</v>
      </c>
      <c r="Y177" s="119">
        <v>8.4356000000000009</v>
      </c>
      <c r="Z177" s="119">
        <v>0.83550000000000002</v>
      </c>
      <c r="AA177" s="119">
        <v>7.6212</v>
      </c>
      <c r="AB177" s="119">
        <v>10.256500000000001</v>
      </c>
      <c r="AC177" s="119">
        <v>1.0646</v>
      </c>
      <c r="AD177" s="120"/>
      <c r="AE177" s="120"/>
      <c r="AF177" s="120"/>
    </row>
    <row r="178" spans="1:32">
      <c r="A178" s="8">
        <v>45627</v>
      </c>
      <c r="B178" s="119">
        <v>782219.07062774</v>
      </c>
      <c r="C178" s="119">
        <v>531408.56119597994</v>
      </c>
      <c r="D178" s="119">
        <v>250810.50943176</v>
      </c>
      <c r="E178" s="119">
        <v>291759.56418992003</v>
      </c>
      <c r="F178" s="119">
        <v>280116.67716557998</v>
      </c>
      <c r="G178" s="119">
        <v>11642.88702434</v>
      </c>
      <c r="H178" s="119">
        <v>1227642.4079868596</v>
      </c>
      <c r="I178" s="119">
        <v>896538.76843407028</v>
      </c>
      <c r="J178" s="119">
        <v>331103.63955278997</v>
      </c>
      <c r="K178" s="119">
        <v>1381874.9500687101</v>
      </c>
      <c r="L178" s="119">
        <v>896810.57919934997</v>
      </c>
      <c r="M178" s="119">
        <v>485064.37086936005</v>
      </c>
      <c r="N178" s="119">
        <v>13.737500000000001</v>
      </c>
      <c r="O178" s="119">
        <v>15.0021</v>
      </c>
      <c r="P178" s="119">
        <v>14.599399999999999</v>
      </c>
      <c r="Q178" s="119">
        <v>6.2554999999999996</v>
      </c>
      <c r="R178" s="119">
        <v>6.2496</v>
      </c>
      <c r="S178" s="119">
        <v>27.7974</v>
      </c>
      <c r="T178" s="119">
        <v>27.808199999999999</v>
      </c>
      <c r="U178" s="119">
        <v>33.658700000000003</v>
      </c>
      <c r="V178" s="119">
        <v>14.713699999999999</v>
      </c>
      <c r="W178" s="119">
        <v>8.9337</v>
      </c>
      <c r="X178" s="119">
        <v>7.2984999999999998</v>
      </c>
      <c r="Y178" s="119">
        <v>8.3117000000000001</v>
      </c>
      <c r="Z178" s="119">
        <v>0.83260000000000001</v>
      </c>
      <c r="AA178" s="119">
        <v>7.2891000000000004</v>
      </c>
      <c r="AB178" s="119">
        <v>9.9954000000000001</v>
      </c>
      <c r="AC178" s="119">
        <v>1.0572999999999999</v>
      </c>
      <c r="AD178" s="120"/>
      <c r="AE178" s="120"/>
      <c r="AF178" s="120"/>
    </row>
    <row r="179" spans="1:32">
      <c r="A179" s="8">
        <v>45658</v>
      </c>
      <c r="B179" s="119">
        <v>774407.91559429001</v>
      </c>
      <c r="C179" s="119">
        <v>533595.10044112999</v>
      </c>
      <c r="D179" s="119">
        <v>240812.81515315999</v>
      </c>
      <c r="E179" s="119">
        <v>297387.04787749</v>
      </c>
      <c r="F179" s="119">
        <v>285816.81691229</v>
      </c>
      <c r="G179" s="119">
        <v>11570.2309652</v>
      </c>
      <c r="H179" s="119">
        <v>1183648.21080099</v>
      </c>
      <c r="I179" s="119">
        <v>847598.64050361002</v>
      </c>
      <c r="J179" s="119">
        <v>336049.57029738004</v>
      </c>
      <c r="K179" s="119">
        <v>1365641.0550475302</v>
      </c>
      <c r="L179" s="119">
        <v>880418.08783410001</v>
      </c>
      <c r="M179" s="119">
        <v>485222.96721342998</v>
      </c>
      <c r="N179" s="119">
        <v>15.6356</v>
      </c>
      <c r="O179" s="119">
        <v>16.575500000000002</v>
      </c>
      <c r="P179" s="119">
        <v>16.532</v>
      </c>
      <c r="Q179" s="119">
        <v>6.2794999999999996</v>
      </c>
      <c r="R179" s="119">
        <v>6.2778999999999998</v>
      </c>
      <c r="S179" s="119">
        <v>28.189499999999999</v>
      </c>
      <c r="T179" s="119">
        <v>28.199100000000001</v>
      </c>
      <c r="U179" s="119">
        <v>34.0657</v>
      </c>
      <c r="V179" s="119">
        <v>15.263</v>
      </c>
      <c r="W179" s="119">
        <v>5.6242000000000001</v>
      </c>
      <c r="X179" s="119">
        <v>7.5743999999999998</v>
      </c>
      <c r="Y179" s="119">
        <v>8.5900999999999996</v>
      </c>
      <c r="Z179" s="119">
        <v>0.83120000000000005</v>
      </c>
      <c r="AA179" s="119">
        <v>7.4923000000000002</v>
      </c>
      <c r="AB179" s="119">
        <v>10.1884</v>
      </c>
      <c r="AC179" s="119">
        <v>1.0226999999999999</v>
      </c>
      <c r="AD179" s="120"/>
      <c r="AE179" s="120"/>
      <c r="AF179" s="120"/>
    </row>
    <row r="180" spans="1:32">
      <c r="A180" s="8">
        <v>45689</v>
      </c>
      <c r="B180" s="119">
        <v>788997.69236026006</v>
      </c>
      <c r="C180" s="119">
        <v>549132.70473012002</v>
      </c>
      <c r="D180" s="119">
        <v>239864.98763014001</v>
      </c>
      <c r="E180" s="119">
        <v>301044.66417576</v>
      </c>
      <c r="F180" s="119">
        <v>289569.91322793998</v>
      </c>
      <c r="G180" s="119">
        <v>11474.750947820001</v>
      </c>
      <c r="H180" s="119">
        <v>1178792.6350090201</v>
      </c>
      <c r="I180" s="119">
        <v>868849.37618282996</v>
      </c>
      <c r="J180" s="119">
        <v>309943.25882618991</v>
      </c>
      <c r="K180" s="119">
        <v>1377980.8703743301</v>
      </c>
      <c r="L180" s="119">
        <v>893939.05714070995</v>
      </c>
      <c r="M180" s="119">
        <v>484041.81323361996</v>
      </c>
      <c r="N180" s="119">
        <v>14.414</v>
      </c>
      <c r="O180" s="119">
        <v>15.6327</v>
      </c>
      <c r="P180" s="119">
        <v>15.225899999999999</v>
      </c>
      <c r="Q180" s="119">
        <v>6.2161</v>
      </c>
      <c r="R180" s="119">
        <v>6.2153</v>
      </c>
      <c r="S180" s="119">
        <v>28.1967</v>
      </c>
      <c r="T180" s="119">
        <v>28.227799999999998</v>
      </c>
      <c r="U180" s="119">
        <v>34.485599999999998</v>
      </c>
      <c r="V180" s="119">
        <v>9.3343000000000007</v>
      </c>
      <c r="W180" s="119">
        <v>6.5542999999999996</v>
      </c>
      <c r="X180" s="119">
        <v>7.9782000000000002</v>
      </c>
      <c r="Y180" s="119">
        <v>8.9603000000000002</v>
      </c>
      <c r="Z180" s="119">
        <v>0.81879999999999997</v>
      </c>
      <c r="AA180" s="119">
        <v>7.6707000000000001</v>
      </c>
      <c r="AB180" s="119">
        <v>10.3048</v>
      </c>
      <c r="AC180" s="119">
        <v>0.98419999999999996</v>
      </c>
      <c r="AD180" s="120"/>
      <c r="AE180" s="120"/>
      <c r="AF180" s="120"/>
    </row>
    <row r="181" spans="1:32">
      <c r="A181" s="8">
        <v>45717</v>
      </c>
      <c r="B181" s="119">
        <v>804408.58701043006</v>
      </c>
      <c r="C181" s="119">
        <v>563629.86224885995</v>
      </c>
      <c r="D181" s="119">
        <v>240778.72476156999</v>
      </c>
      <c r="E181" s="119">
        <v>307384.70912314003</v>
      </c>
      <c r="F181" s="119">
        <v>296992.76599540003</v>
      </c>
      <c r="G181" s="119">
        <v>10391.94312774</v>
      </c>
      <c r="H181" s="119">
        <v>1204815.6092614001</v>
      </c>
      <c r="I181" s="119">
        <v>895419.61400735995</v>
      </c>
      <c r="J181" s="119">
        <v>309395.99525404006</v>
      </c>
      <c r="K181" s="119">
        <v>1379104.5950466397</v>
      </c>
      <c r="L181" s="119">
        <v>888654.94525830005</v>
      </c>
      <c r="M181" s="119">
        <v>490449.64978833997</v>
      </c>
      <c r="N181" s="119">
        <v>14.518599999999999</v>
      </c>
      <c r="O181" s="119">
        <v>15.743399999999999</v>
      </c>
      <c r="P181" s="119">
        <v>15.5357</v>
      </c>
      <c r="Q181" s="119">
        <v>6.2683</v>
      </c>
      <c r="R181" s="119">
        <v>6.2676999999999996</v>
      </c>
      <c r="S181" s="119">
        <v>28.789899999999999</v>
      </c>
      <c r="T181" s="119">
        <v>28.810500000000001</v>
      </c>
      <c r="U181" s="119">
        <v>35.416600000000003</v>
      </c>
      <c r="V181" s="119">
        <v>10.429600000000001</v>
      </c>
      <c r="W181" s="119">
        <v>6.3913000000000002</v>
      </c>
      <c r="X181" s="119">
        <v>8.2809000000000008</v>
      </c>
      <c r="Y181" s="119">
        <v>9.3148</v>
      </c>
      <c r="Z181" s="119">
        <v>0.74719999999999998</v>
      </c>
      <c r="AA181" s="119">
        <v>7.6886000000000001</v>
      </c>
      <c r="AB181" s="119">
        <v>10.2525</v>
      </c>
      <c r="AC181" s="119">
        <v>0.9929</v>
      </c>
      <c r="AD181" s="120"/>
      <c r="AE181" s="120"/>
      <c r="AF181" s="120"/>
    </row>
    <row r="182" spans="1:32">
      <c r="A182" s="8">
        <v>45748</v>
      </c>
      <c r="B182" s="119">
        <v>816832.86752873997</v>
      </c>
      <c r="C182" s="119">
        <v>568991.63896480005</v>
      </c>
      <c r="D182" s="119">
        <v>247841.22856394001</v>
      </c>
      <c r="E182" s="119">
        <v>313023.99799017998</v>
      </c>
      <c r="F182" s="119">
        <v>302531.75057251001</v>
      </c>
      <c r="G182" s="119">
        <v>10492.24741767</v>
      </c>
      <c r="H182" s="119">
        <v>1217183.2390689801</v>
      </c>
      <c r="I182" s="119">
        <v>904124.78066096036</v>
      </c>
      <c r="J182" s="119">
        <v>313058.45840802003</v>
      </c>
      <c r="K182" s="119">
        <v>1413823.5465283697</v>
      </c>
      <c r="L182" s="119">
        <v>913499.64493157982</v>
      </c>
      <c r="M182" s="119">
        <v>500323.90159679</v>
      </c>
      <c r="N182" s="119">
        <v>15.2905</v>
      </c>
      <c r="O182" s="119">
        <v>16.611699999999999</v>
      </c>
      <c r="P182" s="119">
        <v>16.614100000000001</v>
      </c>
      <c r="Q182" s="119">
        <v>6.3094000000000001</v>
      </c>
      <c r="R182" s="119">
        <v>6.3108000000000004</v>
      </c>
      <c r="S182" s="119">
        <v>28.378900000000002</v>
      </c>
      <c r="T182" s="119">
        <v>28.3947</v>
      </c>
      <c r="U182" s="119">
        <v>34.479599999999998</v>
      </c>
      <c r="V182" s="119">
        <v>13.567</v>
      </c>
      <c r="W182" s="119">
        <v>7.8761000000000001</v>
      </c>
      <c r="X182" s="119">
        <v>8.6957000000000004</v>
      </c>
      <c r="Y182" s="119">
        <v>9.6890999999999998</v>
      </c>
      <c r="Z182" s="119">
        <v>0.76100000000000001</v>
      </c>
      <c r="AA182" s="119">
        <v>8.0541999999999998</v>
      </c>
      <c r="AB182" s="119">
        <v>10.428900000000001</v>
      </c>
      <c r="AC182" s="119">
        <v>1.0068999999999999</v>
      </c>
      <c r="AD182" s="120"/>
      <c r="AE182" s="120"/>
      <c r="AF182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226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 hidden="1" outlineLevel="1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 hidden="1" outlineLevel="1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 hidden="1" outlineLevel="1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 hidden="1" outlineLevel="1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 hidden="1" outlineLevel="1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 hidden="1" outlineLevel="1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 hidden="1" outlineLevel="1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 hidden="1" outlineLevel="1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 hidden="1" outlineLevel="1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 hidden="1" outlineLevel="1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 hidden="1" outlineLevel="1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 hidden="1" outlineLevel="1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 hidden="1" outlineLevel="1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  <row r="170" spans="1:19">
      <c r="A170" s="8">
        <v>45383</v>
      </c>
      <c r="B170" s="113">
        <v>5162.0022218399999</v>
      </c>
      <c r="C170" s="113">
        <v>0</v>
      </c>
      <c r="D170" s="113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2230.39024604</v>
      </c>
      <c r="J170" s="113">
        <v>5.1883388300000002</v>
      </c>
      <c r="K170" s="113">
        <v>2225.2019072100002</v>
      </c>
      <c r="L170" s="113">
        <v>2931.6119758</v>
      </c>
      <c r="M170" s="113">
        <v>2931.6115644699998</v>
      </c>
      <c r="N170" s="113">
        <v>4.1133000000000001E-4</v>
      </c>
      <c r="O170" s="113">
        <v>0</v>
      </c>
      <c r="P170" s="113">
        <v>2.1540670000000001E-2</v>
      </c>
      <c r="Q170" s="113"/>
      <c r="R170" s="113"/>
      <c r="S170" s="113"/>
    </row>
    <row r="171" spans="1:19">
      <c r="A171" s="8">
        <v>45413</v>
      </c>
      <c r="B171" s="113">
        <v>5298.7753819199997</v>
      </c>
      <c r="C171" s="113">
        <v>0</v>
      </c>
      <c r="D171" s="113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2288.3789855300001</v>
      </c>
      <c r="J171" s="113">
        <v>8.1205806000000003</v>
      </c>
      <c r="K171" s="113">
        <v>2280.2584049299999</v>
      </c>
      <c r="L171" s="113">
        <v>3010.3963963900001</v>
      </c>
      <c r="M171" s="113">
        <v>3010.3959850599999</v>
      </c>
      <c r="N171" s="113">
        <v>4.1133000000000001E-4</v>
      </c>
      <c r="O171" s="113">
        <v>0</v>
      </c>
      <c r="P171" s="113">
        <v>2.1740160000000001E-2</v>
      </c>
      <c r="Q171" s="113"/>
      <c r="R171" s="113"/>
      <c r="S171" s="113"/>
    </row>
    <row r="172" spans="1:19">
      <c r="A172" s="8">
        <v>45444</v>
      </c>
      <c r="B172" s="113">
        <v>5576.0395642599997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2501.0962758999999</v>
      </c>
      <c r="J172" s="113">
        <v>7.9781250000000004</v>
      </c>
      <c r="K172" s="113">
        <v>2493.1181508999998</v>
      </c>
      <c r="L172" s="113">
        <v>3074.9432883600002</v>
      </c>
      <c r="M172" s="113">
        <v>3074.9428770300001</v>
      </c>
      <c r="N172" s="113">
        <v>4.1133000000000001E-4</v>
      </c>
      <c r="O172" s="113">
        <v>0</v>
      </c>
      <c r="P172" s="113">
        <v>2.163822E-2</v>
      </c>
      <c r="Q172" s="113"/>
      <c r="R172" s="113"/>
      <c r="S172" s="113"/>
    </row>
    <row r="173" spans="1:19">
      <c r="A173" s="8">
        <v>45474</v>
      </c>
      <c r="B173" s="113">
        <v>5603.98527741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2455.6264912000001</v>
      </c>
      <c r="J173" s="113">
        <v>7.8089833200000003</v>
      </c>
      <c r="K173" s="113">
        <v>2447.81750788</v>
      </c>
      <c r="L173" s="113">
        <v>3148.3587862099998</v>
      </c>
      <c r="M173" s="113">
        <v>3148.3581207500001</v>
      </c>
      <c r="N173" s="113">
        <v>6.6545999999999999E-4</v>
      </c>
      <c r="O173" s="113">
        <v>0</v>
      </c>
      <c r="P173" s="113">
        <v>2.14209E-2</v>
      </c>
      <c r="Q173" s="113"/>
      <c r="R173" s="113"/>
      <c r="S173" s="113"/>
    </row>
    <row r="174" spans="1:19">
      <c r="A174" s="8">
        <v>45505</v>
      </c>
      <c r="B174" s="113">
        <v>5716.7172567199996</v>
      </c>
      <c r="C174" s="113">
        <v>0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2481.9225433400002</v>
      </c>
      <c r="J174" s="113">
        <v>9.3708976699999997</v>
      </c>
      <c r="K174" s="113">
        <v>2472.5516456700002</v>
      </c>
      <c r="L174" s="113">
        <v>3234.7947133799998</v>
      </c>
      <c r="M174" s="113">
        <v>3234.79392813</v>
      </c>
      <c r="N174" s="113">
        <v>7.8525000000000003E-4</v>
      </c>
      <c r="O174" s="113">
        <v>0</v>
      </c>
      <c r="P174" s="113">
        <v>4.1961659999999998E-2</v>
      </c>
      <c r="Q174" s="113"/>
      <c r="R174" s="113"/>
      <c r="S174" s="113"/>
    </row>
    <row r="175" spans="1:19">
      <c r="A175" s="8">
        <v>45536</v>
      </c>
      <c r="B175" s="113">
        <v>5895.5608412600004</v>
      </c>
      <c r="C175" s="113">
        <v>0</v>
      </c>
      <c r="D175" s="113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2595.7515396399999</v>
      </c>
      <c r="J175" s="113">
        <v>9.1962219300000001</v>
      </c>
      <c r="K175" s="113">
        <v>2586.5553177100001</v>
      </c>
      <c r="L175" s="113">
        <v>3299.80930162</v>
      </c>
      <c r="M175" s="113">
        <v>3299.8085351599998</v>
      </c>
      <c r="N175" s="113">
        <v>7.6645999999999995E-4</v>
      </c>
      <c r="O175" s="113">
        <v>0</v>
      </c>
      <c r="P175" s="113">
        <v>3.9568239999999998E-2</v>
      </c>
      <c r="Q175" s="113"/>
      <c r="R175" s="113"/>
      <c r="S175" s="113"/>
    </row>
    <row r="176" spans="1:19">
      <c r="A176" s="8">
        <v>45566</v>
      </c>
      <c r="B176" s="113">
        <v>5791.7570202699999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2493.3507522499999</v>
      </c>
      <c r="J176" s="113">
        <v>9.0273994599999998</v>
      </c>
      <c r="K176" s="113">
        <v>2484.3233527900002</v>
      </c>
      <c r="L176" s="113">
        <v>3298.40626802</v>
      </c>
      <c r="M176" s="113">
        <v>3298.4055659700002</v>
      </c>
      <c r="N176" s="113">
        <v>7.0204999999999996E-4</v>
      </c>
      <c r="O176" s="113">
        <v>0</v>
      </c>
      <c r="P176" s="113">
        <v>1.0646610000000001E-2</v>
      </c>
      <c r="Q176" s="113"/>
      <c r="R176" s="113"/>
      <c r="S176" s="113"/>
    </row>
    <row r="177" spans="1:19">
      <c r="A177" s="8">
        <v>45597</v>
      </c>
      <c r="B177" s="113">
        <v>5944.50096923</v>
      </c>
      <c r="C177" s="113">
        <v>0</v>
      </c>
      <c r="D177" s="113">
        <v>0</v>
      </c>
      <c r="E177" s="113">
        <v>0</v>
      </c>
      <c r="F177" s="113">
        <v>0</v>
      </c>
      <c r="G177" s="113">
        <v>0</v>
      </c>
      <c r="H177" s="113">
        <v>0</v>
      </c>
      <c r="I177" s="113">
        <v>2544.64393522</v>
      </c>
      <c r="J177" s="113">
        <v>11.68122338</v>
      </c>
      <c r="K177" s="113">
        <v>2532.9627118399999</v>
      </c>
      <c r="L177" s="113">
        <v>3399.85703401</v>
      </c>
      <c r="M177" s="113">
        <v>3399.8563207000002</v>
      </c>
      <c r="N177" s="113">
        <v>7.1330999999999999E-4</v>
      </c>
      <c r="O177" s="113">
        <v>0</v>
      </c>
      <c r="P177" s="113">
        <v>1.002102E-2</v>
      </c>
      <c r="Q177" s="113"/>
      <c r="R177" s="113"/>
      <c r="S177" s="113"/>
    </row>
    <row r="178" spans="1:19">
      <c r="A178" s="8">
        <v>45627</v>
      </c>
      <c r="B178" s="113">
        <v>6029.42243383</v>
      </c>
      <c r="C178" s="113">
        <v>0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2610.6659473</v>
      </c>
      <c r="J178" s="113">
        <v>11.5128983</v>
      </c>
      <c r="K178" s="113">
        <v>2599.153049</v>
      </c>
      <c r="L178" s="113">
        <v>3418.7564865300001</v>
      </c>
      <c r="M178" s="113">
        <v>3418.7560751999999</v>
      </c>
      <c r="N178" s="113">
        <v>4.1133000000000001E-4</v>
      </c>
      <c r="O178" s="113">
        <v>0</v>
      </c>
      <c r="P178" s="113">
        <v>9.9135100000000004E-3</v>
      </c>
      <c r="Q178" s="113"/>
      <c r="R178" s="113"/>
      <c r="S178" s="113"/>
    </row>
    <row r="179" spans="1:19">
      <c r="A179" s="8">
        <v>45658</v>
      </c>
      <c r="B179" s="113">
        <v>6134.8548354699997</v>
      </c>
      <c r="C179" s="113">
        <v>0</v>
      </c>
      <c r="D179" s="113">
        <v>0</v>
      </c>
      <c r="E179" s="113">
        <v>0</v>
      </c>
      <c r="F179" s="113">
        <v>0</v>
      </c>
      <c r="G179" s="113">
        <v>0</v>
      </c>
      <c r="H179" s="113">
        <v>0</v>
      </c>
      <c r="I179" s="113">
        <v>2618.3631058000001</v>
      </c>
      <c r="J179" s="113">
        <v>11.278417989999999</v>
      </c>
      <c r="K179" s="113">
        <v>2607.0846878100001</v>
      </c>
      <c r="L179" s="113">
        <v>3516.49172967</v>
      </c>
      <c r="M179" s="113">
        <v>3516.4913183399999</v>
      </c>
      <c r="N179" s="113">
        <v>4.1133000000000001E-4</v>
      </c>
      <c r="O179" s="113">
        <v>0</v>
      </c>
      <c r="P179" s="113">
        <v>9.9275300000000004E-3</v>
      </c>
      <c r="Q179" s="113"/>
      <c r="R179" s="113"/>
      <c r="S179" s="113"/>
    </row>
    <row r="180" spans="1:19">
      <c r="A180" s="8">
        <v>45689</v>
      </c>
      <c r="B180" s="113">
        <v>6219.4027006400001</v>
      </c>
      <c r="C180" s="113">
        <v>0</v>
      </c>
      <c r="D180" s="113">
        <v>0</v>
      </c>
      <c r="E180" s="113">
        <v>0</v>
      </c>
      <c r="F180" s="113">
        <v>0</v>
      </c>
      <c r="G180" s="113">
        <v>0</v>
      </c>
      <c r="H180" s="113">
        <v>0</v>
      </c>
      <c r="I180" s="113">
        <v>2644.4106580799998</v>
      </c>
      <c r="J180" s="113">
        <v>10.95199468</v>
      </c>
      <c r="K180" s="113">
        <v>2633.4586634000002</v>
      </c>
      <c r="L180" s="113">
        <v>3574.9920425599998</v>
      </c>
      <c r="M180" s="113">
        <v>3574.9916312300002</v>
      </c>
      <c r="N180" s="113">
        <v>4.1133000000000001E-4</v>
      </c>
      <c r="O180" s="113">
        <v>0</v>
      </c>
      <c r="P180" s="113">
        <v>7.8362299999999996E-3</v>
      </c>
      <c r="Q180" s="113"/>
      <c r="R180" s="113"/>
      <c r="S180" s="113"/>
    </row>
    <row r="181" spans="1:19">
      <c r="A181" s="8">
        <v>45717</v>
      </c>
      <c r="B181" s="113">
        <v>6378.9810785500003</v>
      </c>
      <c r="C181" s="113">
        <v>0</v>
      </c>
      <c r="D181" s="113">
        <v>0</v>
      </c>
      <c r="E181" s="113">
        <v>0</v>
      </c>
      <c r="F181" s="113">
        <v>0</v>
      </c>
      <c r="G181" s="113">
        <v>0</v>
      </c>
      <c r="H181" s="113">
        <v>0</v>
      </c>
      <c r="I181" s="113">
        <v>2711.8909012700001</v>
      </c>
      <c r="J181" s="113">
        <v>22.23696185</v>
      </c>
      <c r="K181" s="113">
        <v>2689.6539394199999</v>
      </c>
      <c r="L181" s="113">
        <v>3667.0901772799998</v>
      </c>
      <c r="M181" s="113">
        <v>3667.0897659500001</v>
      </c>
      <c r="N181" s="113">
        <v>4.1133000000000001E-4</v>
      </c>
      <c r="O181" s="113">
        <v>0</v>
      </c>
      <c r="P181" s="113">
        <v>3.59823E-3</v>
      </c>
      <c r="Q181" s="113"/>
      <c r="R181" s="113"/>
      <c r="S181" s="113"/>
    </row>
    <row r="182" spans="1:19">
      <c r="A182" s="8">
        <v>45748</v>
      </c>
      <c r="B182" s="113">
        <v>6412.7365520399999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2685.32259389</v>
      </c>
      <c r="J182" s="113">
        <v>29.176863359999999</v>
      </c>
      <c r="K182" s="113">
        <v>2656.14573053</v>
      </c>
      <c r="L182" s="113">
        <v>3727.4139581499999</v>
      </c>
      <c r="M182" s="113">
        <v>3727.4135468200002</v>
      </c>
      <c r="N182" s="113">
        <v>4.1133000000000001E-4</v>
      </c>
      <c r="O182" s="113">
        <v>0</v>
      </c>
      <c r="P182" s="113">
        <v>3.5611200000000001E-3</v>
      </c>
      <c r="Q182" s="113"/>
      <c r="R182" s="113"/>
      <c r="S182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226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  <row r="170" spans="1:17" collapsed="1">
      <c r="A170" s="8">
        <v>45383</v>
      </c>
      <c r="B170" s="43">
        <v>2230.39024604</v>
      </c>
      <c r="C170" s="43">
        <f t="shared" ref="C170" si="310">G170+K170</f>
        <v>679.76512711999999</v>
      </c>
      <c r="D170" s="43">
        <f t="shared" ref="D170" si="311">H170+L170</f>
        <v>1547.4977607999999</v>
      </c>
      <c r="E170" s="43">
        <f t="shared" ref="E170" si="312">I170+M170</f>
        <v>3.1273581199999998</v>
      </c>
      <c r="F170" s="43">
        <v>2228.0685793799998</v>
      </c>
      <c r="G170" s="43">
        <v>679.14985181999998</v>
      </c>
      <c r="H170" s="43">
        <v>1545.7913694399999</v>
      </c>
      <c r="I170" s="43">
        <v>3.1273581199999998</v>
      </c>
      <c r="J170" s="43">
        <v>2.32166666</v>
      </c>
      <c r="K170" s="43">
        <v>0.61527529999999997</v>
      </c>
      <c r="L170" s="43">
        <v>1.70639136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2288.3789855300001</v>
      </c>
      <c r="C171" s="43">
        <f t="shared" ref="C171" si="313">G171+K171</f>
        <v>689.86398167000004</v>
      </c>
      <c r="D171" s="43">
        <f t="shared" ref="D171" si="314">H171+L171</f>
        <v>1595.6078055100002</v>
      </c>
      <c r="E171" s="43">
        <f t="shared" ref="E171" si="315">I171+M171</f>
        <v>2.9071983499999998</v>
      </c>
      <c r="F171" s="43">
        <v>2285.9820635299998</v>
      </c>
      <c r="G171" s="43">
        <v>689.22947018000002</v>
      </c>
      <c r="H171" s="43">
        <v>1593.8453950000001</v>
      </c>
      <c r="I171" s="43">
        <v>2.9071983499999998</v>
      </c>
      <c r="J171" s="43">
        <v>2.396922</v>
      </c>
      <c r="K171" s="43">
        <v>0.63451148999999996</v>
      </c>
      <c r="L171" s="43">
        <v>1.76241051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2501.0962758999999</v>
      </c>
      <c r="C172" s="43">
        <f t="shared" ref="C172" si="316">G172+K172</f>
        <v>733.60077325999998</v>
      </c>
      <c r="D172" s="43">
        <f t="shared" ref="D172" si="317">H172+L172</f>
        <v>1762.6745724099999</v>
      </c>
      <c r="E172" s="43">
        <f t="shared" ref="E172" si="318">I172+M172</f>
        <v>4.8209302300000001</v>
      </c>
      <c r="F172" s="43">
        <v>2498.1855440899999</v>
      </c>
      <c r="G172" s="43">
        <v>732.97293866999996</v>
      </c>
      <c r="H172" s="43">
        <v>1760.3916751899999</v>
      </c>
      <c r="I172" s="43">
        <v>4.8209302300000001</v>
      </c>
      <c r="J172" s="43">
        <v>2.9107318100000001</v>
      </c>
      <c r="K172" s="43">
        <v>0.62783458999999997</v>
      </c>
      <c r="L172" s="43">
        <v>2.2828972200000002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2455.6264912000001</v>
      </c>
      <c r="C173" s="43">
        <f t="shared" ref="C173" si="319">G173+K173</f>
        <v>709.15776556000003</v>
      </c>
      <c r="D173" s="43">
        <f t="shared" ref="D173" si="320">H173+L173</f>
        <v>1738.97094836</v>
      </c>
      <c r="E173" s="43">
        <f t="shared" ref="E173" si="321">I173+M173</f>
        <v>7.4977772800000002</v>
      </c>
      <c r="F173" s="43">
        <v>2452.6404435499999</v>
      </c>
      <c r="G173" s="43">
        <v>708.51440269</v>
      </c>
      <c r="H173" s="43">
        <v>1736.6282635800001</v>
      </c>
      <c r="I173" s="43">
        <v>7.4977772800000002</v>
      </c>
      <c r="J173" s="43">
        <v>2.9860476500000002</v>
      </c>
      <c r="K173" s="43">
        <v>0.64336287000000003</v>
      </c>
      <c r="L173" s="43">
        <v>2.3426847799999999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2481.9225433400002</v>
      </c>
      <c r="C174" s="43">
        <f t="shared" ref="C174" si="322">G174+K174</f>
        <v>709.46965581000006</v>
      </c>
      <c r="D174" s="43">
        <f t="shared" ref="D174" si="323">H174+L174</f>
        <v>1761.27313254</v>
      </c>
      <c r="E174" s="43">
        <f t="shared" ref="E174" si="324">I174+M174</f>
        <v>11.179754989999999</v>
      </c>
      <c r="F174" s="43">
        <v>2478.8473366200001</v>
      </c>
      <c r="G174" s="43">
        <v>708.80758271000002</v>
      </c>
      <c r="H174" s="43">
        <v>1758.85999892</v>
      </c>
      <c r="I174" s="43">
        <v>11.179754989999999</v>
      </c>
      <c r="J174" s="43">
        <v>3.0752067200000002</v>
      </c>
      <c r="K174" s="43">
        <v>0.66207309999999997</v>
      </c>
      <c r="L174" s="43">
        <v>2.41313362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2595.7515396399999</v>
      </c>
      <c r="C175" s="43">
        <f t="shared" ref="C175" si="325">G175+K175</f>
        <v>757.65609443999995</v>
      </c>
      <c r="D175" s="43">
        <f t="shared" ref="D175" si="326">H175+L175</f>
        <v>1824.62046915</v>
      </c>
      <c r="E175" s="43">
        <f t="shared" ref="E175" si="327">I175+M175</f>
        <v>13.47497605</v>
      </c>
      <c r="F175" s="43">
        <v>2592.6578825000001</v>
      </c>
      <c r="G175" s="43">
        <v>757.65608570999996</v>
      </c>
      <c r="H175" s="43">
        <v>1821.5268207399999</v>
      </c>
      <c r="I175" s="43">
        <v>13.47497605</v>
      </c>
      <c r="J175" s="43">
        <v>3.0936571399999999</v>
      </c>
      <c r="K175" s="43">
        <v>8.7299999999999994E-6</v>
      </c>
      <c r="L175" s="43">
        <v>3.0936484100000001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2493.3507522499999</v>
      </c>
      <c r="C176" s="43">
        <f t="shared" ref="C176" si="328">G176+K176</f>
        <v>727.71511164000003</v>
      </c>
      <c r="D176" s="43">
        <f t="shared" ref="D176" si="329">H176+L176</f>
        <v>1752.12383052</v>
      </c>
      <c r="E176" s="43">
        <f t="shared" ref="E176" si="330">I176+M176</f>
        <v>13.511810090000001</v>
      </c>
      <c r="F176" s="43">
        <v>2489.4617167500001</v>
      </c>
      <c r="G176" s="43">
        <v>727.71510316000001</v>
      </c>
      <c r="H176" s="43">
        <v>1748.2348035</v>
      </c>
      <c r="I176" s="43">
        <v>13.511810090000001</v>
      </c>
      <c r="J176" s="43">
        <v>3.8890354999999999</v>
      </c>
      <c r="K176" s="43">
        <v>8.4800000000000001E-6</v>
      </c>
      <c r="L176" s="43">
        <v>3.8890270199999999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2544.64393522</v>
      </c>
      <c r="C177" s="43">
        <f t="shared" ref="C177" si="331">G177+K177</f>
        <v>730.56059306999998</v>
      </c>
      <c r="D177" s="43">
        <f t="shared" ref="D177" si="332">H177+L177</f>
        <v>1800.53947831</v>
      </c>
      <c r="E177" s="43">
        <f t="shared" ref="E177" si="333">I177+M177</f>
        <v>13.54386384</v>
      </c>
      <c r="F177" s="43">
        <v>2540.8951290700002</v>
      </c>
      <c r="G177" s="43">
        <v>730.56058473999997</v>
      </c>
      <c r="H177" s="43">
        <v>1796.7906804900001</v>
      </c>
      <c r="I177" s="43">
        <v>13.54386384</v>
      </c>
      <c r="J177" s="43">
        <v>3.7488061500000001</v>
      </c>
      <c r="K177" s="43">
        <v>8.3299999999999999E-6</v>
      </c>
      <c r="L177" s="43">
        <v>3.7487978200000001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2610.6659473</v>
      </c>
      <c r="C178" s="43">
        <f t="shared" ref="C178" si="334">G178+K178</f>
        <v>695.48030697000002</v>
      </c>
      <c r="D178" s="43">
        <f t="shared" ref="D178" si="335">H178+L178</f>
        <v>1898.9218037500002</v>
      </c>
      <c r="E178" s="43">
        <f t="shared" ref="E178" si="336">I178+M178</f>
        <v>16.26383658</v>
      </c>
      <c r="F178" s="43">
        <v>2606.9866091600002</v>
      </c>
      <c r="G178" s="43">
        <v>695.48029861999999</v>
      </c>
      <c r="H178" s="43">
        <v>1895.2424739600001</v>
      </c>
      <c r="I178" s="43">
        <v>16.26383658</v>
      </c>
      <c r="J178" s="43">
        <v>3.67933814</v>
      </c>
      <c r="K178" s="43">
        <v>8.3499999999999997E-6</v>
      </c>
      <c r="L178" s="43">
        <v>3.6793297900000002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2618.3631058000001</v>
      </c>
      <c r="C179" s="43">
        <f t="shared" ref="C179" si="337">G179+K179</f>
        <v>709.53098683999997</v>
      </c>
      <c r="D179" s="43">
        <f t="shared" ref="D179" si="338">H179+L179</f>
        <v>1885.93605402</v>
      </c>
      <c r="E179" s="43">
        <f t="shared" ref="E179" si="339">I179+M179</f>
        <v>22.896064939999999</v>
      </c>
      <c r="F179" s="43">
        <v>2614.7935674</v>
      </c>
      <c r="G179" s="43">
        <v>709.53097857</v>
      </c>
      <c r="H179" s="43">
        <v>1882.3665238900001</v>
      </c>
      <c r="I179" s="43">
        <v>22.896064939999999</v>
      </c>
      <c r="J179" s="43">
        <v>3.5695383999999999</v>
      </c>
      <c r="K179" s="43">
        <v>8.2700000000000004E-6</v>
      </c>
      <c r="L179" s="43">
        <v>3.56953013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2644.4106580799998</v>
      </c>
      <c r="C180" s="43">
        <f t="shared" ref="C180" si="340">G180+K180</f>
        <v>709.74915170999998</v>
      </c>
      <c r="D180" s="43">
        <f t="shared" ref="D180" si="341">H180+L180</f>
        <v>1910.02828675</v>
      </c>
      <c r="E180" s="43">
        <f t="shared" ref="E180" si="342">I180+M180</f>
        <v>24.633219619999998</v>
      </c>
      <c r="F180" s="43">
        <v>2640.9186083700001</v>
      </c>
      <c r="G180" s="43">
        <v>709.74914345000002</v>
      </c>
      <c r="H180" s="43">
        <v>1906.5362453</v>
      </c>
      <c r="I180" s="43">
        <v>24.633219619999998</v>
      </c>
      <c r="J180" s="43">
        <v>3.4920497099999999</v>
      </c>
      <c r="K180" s="43">
        <v>8.2600000000000005E-6</v>
      </c>
      <c r="L180" s="43">
        <v>3.4920414499999999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2711.8909012700001</v>
      </c>
      <c r="C181" s="43">
        <f t="shared" ref="C181" si="343">G181+K181</f>
        <v>668.54591984000001</v>
      </c>
      <c r="D181" s="43">
        <f t="shared" ref="D181" si="344">H181+L181</f>
        <v>2008.2834784200002</v>
      </c>
      <c r="E181" s="43">
        <f t="shared" ref="E181" si="345">I181+M181</f>
        <v>35.061503010000003</v>
      </c>
      <c r="F181" s="43">
        <v>2708.3761809799998</v>
      </c>
      <c r="G181" s="43">
        <v>668.54591133999998</v>
      </c>
      <c r="H181" s="43">
        <v>2004.7687666300001</v>
      </c>
      <c r="I181" s="43">
        <v>35.061503010000003</v>
      </c>
      <c r="J181" s="43">
        <v>3.5147202900000001</v>
      </c>
      <c r="K181" s="43">
        <v>8.4999999999999999E-6</v>
      </c>
      <c r="L181" s="43">
        <v>3.5147117899999998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2685.32259389</v>
      </c>
      <c r="C182" s="43">
        <f t="shared" ref="C182" si="346">G182+K182</f>
        <v>702.96827015999997</v>
      </c>
      <c r="D182" s="43">
        <f t="shared" ref="D182" si="347">H182+L182</f>
        <v>1942.92045955</v>
      </c>
      <c r="E182" s="43">
        <f t="shared" ref="E182" si="348">I182+M182</f>
        <v>39.43386418</v>
      </c>
      <c r="F182" s="43">
        <v>2680.0681697999999</v>
      </c>
      <c r="G182" s="43">
        <v>701.34389643999998</v>
      </c>
      <c r="H182" s="43">
        <v>1939.2904091800001</v>
      </c>
      <c r="I182" s="43">
        <v>39.43386418</v>
      </c>
      <c r="J182" s="43">
        <v>5.2544240899999997</v>
      </c>
      <c r="K182" s="43">
        <v>1.6243737199999999</v>
      </c>
      <c r="L182" s="43">
        <v>3.6300503700000002</v>
      </c>
      <c r="M182" s="43">
        <v>0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226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  <row r="170" spans="1:17" collapsed="1">
      <c r="A170" s="8">
        <v>45383</v>
      </c>
      <c r="B170" s="43">
        <v>2931.6115644699998</v>
      </c>
      <c r="C170" s="43">
        <f t="shared" ref="C170" si="310">G170+K170</f>
        <v>1395.66274028</v>
      </c>
      <c r="D170" s="43">
        <f t="shared" ref="D170" si="311">H170+L170</f>
        <v>1027.8387873099998</v>
      </c>
      <c r="E170" s="43">
        <f t="shared" ref="E170" si="312">I170+M170</f>
        <v>508.11003688</v>
      </c>
      <c r="F170" s="43">
        <v>2828.3947735299998</v>
      </c>
      <c r="G170" s="43">
        <v>1394.7001907700001</v>
      </c>
      <c r="H170" s="43">
        <v>1024.1926338599999</v>
      </c>
      <c r="I170" s="43">
        <v>409.5019489</v>
      </c>
      <c r="J170" s="43">
        <v>103.21679094</v>
      </c>
      <c r="K170" s="43">
        <v>0.96254951</v>
      </c>
      <c r="L170" s="43">
        <v>3.6461534499999999</v>
      </c>
      <c r="M170" s="43">
        <v>98.608087979999993</v>
      </c>
      <c r="N170" s="43"/>
      <c r="O170" s="43"/>
      <c r="P170" s="43"/>
      <c r="Q170" s="43"/>
    </row>
    <row r="171" spans="1:17">
      <c r="A171" s="8">
        <v>45413</v>
      </c>
      <c r="B171" s="43">
        <v>3010.3959850599999</v>
      </c>
      <c r="C171" s="43">
        <f t="shared" ref="C171" si="313">G171+K171</f>
        <v>1423.8002393500001</v>
      </c>
      <c r="D171" s="43">
        <f t="shared" ref="D171" si="314">H171+L171</f>
        <v>1045.8416707599999</v>
      </c>
      <c r="E171" s="43">
        <f t="shared" ref="E171" si="315">I171+M171</f>
        <v>540.75407495000002</v>
      </c>
      <c r="F171" s="43">
        <v>2904.8699034000001</v>
      </c>
      <c r="G171" s="43">
        <v>1422.80049912</v>
      </c>
      <c r="H171" s="43">
        <v>1042.1051904999999</v>
      </c>
      <c r="I171" s="43">
        <v>439.96421378000002</v>
      </c>
      <c r="J171" s="43">
        <v>105.52608166</v>
      </c>
      <c r="K171" s="43">
        <v>0.99974023000000001</v>
      </c>
      <c r="L171" s="43">
        <v>3.73648026</v>
      </c>
      <c r="M171" s="43">
        <v>100.78986116999999</v>
      </c>
      <c r="N171" s="43"/>
      <c r="O171" s="43"/>
      <c r="P171" s="43"/>
      <c r="Q171" s="43"/>
    </row>
    <row r="172" spans="1:17">
      <c r="A172" s="8">
        <v>45444</v>
      </c>
      <c r="B172" s="43">
        <v>3074.9428770300001</v>
      </c>
      <c r="C172" s="43">
        <f t="shared" ref="C172" si="316">G172+K172</f>
        <v>1444.71659404</v>
      </c>
      <c r="D172" s="43">
        <f t="shared" ref="D172" si="317">H172+L172</f>
        <v>1069.6119983799999</v>
      </c>
      <c r="E172" s="43">
        <f t="shared" ref="E172" si="318">I172+M172</f>
        <v>560.61428461000003</v>
      </c>
      <c r="F172" s="43">
        <v>2966.9391655099998</v>
      </c>
      <c r="G172" s="43">
        <v>1443.8119104699999</v>
      </c>
      <c r="H172" s="43">
        <v>1065.88827909</v>
      </c>
      <c r="I172" s="43">
        <v>457.23897595</v>
      </c>
      <c r="J172" s="43">
        <v>108.00371152</v>
      </c>
      <c r="K172" s="43">
        <v>0.90468356999999999</v>
      </c>
      <c r="L172" s="43">
        <v>3.72371929</v>
      </c>
      <c r="M172" s="43">
        <v>103.37530866</v>
      </c>
      <c r="N172" s="43"/>
      <c r="O172" s="43"/>
      <c r="P172" s="43"/>
      <c r="Q172" s="43"/>
    </row>
    <row r="173" spans="1:17">
      <c r="A173" s="8">
        <v>45474</v>
      </c>
      <c r="B173" s="43">
        <v>3148.3581207500001</v>
      </c>
      <c r="C173" s="43">
        <f t="shared" ref="C173" si="319">G173+K173</f>
        <v>1505.75916351</v>
      </c>
      <c r="D173" s="43">
        <f t="shared" ref="D173" si="320">H173+L173</f>
        <v>1080.76110909</v>
      </c>
      <c r="E173" s="43">
        <f t="shared" ref="E173" si="321">I173+M173</f>
        <v>561.83784815000001</v>
      </c>
      <c r="F173" s="43">
        <v>3047.9104879199999</v>
      </c>
      <c r="G173" s="43">
        <v>1504.7534269299999</v>
      </c>
      <c r="H173" s="43">
        <v>1076.97450162</v>
      </c>
      <c r="I173" s="43">
        <v>466.18255936999998</v>
      </c>
      <c r="J173" s="43">
        <v>100.44763283</v>
      </c>
      <c r="K173" s="43">
        <v>1.00573658</v>
      </c>
      <c r="L173" s="43">
        <v>3.7866074699999999</v>
      </c>
      <c r="M173" s="43">
        <v>95.655288780000006</v>
      </c>
      <c r="N173" s="43"/>
      <c r="O173" s="43"/>
      <c r="P173" s="43"/>
      <c r="Q173" s="43"/>
    </row>
    <row r="174" spans="1:17">
      <c r="A174" s="8">
        <v>45505</v>
      </c>
      <c r="B174" s="43">
        <v>3234.79392813</v>
      </c>
      <c r="C174" s="43">
        <f t="shared" ref="C174" si="322">G174+K174</f>
        <v>1550.6608424199999</v>
      </c>
      <c r="D174" s="43">
        <f t="shared" ref="D174" si="323">H174+L174</f>
        <v>1103.37791885</v>
      </c>
      <c r="E174" s="43">
        <f t="shared" ref="E174" si="324">I174+M174</f>
        <v>580.75516686000003</v>
      </c>
      <c r="F174" s="43">
        <v>3133.8581061899999</v>
      </c>
      <c r="G174" s="43">
        <v>1549.6865930199999</v>
      </c>
      <c r="H174" s="43">
        <v>1099.5405787699999</v>
      </c>
      <c r="I174" s="43">
        <v>484.6309344</v>
      </c>
      <c r="J174" s="43">
        <v>100.93582194</v>
      </c>
      <c r="K174" s="43">
        <v>0.97424940000000004</v>
      </c>
      <c r="L174" s="43">
        <v>3.8373400800000002</v>
      </c>
      <c r="M174" s="43">
        <v>96.124232460000002</v>
      </c>
      <c r="N174" s="43"/>
      <c r="O174" s="43"/>
      <c r="P174" s="43"/>
      <c r="Q174" s="43"/>
    </row>
    <row r="175" spans="1:17">
      <c r="A175" s="8">
        <v>45536</v>
      </c>
      <c r="B175" s="43">
        <v>3299.8085351599998</v>
      </c>
      <c r="C175" s="43">
        <f t="shared" ref="C175" si="325">G175+K175</f>
        <v>1572.31500863</v>
      </c>
      <c r="D175" s="43">
        <f t="shared" ref="D175" si="326">H175+L175</f>
        <v>1137.39127687</v>
      </c>
      <c r="E175" s="43">
        <f t="shared" ref="E175" si="327">I175+M175</f>
        <v>590.10224965999998</v>
      </c>
      <c r="F175" s="43">
        <v>3199.0134591699998</v>
      </c>
      <c r="G175" s="43">
        <v>1571.2890135499999</v>
      </c>
      <c r="H175" s="43">
        <v>1133.54697936</v>
      </c>
      <c r="I175" s="43">
        <v>494.17746626000002</v>
      </c>
      <c r="J175" s="43">
        <v>100.79507599</v>
      </c>
      <c r="K175" s="43">
        <v>1.0259950799999999</v>
      </c>
      <c r="L175" s="43">
        <v>3.8442975100000001</v>
      </c>
      <c r="M175" s="43">
        <v>95.924783399999995</v>
      </c>
      <c r="N175" s="43"/>
      <c r="O175" s="43"/>
      <c r="P175" s="43"/>
      <c r="Q175" s="43"/>
    </row>
    <row r="176" spans="1:17">
      <c r="A176" s="8">
        <v>45566</v>
      </c>
      <c r="B176" s="43">
        <v>3298.4055659700002</v>
      </c>
      <c r="C176" s="43">
        <f t="shared" ref="C176" si="328">G176+K176</f>
        <v>1604.0794926899998</v>
      </c>
      <c r="D176" s="43">
        <f t="shared" ref="D176" si="329">H176+L176</f>
        <v>1134.73116944</v>
      </c>
      <c r="E176" s="43">
        <f t="shared" ref="E176" si="330">I176+M176</f>
        <v>559.59490384000003</v>
      </c>
      <c r="F176" s="43">
        <v>3241.9555559999999</v>
      </c>
      <c r="G176" s="43">
        <v>1603.0350794599999</v>
      </c>
      <c r="H176" s="43">
        <v>1130.92333039</v>
      </c>
      <c r="I176" s="43">
        <v>507.99714614999999</v>
      </c>
      <c r="J176" s="43">
        <v>56.450009970000004</v>
      </c>
      <c r="K176" s="43">
        <v>1.04441323</v>
      </c>
      <c r="L176" s="43">
        <v>3.8078390500000001</v>
      </c>
      <c r="M176" s="43">
        <v>51.597757690000002</v>
      </c>
      <c r="N176" s="43"/>
      <c r="O176" s="43"/>
      <c r="P176" s="43"/>
      <c r="Q176" s="43"/>
    </row>
    <row r="177" spans="1:17">
      <c r="A177" s="8">
        <v>45597</v>
      </c>
      <c r="B177" s="43">
        <v>3399.8563207000002</v>
      </c>
      <c r="C177" s="43">
        <f t="shared" ref="C177" si="331">G177+K177</f>
        <v>1641.2763142699998</v>
      </c>
      <c r="D177" s="43">
        <f t="shared" ref="D177" si="332">H177+L177</f>
        <v>1173.4172796399998</v>
      </c>
      <c r="E177" s="43">
        <f t="shared" ref="E177" si="333">I177+M177</f>
        <v>585.16272678999997</v>
      </c>
      <c r="F177" s="43">
        <v>3343.40920787</v>
      </c>
      <c r="G177" s="43">
        <v>1640.2147718399999</v>
      </c>
      <c r="H177" s="43">
        <v>1169.6163719599999</v>
      </c>
      <c r="I177" s="43">
        <v>533.57806406999998</v>
      </c>
      <c r="J177" s="43">
        <v>56.447112830000002</v>
      </c>
      <c r="K177" s="43">
        <v>1.06154243</v>
      </c>
      <c r="L177" s="43">
        <v>3.8009076799999999</v>
      </c>
      <c r="M177" s="43">
        <v>51.584662719999997</v>
      </c>
      <c r="N177" s="43"/>
      <c r="O177" s="43"/>
      <c r="P177" s="43"/>
      <c r="Q177" s="43"/>
    </row>
    <row r="178" spans="1:17">
      <c r="A178" s="8">
        <v>45627</v>
      </c>
      <c r="B178" s="43">
        <v>3418.7560751999999</v>
      </c>
      <c r="C178" s="43">
        <f t="shared" ref="C178" si="334">G178+K178</f>
        <v>1626.9399823799999</v>
      </c>
      <c r="D178" s="43">
        <f t="shared" ref="D178" si="335">H178+L178</f>
        <v>1200.56692032</v>
      </c>
      <c r="E178" s="43">
        <f t="shared" ref="E178" si="336">I178+M178</f>
        <v>591.24917249999999</v>
      </c>
      <c r="F178" s="43">
        <v>3361.9265336399999</v>
      </c>
      <c r="G178" s="43">
        <v>1625.8366359199999</v>
      </c>
      <c r="H178" s="43">
        <v>1196.73864516</v>
      </c>
      <c r="I178" s="43">
        <v>539.35125256000003</v>
      </c>
      <c r="J178" s="43">
        <v>56.829541560000003</v>
      </c>
      <c r="K178" s="43">
        <v>1.10334646</v>
      </c>
      <c r="L178" s="43">
        <v>3.82827516</v>
      </c>
      <c r="M178" s="43">
        <v>51.897919940000001</v>
      </c>
      <c r="N178" s="43"/>
      <c r="O178" s="43"/>
      <c r="P178" s="43"/>
      <c r="Q178" s="43"/>
    </row>
    <row r="179" spans="1:17">
      <c r="A179" s="8">
        <v>45658</v>
      </c>
      <c r="B179" s="43">
        <v>3516.4913183399999</v>
      </c>
      <c r="C179" s="43">
        <f t="shared" ref="C179" si="337">G179+K179</f>
        <v>1741.5442562199999</v>
      </c>
      <c r="D179" s="43">
        <f t="shared" ref="D179" si="338">H179+L179</f>
        <v>1176.0119523000001</v>
      </c>
      <c r="E179" s="43">
        <f t="shared" ref="E179" si="339">I179+M179</f>
        <v>598.93510981999998</v>
      </c>
      <c r="F179" s="43">
        <v>3460.10001921</v>
      </c>
      <c r="G179" s="43">
        <v>1740.4812001099999</v>
      </c>
      <c r="H179" s="43">
        <v>1172.2095933000001</v>
      </c>
      <c r="I179" s="43">
        <v>547.40922579999994</v>
      </c>
      <c r="J179" s="43">
        <v>56.39129913</v>
      </c>
      <c r="K179" s="43">
        <v>1.06305611</v>
      </c>
      <c r="L179" s="43">
        <v>3.802359</v>
      </c>
      <c r="M179" s="43">
        <v>51.525884019999999</v>
      </c>
      <c r="N179" s="43"/>
      <c r="O179" s="43"/>
      <c r="P179" s="43"/>
      <c r="Q179" s="43"/>
    </row>
    <row r="180" spans="1:17">
      <c r="A180" s="8">
        <v>45689</v>
      </c>
      <c r="B180" s="43">
        <v>3574.9916312300002</v>
      </c>
      <c r="C180" s="43">
        <f t="shared" ref="C180" si="340">G180+K180</f>
        <v>1762.33277045</v>
      </c>
      <c r="D180" s="43">
        <f t="shared" ref="D180" si="341">H180+L180</f>
        <v>1203.99524664</v>
      </c>
      <c r="E180" s="43">
        <f t="shared" ref="E180" si="342">I180+M180</f>
        <v>608.66361414000005</v>
      </c>
      <c r="F180" s="43">
        <v>3519.2840671899999</v>
      </c>
      <c r="G180" s="43">
        <v>1761.24621748</v>
      </c>
      <c r="H180" s="43">
        <v>1200.2111287</v>
      </c>
      <c r="I180" s="43">
        <v>557.82672101000003</v>
      </c>
      <c r="J180" s="43">
        <v>55.707564040000001</v>
      </c>
      <c r="K180" s="43">
        <v>1.0865529700000001</v>
      </c>
      <c r="L180" s="43">
        <v>3.7841179399999998</v>
      </c>
      <c r="M180" s="43">
        <v>50.83689313</v>
      </c>
      <c r="N180" s="43"/>
      <c r="O180" s="43"/>
      <c r="P180" s="43"/>
      <c r="Q180" s="43"/>
    </row>
    <row r="181" spans="1:17">
      <c r="A181" s="8">
        <v>45717</v>
      </c>
      <c r="B181" s="43">
        <v>3667.0897659500001</v>
      </c>
      <c r="C181" s="43">
        <f t="shared" ref="C181" si="343">G181+K181</f>
        <v>1767.2377155900001</v>
      </c>
      <c r="D181" s="43">
        <f t="shared" ref="D181" si="344">H181+L181</f>
        <v>1292.2871622499999</v>
      </c>
      <c r="E181" s="43">
        <f t="shared" ref="E181" si="345">I181+M181</f>
        <v>607.56488811000008</v>
      </c>
      <c r="F181" s="43">
        <v>3618.9509463200002</v>
      </c>
      <c r="G181" s="43">
        <v>1766.1137055900001</v>
      </c>
      <c r="H181" s="43">
        <v>1288.46438833</v>
      </c>
      <c r="I181" s="43">
        <v>564.37285240000006</v>
      </c>
      <c r="J181" s="43">
        <v>48.13881963</v>
      </c>
      <c r="K181" s="43">
        <v>1.12401</v>
      </c>
      <c r="L181" s="43">
        <v>3.8227739199999999</v>
      </c>
      <c r="M181" s="43">
        <v>43.192035709999999</v>
      </c>
      <c r="N181" s="43"/>
      <c r="O181" s="43"/>
      <c r="P181" s="43"/>
      <c r="Q181" s="43"/>
    </row>
    <row r="182" spans="1:17">
      <c r="A182" s="8">
        <v>45748</v>
      </c>
      <c r="B182" s="43">
        <v>3727.4135468200002</v>
      </c>
      <c r="C182" s="43">
        <f t="shared" ref="C182" si="346">G182+K182</f>
        <v>1868.13344031</v>
      </c>
      <c r="D182" s="43">
        <f t="shared" ref="D182" si="347">H182+L182</f>
        <v>1236.6744249999999</v>
      </c>
      <c r="E182" s="43">
        <f t="shared" ref="E182" si="348">I182+M182</f>
        <v>622.60568151000007</v>
      </c>
      <c r="F182" s="43">
        <v>3679.6439624200002</v>
      </c>
      <c r="G182" s="43">
        <v>1868.05317365</v>
      </c>
      <c r="H182" s="43">
        <v>1232.76441497</v>
      </c>
      <c r="I182" s="43">
        <v>578.82637380000006</v>
      </c>
      <c r="J182" s="43">
        <v>47.769584399999999</v>
      </c>
      <c r="K182" s="43">
        <v>8.0266660000000004E-2</v>
      </c>
      <c r="L182" s="43">
        <v>3.91001003</v>
      </c>
      <c r="M182" s="43">
        <v>43.779307709999998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226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255</v>
      </c>
      <c r="D7" s="206" t="s">
        <v>256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257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 hidden="1" outlineLevel="1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 hidden="1" outlineLevel="1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 hidden="1" outlineLevel="1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 hidden="1" outlineLevel="1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 hidden="1" outlineLevel="1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 hidden="1" outlineLevel="1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 hidden="1" outlineLevel="1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 hidden="1" outlineLevel="1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 hidden="1" outlineLevel="1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 hidden="1" outlineLevel="1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 hidden="1" outlineLevel="1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 hidden="1" outlineLevel="1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 hidden="1" outlineLevel="1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>
      <c r="A170" s="8">
        <v>45383</v>
      </c>
      <c r="B170" s="114">
        <v>2230.39024604</v>
      </c>
      <c r="C170" s="114">
        <v>569.41504309000004</v>
      </c>
      <c r="D170" s="114">
        <v>1.0020000000000001E-5</v>
      </c>
      <c r="E170" s="114">
        <v>761.75355978000005</v>
      </c>
      <c r="F170" s="114">
        <v>6.7747337400000003</v>
      </c>
      <c r="G170" s="114">
        <v>7.1715382300000003</v>
      </c>
      <c r="H170" s="114">
        <v>35.6129289</v>
      </c>
      <c r="I170" s="114">
        <v>663.02249705999998</v>
      </c>
      <c r="J170" s="114">
        <v>78.432180279999997</v>
      </c>
      <c r="K170" s="114">
        <v>6.0543725300000002</v>
      </c>
      <c r="L170" s="114">
        <v>14.27271992</v>
      </c>
      <c r="M170" s="114">
        <v>0.59973701999999995</v>
      </c>
      <c r="N170" s="114">
        <v>62.574742669999999</v>
      </c>
      <c r="O170" s="114">
        <v>2.8793785500000002</v>
      </c>
      <c r="P170" s="114">
        <v>8.1524859099999993</v>
      </c>
      <c r="Q170" s="114">
        <v>0</v>
      </c>
      <c r="R170" s="114">
        <v>12.70433266</v>
      </c>
      <c r="S170" s="114">
        <v>0</v>
      </c>
      <c r="T170" s="114">
        <v>0.96998567999999996</v>
      </c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>
      <c r="A171" s="8">
        <v>45413</v>
      </c>
      <c r="B171" s="114">
        <v>2288.3789855300001</v>
      </c>
      <c r="C171" s="114">
        <v>607.76614041000005</v>
      </c>
      <c r="D171" s="114">
        <v>1.0159999999999999E-5</v>
      </c>
      <c r="E171" s="114">
        <v>778.41930276000005</v>
      </c>
      <c r="F171" s="114">
        <v>5.7314621700000004</v>
      </c>
      <c r="G171" s="114">
        <v>9.8174518099999997</v>
      </c>
      <c r="H171" s="114">
        <v>41.297830810000001</v>
      </c>
      <c r="I171" s="114">
        <v>659.01561536999998</v>
      </c>
      <c r="J171" s="114">
        <v>80.942177860000001</v>
      </c>
      <c r="K171" s="114">
        <v>5.9218915499999998</v>
      </c>
      <c r="L171" s="114">
        <v>13.68874177</v>
      </c>
      <c r="M171" s="114">
        <v>0.58025256000000003</v>
      </c>
      <c r="N171" s="114">
        <v>60.643969130000002</v>
      </c>
      <c r="O171" s="114">
        <v>2.5745024399999998</v>
      </c>
      <c r="P171" s="114">
        <v>7.7526778900000002</v>
      </c>
      <c r="Q171" s="114">
        <v>0</v>
      </c>
      <c r="R171" s="114">
        <v>13.29665645</v>
      </c>
      <c r="S171" s="114">
        <v>0</v>
      </c>
      <c r="T171" s="114">
        <v>0.93030239000000003</v>
      </c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>
      <c r="A172" s="8">
        <v>45444</v>
      </c>
      <c r="B172" s="114">
        <v>2501.0962758999999</v>
      </c>
      <c r="C172" s="114">
        <v>683.66080942999997</v>
      </c>
      <c r="D172" s="114">
        <v>1.03E-5</v>
      </c>
      <c r="E172" s="114">
        <v>814.91514523000001</v>
      </c>
      <c r="F172" s="114">
        <v>6.9532589600000003</v>
      </c>
      <c r="G172" s="114">
        <v>9.4573986899999998</v>
      </c>
      <c r="H172" s="114">
        <v>39.036172899999997</v>
      </c>
      <c r="I172" s="114">
        <v>749.92433454000002</v>
      </c>
      <c r="J172" s="114">
        <v>93.077531570000005</v>
      </c>
      <c r="K172" s="114">
        <v>5.7565314299999999</v>
      </c>
      <c r="L172" s="114">
        <v>14.09419308</v>
      </c>
      <c r="M172" s="114">
        <v>0.57154190999999999</v>
      </c>
      <c r="N172" s="114">
        <v>57.933831069999997</v>
      </c>
      <c r="O172" s="114">
        <v>2.5399279300000002</v>
      </c>
      <c r="P172" s="114">
        <v>7.3440226800000001</v>
      </c>
      <c r="Q172" s="114">
        <v>0</v>
      </c>
      <c r="R172" s="114">
        <v>14.973382819999999</v>
      </c>
      <c r="S172" s="114">
        <v>0</v>
      </c>
      <c r="T172" s="114">
        <v>0.85818335999999995</v>
      </c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>
      <c r="A173" s="8">
        <v>45474</v>
      </c>
      <c r="B173" s="114">
        <v>2455.6264912000001</v>
      </c>
      <c r="C173" s="114">
        <v>694.04907416000003</v>
      </c>
      <c r="D173" s="114">
        <v>1.047E-5</v>
      </c>
      <c r="E173" s="114">
        <v>816.13042045999998</v>
      </c>
      <c r="F173" s="114">
        <v>6.2802461899999997</v>
      </c>
      <c r="G173" s="114">
        <v>11.46080287</v>
      </c>
      <c r="H173" s="114">
        <v>37.557037459999997</v>
      </c>
      <c r="I173" s="114">
        <v>688.35911236000004</v>
      </c>
      <c r="J173" s="114">
        <v>103.32510021</v>
      </c>
      <c r="K173" s="114">
        <v>5.4771219799999997</v>
      </c>
      <c r="L173" s="114">
        <v>13.675805759999999</v>
      </c>
      <c r="M173" s="114">
        <v>0.57397905000000005</v>
      </c>
      <c r="N173" s="114">
        <v>55.588831560000003</v>
      </c>
      <c r="O173" s="114">
        <v>2.4970251600000002</v>
      </c>
      <c r="P173" s="114">
        <v>7.1814777799999998</v>
      </c>
      <c r="Q173" s="114">
        <v>0</v>
      </c>
      <c r="R173" s="114">
        <v>13.47034873</v>
      </c>
      <c r="S173" s="114">
        <v>0</v>
      </c>
      <c r="T173" s="114">
        <v>9.7E-5</v>
      </c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>
      <c r="A174" s="8">
        <v>45505</v>
      </c>
      <c r="B174" s="114">
        <v>2481.9225433400002</v>
      </c>
      <c r="C174" s="114">
        <v>707.45738864999998</v>
      </c>
      <c r="D174" s="114">
        <v>1.061E-5</v>
      </c>
      <c r="E174" s="114">
        <v>834.65423257999998</v>
      </c>
      <c r="F174" s="114">
        <v>6.5284718399999999</v>
      </c>
      <c r="G174" s="114">
        <v>10.8615548</v>
      </c>
      <c r="H174" s="114">
        <v>39.116657240000002</v>
      </c>
      <c r="I174" s="114">
        <v>692.78619889000004</v>
      </c>
      <c r="J174" s="114">
        <v>96.578804300000002</v>
      </c>
      <c r="K174" s="114">
        <v>5.1961538799999998</v>
      </c>
      <c r="L174" s="114">
        <v>12.05542852</v>
      </c>
      <c r="M174" s="114">
        <v>0.55592467000000001</v>
      </c>
      <c r="N174" s="114">
        <v>55.483430720000001</v>
      </c>
      <c r="O174" s="114">
        <v>2.4058008200000001</v>
      </c>
      <c r="P174" s="114">
        <v>7.6579082100000004</v>
      </c>
      <c r="Q174" s="114">
        <v>0</v>
      </c>
      <c r="R174" s="114">
        <v>9.8109394499999993</v>
      </c>
      <c r="S174" s="114">
        <v>0</v>
      </c>
      <c r="T174" s="114">
        <v>0.77363815999999996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>
      <c r="A175" s="8">
        <v>45536</v>
      </c>
      <c r="B175" s="114">
        <v>2595.7515396399999</v>
      </c>
      <c r="C175" s="114">
        <v>756.29292509000004</v>
      </c>
      <c r="D175" s="114">
        <v>2.7726880399999998</v>
      </c>
      <c r="E175" s="114">
        <v>859.95369858000004</v>
      </c>
      <c r="F175" s="114">
        <v>8.1508491000000003</v>
      </c>
      <c r="G175" s="114">
        <v>10.385061629999999</v>
      </c>
      <c r="H175" s="114">
        <v>41.129865350000003</v>
      </c>
      <c r="I175" s="114">
        <v>729.01625254999999</v>
      </c>
      <c r="J175" s="114">
        <v>94.184326920000004</v>
      </c>
      <c r="K175" s="114">
        <v>4.99123245</v>
      </c>
      <c r="L175" s="114">
        <v>14.504088429999999</v>
      </c>
      <c r="M175" s="114">
        <v>0.54675163000000004</v>
      </c>
      <c r="N175" s="114">
        <v>54.33787126</v>
      </c>
      <c r="O175" s="114">
        <v>2.30730755</v>
      </c>
      <c r="P175" s="114">
        <v>7.3496765100000001</v>
      </c>
      <c r="Q175" s="114">
        <v>0</v>
      </c>
      <c r="R175" s="114">
        <v>9.0883914499999996</v>
      </c>
      <c r="S175" s="114">
        <v>0</v>
      </c>
      <c r="T175" s="114">
        <v>0.74055309999999996</v>
      </c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>
      <c r="A176" s="8">
        <v>45566</v>
      </c>
      <c r="B176" s="114">
        <v>2493.3507522499999</v>
      </c>
      <c r="C176" s="114">
        <v>727.91140665</v>
      </c>
      <c r="D176" s="114">
        <v>7.3501231999999996</v>
      </c>
      <c r="E176" s="114">
        <v>866.74809511000001</v>
      </c>
      <c r="F176" s="114">
        <v>8.5664897</v>
      </c>
      <c r="G176" s="114">
        <v>10.329152049999999</v>
      </c>
      <c r="H176" s="114">
        <v>36.061523999999999</v>
      </c>
      <c r="I176" s="114">
        <v>647.90938224000001</v>
      </c>
      <c r="J176" s="114">
        <v>92.050368460000001</v>
      </c>
      <c r="K176" s="114">
        <v>4.792624</v>
      </c>
      <c r="L176" s="114">
        <v>14.371518930000001</v>
      </c>
      <c r="M176" s="114">
        <v>0.52815162000000004</v>
      </c>
      <c r="N176" s="114">
        <v>52.080058139999998</v>
      </c>
      <c r="O176" s="114">
        <v>2.2956328699999999</v>
      </c>
      <c r="P176" s="114">
        <v>9.2703879400000009</v>
      </c>
      <c r="Q176" s="114">
        <v>0</v>
      </c>
      <c r="R176" s="114">
        <v>12.38592781</v>
      </c>
      <c r="S176" s="114">
        <v>0</v>
      </c>
      <c r="T176" s="114">
        <v>0.69990953</v>
      </c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>
      <c r="A177" s="8">
        <v>45597</v>
      </c>
      <c r="B177" s="114">
        <v>2544.64393522</v>
      </c>
      <c r="C177" s="114">
        <v>693.87373731000002</v>
      </c>
      <c r="D177" s="114">
        <v>7.2276990999999997</v>
      </c>
      <c r="E177" s="114">
        <v>920.84930293000002</v>
      </c>
      <c r="F177" s="114">
        <v>8.8449598199999997</v>
      </c>
      <c r="G177" s="114">
        <v>10.255676660000001</v>
      </c>
      <c r="H177" s="114">
        <v>36.022263359999997</v>
      </c>
      <c r="I177" s="114">
        <v>678.74753868000005</v>
      </c>
      <c r="J177" s="114">
        <v>86.756233039999998</v>
      </c>
      <c r="K177" s="114">
        <v>4.5940607099999999</v>
      </c>
      <c r="L177" s="114">
        <v>13.337097549999999</v>
      </c>
      <c r="M177" s="114">
        <v>0.52807782000000003</v>
      </c>
      <c r="N177" s="114">
        <v>56.158620890000002</v>
      </c>
      <c r="O177" s="114">
        <v>2.2870459200000002</v>
      </c>
      <c r="P177" s="114">
        <v>11.82536451</v>
      </c>
      <c r="Q177" s="114">
        <v>0</v>
      </c>
      <c r="R177" s="114">
        <v>11.846969209999999</v>
      </c>
      <c r="S177" s="114">
        <v>0</v>
      </c>
      <c r="T177" s="114">
        <v>1.4892877099999999</v>
      </c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  <row r="178" spans="1:52">
      <c r="A178" s="8">
        <v>45627</v>
      </c>
      <c r="B178" s="114">
        <v>2610.6659473</v>
      </c>
      <c r="C178" s="114">
        <v>680.10019849000003</v>
      </c>
      <c r="D178" s="114">
        <v>7.0656812499999999</v>
      </c>
      <c r="E178" s="114">
        <v>940.76658361</v>
      </c>
      <c r="F178" s="114">
        <v>8.0100061700000005</v>
      </c>
      <c r="G178" s="114">
        <v>9.8022199400000005</v>
      </c>
      <c r="H178" s="114">
        <v>36.574351399999998</v>
      </c>
      <c r="I178" s="114">
        <v>736.60862234000001</v>
      </c>
      <c r="J178" s="114">
        <v>84.953890880000003</v>
      </c>
      <c r="K178" s="114">
        <v>4.4676042699999998</v>
      </c>
      <c r="L178" s="114">
        <v>13.567160449999999</v>
      </c>
      <c r="M178" s="114">
        <v>0.52795831000000004</v>
      </c>
      <c r="N178" s="114">
        <v>59.551941900000003</v>
      </c>
      <c r="O178" s="114">
        <v>2.4396282500000002</v>
      </c>
      <c r="P178" s="114">
        <v>13.05057521</v>
      </c>
      <c r="Q178" s="114">
        <v>0</v>
      </c>
      <c r="R178" s="114">
        <v>11.704123859999999</v>
      </c>
      <c r="S178" s="114">
        <v>0</v>
      </c>
      <c r="T178" s="114">
        <v>1.4754009699999999</v>
      </c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</row>
    <row r="179" spans="1:52">
      <c r="A179" s="8">
        <v>45658</v>
      </c>
      <c r="B179" s="114">
        <v>2618.3631058000001</v>
      </c>
      <c r="C179" s="114">
        <v>658.18947763000006</v>
      </c>
      <c r="D179" s="114">
        <v>6.9246138899999998</v>
      </c>
      <c r="E179" s="114">
        <v>977.02969013999996</v>
      </c>
      <c r="F179" s="114">
        <v>17.572478870000001</v>
      </c>
      <c r="G179" s="114">
        <v>10.504190339999999</v>
      </c>
      <c r="H179" s="114">
        <v>41.843272349999999</v>
      </c>
      <c r="I179" s="114">
        <v>715.37914351999996</v>
      </c>
      <c r="J179" s="114">
        <v>80.964074269999998</v>
      </c>
      <c r="K179" s="114">
        <v>4.5830032300000001</v>
      </c>
      <c r="L179" s="114">
        <v>13.99555243</v>
      </c>
      <c r="M179" s="114">
        <v>0.34754042000000002</v>
      </c>
      <c r="N179" s="114">
        <v>65.310841460000006</v>
      </c>
      <c r="O179" s="114">
        <v>2.2498946499999999</v>
      </c>
      <c r="P179" s="114">
        <v>11.59993626</v>
      </c>
      <c r="Q179" s="114">
        <v>0</v>
      </c>
      <c r="R179" s="114">
        <v>10.44663031</v>
      </c>
      <c r="S179" s="114">
        <v>0</v>
      </c>
      <c r="T179" s="114">
        <v>1.42276603</v>
      </c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</row>
    <row r="180" spans="1:52">
      <c r="A180" s="8">
        <v>45689</v>
      </c>
      <c r="B180" s="114">
        <v>2644.4106580799998</v>
      </c>
      <c r="C180" s="114">
        <v>644.80189387999997</v>
      </c>
      <c r="D180" s="114">
        <v>6.8965360000000002</v>
      </c>
      <c r="E180" s="114">
        <v>961.84853452000004</v>
      </c>
      <c r="F180" s="114">
        <v>14.41811856</v>
      </c>
      <c r="G180" s="114">
        <v>9.7441525299999991</v>
      </c>
      <c r="H180" s="114">
        <v>46.004065689999997</v>
      </c>
      <c r="I180" s="114">
        <v>768.51517439999998</v>
      </c>
      <c r="J180" s="114">
        <v>77.321317809999996</v>
      </c>
      <c r="K180" s="114">
        <v>4.1245733900000001</v>
      </c>
      <c r="L180" s="114">
        <v>14.569750989999999</v>
      </c>
      <c r="M180" s="114">
        <v>0.51006362000000005</v>
      </c>
      <c r="N180" s="114">
        <v>65.441642740000006</v>
      </c>
      <c r="O180" s="114">
        <v>2.2293582999999999</v>
      </c>
      <c r="P180" s="114">
        <v>14.01542222</v>
      </c>
      <c r="Q180" s="114">
        <v>0</v>
      </c>
      <c r="R180" s="114">
        <v>12.5947175</v>
      </c>
      <c r="S180" s="114">
        <v>0</v>
      </c>
      <c r="T180" s="114">
        <v>1.3753359300000001</v>
      </c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</row>
    <row r="181" spans="1:52">
      <c r="A181" s="8">
        <v>45717</v>
      </c>
      <c r="B181" s="114">
        <v>2711.8909012700001</v>
      </c>
      <c r="C181" s="114">
        <v>638.63956366000002</v>
      </c>
      <c r="D181" s="114">
        <v>6.6358236000000002</v>
      </c>
      <c r="E181" s="114">
        <v>940.79617640000004</v>
      </c>
      <c r="F181" s="114">
        <v>9.1415075399999992</v>
      </c>
      <c r="G181" s="114">
        <v>9.1550854899999994</v>
      </c>
      <c r="H181" s="114">
        <v>46.095788689999999</v>
      </c>
      <c r="I181" s="114">
        <v>852.96769317999997</v>
      </c>
      <c r="J181" s="114">
        <v>78.631978700000005</v>
      </c>
      <c r="K181" s="114">
        <v>3.8617322500000002</v>
      </c>
      <c r="L181" s="114">
        <v>15.873060329999999</v>
      </c>
      <c r="M181" s="114">
        <v>0.49871216000000002</v>
      </c>
      <c r="N181" s="114">
        <v>69.092463219999999</v>
      </c>
      <c r="O181" s="114">
        <v>2.1897986700000001</v>
      </c>
      <c r="P181" s="114">
        <v>13.373345909999999</v>
      </c>
      <c r="Q181" s="114">
        <v>0</v>
      </c>
      <c r="R181" s="114">
        <v>23.622702709999999</v>
      </c>
      <c r="S181" s="114">
        <v>0</v>
      </c>
      <c r="T181" s="114">
        <v>1.3154687599999999</v>
      </c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</row>
    <row r="182" spans="1:52">
      <c r="A182" s="8">
        <v>45748</v>
      </c>
      <c r="B182" s="114">
        <v>2685.32259389</v>
      </c>
      <c r="C182" s="114">
        <v>667.16926497999998</v>
      </c>
      <c r="D182" s="114">
        <v>6.5302331699999998</v>
      </c>
      <c r="E182" s="114">
        <v>905.62947675999999</v>
      </c>
      <c r="F182" s="114">
        <v>12.201853440000001</v>
      </c>
      <c r="G182" s="114">
        <v>13.833154629999999</v>
      </c>
      <c r="H182" s="114">
        <v>50.223690079999997</v>
      </c>
      <c r="I182" s="114">
        <v>820.24262393000004</v>
      </c>
      <c r="J182" s="114">
        <v>79.447169590000001</v>
      </c>
      <c r="K182" s="114">
        <v>3.7068342400000001</v>
      </c>
      <c r="L182" s="114">
        <v>16.132610870000001</v>
      </c>
      <c r="M182" s="114">
        <v>0.48792228999999998</v>
      </c>
      <c r="N182" s="114">
        <v>64.840101630000007</v>
      </c>
      <c r="O182" s="114">
        <v>2.1418092400000002</v>
      </c>
      <c r="P182" s="114">
        <v>12.50948762</v>
      </c>
      <c r="Q182" s="114">
        <v>0</v>
      </c>
      <c r="R182" s="114">
        <v>30.22636142</v>
      </c>
      <c r="S182" s="114">
        <v>0</v>
      </c>
      <c r="T182" s="114">
        <v>0</v>
      </c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226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 hidden="1" outlineLevel="1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 hidden="1" outlineLevel="1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 hidden="1" outlineLevel="1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 hidden="1" outlineLevel="1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 hidden="1" outlineLevel="1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 hidden="1" outlineLevel="1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 hidden="1" outlineLevel="1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 hidden="1" outlineLevel="1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 hidden="1" outlineLevel="1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 hidden="1" outlineLevel="1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 hidden="1" outlineLevel="1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 hidden="1" outlineLevel="1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 hidden="1" outlineLevel="1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  <row r="170" spans="1:20">
      <c r="A170" s="8">
        <v>45383</v>
      </c>
      <c r="B170" s="114">
        <v>2230.39024604</v>
      </c>
      <c r="C170" s="114">
        <v>20.40853804</v>
      </c>
      <c r="D170" s="114">
        <v>20.40853804</v>
      </c>
      <c r="E170" s="114">
        <v>0.75948563000000002</v>
      </c>
      <c r="F170" s="114">
        <v>19.649052409999999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  <c r="L170" s="114">
        <v>2209.9817079999998</v>
      </c>
      <c r="M170" s="114">
        <v>479.87471866999999</v>
      </c>
      <c r="N170" s="114"/>
      <c r="O170" s="114"/>
      <c r="P170" s="114"/>
      <c r="Q170" s="114"/>
      <c r="R170" s="114"/>
      <c r="S170" s="114"/>
      <c r="T170" s="114"/>
    </row>
    <row r="171" spans="1:20">
      <c r="A171" s="8">
        <v>45413</v>
      </c>
      <c r="B171" s="114">
        <v>2288.3789855300001</v>
      </c>
      <c r="C171" s="114">
        <v>19.830872190000001</v>
      </c>
      <c r="D171" s="114">
        <v>19.830872190000001</v>
      </c>
      <c r="E171" s="114">
        <v>0.56000057000000003</v>
      </c>
      <c r="F171" s="114">
        <v>19.270871620000001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  <c r="L171" s="114">
        <v>2268.5481133399999</v>
      </c>
      <c r="M171" s="114">
        <v>610.45041219999996</v>
      </c>
      <c r="N171" s="114"/>
      <c r="O171" s="114"/>
      <c r="P171" s="114"/>
      <c r="Q171" s="114"/>
      <c r="R171" s="114"/>
      <c r="S171" s="114"/>
      <c r="T171" s="114"/>
    </row>
    <row r="172" spans="1:20">
      <c r="A172" s="8">
        <v>45444</v>
      </c>
      <c r="B172" s="114">
        <v>2501.0962758999999</v>
      </c>
      <c r="C172" s="114">
        <v>21.216762960000001</v>
      </c>
      <c r="D172" s="114">
        <v>21.216762960000001</v>
      </c>
      <c r="E172" s="114">
        <v>0.38291600999999997</v>
      </c>
      <c r="F172" s="114">
        <v>18.894164830000001</v>
      </c>
      <c r="G172" s="114">
        <v>1.9396821200000001</v>
      </c>
      <c r="H172" s="114">
        <v>0</v>
      </c>
      <c r="I172" s="114">
        <v>0</v>
      </c>
      <c r="J172" s="114">
        <v>0</v>
      </c>
      <c r="K172" s="114">
        <v>0</v>
      </c>
      <c r="L172" s="114">
        <v>2479.87951294</v>
      </c>
      <c r="M172" s="114">
        <v>622.42721591999998</v>
      </c>
      <c r="N172" s="114"/>
      <c r="O172" s="114"/>
      <c r="P172" s="114"/>
      <c r="Q172" s="114"/>
      <c r="R172" s="114"/>
      <c r="S172" s="114"/>
      <c r="T172" s="114"/>
    </row>
    <row r="173" spans="1:20">
      <c r="A173" s="8">
        <v>45474</v>
      </c>
      <c r="B173" s="114">
        <v>2455.6264912000001</v>
      </c>
      <c r="C173" s="114">
        <v>21.115707310000001</v>
      </c>
      <c r="D173" s="114">
        <v>21.115707310000001</v>
      </c>
      <c r="E173" s="114">
        <v>0</v>
      </c>
      <c r="F173" s="114">
        <v>19.214936080000001</v>
      </c>
      <c r="G173" s="114">
        <v>1.9007712299999999</v>
      </c>
      <c r="H173" s="114">
        <v>0</v>
      </c>
      <c r="I173" s="114">
        <v>0</v>
      </c>
      <c r="J173" s="114">
        <v>0</v>
      </c>
      <c r="K173" s="114">
        <v>0</v>
      </c>
      <c r="L173" s="114">
        <v>2434.5107838899999</v>
      </c>
      <c r="M173" s="114">
        <v>604.83140347999995</v>
      </c>
      <c r="N173" s="114"/>
      <c r="O173" s="114"/>
      <c r="P173" s="114"/>
      <c r="Q173" s="114"/>
      <c r="R173" s="114"/>
      <c r="S173" s="114"/>
      <c r="T173" s="114"/>
    </row>
    <row r="174" spans="1:20">
      <c r="A174" s="8">
        <v>45505</v>
      </c>
      <c r="B174" s="114">
        <v>2481.9225433400002</v>
      </c>
      <c r="C174" s="114">
        <v>20.074298639999999</v>
      </c>
      <c r="D174" s="114">
        <v>20.074298639999999</v>
      </c>
      <c r="E174" s="114">
        <v>0</v>
      </c>
      <c r="F174" s="114">
        <v>18.151968539999999</v>
      </c>
      <c r="G174" s="114">
        <v>1.9223300999999999</v>
      </c>
      <c r="H174" s="114">
        <v>0</v>
      </c>
      <c r="I174" s="114">
        <v>0</v>
      </c>
      <c r="J174" s="114">
        <v>0</v>
      </c>
      <c r="K174" s="114">
        <v>0</v>
      </c>
      <c r="L174" s="114">
        <v>2461.8482447000001</v>
      </c>
      <c r="M174" s="114">
        <v>594.94438650999996</v>
      </c>
      <c r="N174" s="114"/>
      <c r="O174" s="114"/>
      <c r="P174" s="114"/>
      <c r="Q174" s="114"/>
      <c r="R174" s="114"/>
      <c r="S174" s="114"/>
      <c r="T174" s="114"/>
    </row>
    <row r="175" spans="1:20">
      <c r="A175" s="8">
        <v>45536</v>
      </c>
      <c r="B175" s="114">
        <v>2595.7515396399999</v>
      </c>
      <c r="C175" s="114">
        <v>20.21251973</v>
      </c>
      <c r="D175" s="114">
        <v>20.21251973</v>
      </c>
      <c r="E175" s="114">
        <v>0</v>
      </c>
      <c r="F175" s="114">
        <v>18.26961386</v>
      </c>
      <c r="G175" s="114">
        <v>1.9429058699999999</v>
      </c>
      <c r="H175" s="114">
        <v>0</v>
      </c>
      <c r="I175" s="114">
        <v>0</v>
      </c>
      <c r="J175" s="114">
        <v>0</v>
      </c>
      <c r="K175" s="114">
        <v>0</v>
      </c>
      <c r="L175" s="114">
        <v>2575.5390199100002</v>
      </c>
      <c r="M175" s="114">
        <v>618.57500957000002</v>
      </c>
      <c r="N175" s="114"/>
      <c r="O175" s="114"/>
      <c r="P175" s="114"/>
      <c r="Q175" s="114"/>
      <c r="R175" s="114"/>
      <c r="S175" s="114"/>
      <c r="T175" s="114"/>
    </row>
    <row r="176" spans="1:20">
      <c r="A176" s="8">
        <v>45566</v>
      </c>
      <c r="B176" s="114">
        <v>2493.3507522499999</v>
      </c>
      <c r="C176" s="114">
        <v>19.04812703</v>
      </c>
      <c r="D176" s="114">
        <v>19.04812703</v>
      </c>
      <c r="E176" s="114">
        <v>0</v>
      </c>
      <c r="F176" s="114">
        <v>17.086985940000002</v>
      </c>
      <c r="G176" s="114">
        <v>1.9611410899999999</v>
      </c>
      <c r="H176" s="114">
        <v>0</v>
      </c>
      <c r="I176" s="114">
        <v>0</v>
      </c>
      <c r="J176" s="114">
        <v>0</v>
      </c>
      <c r="K176" s="114">
        <v>0</v>
      </c>
      <c r="L176" s="114">
        <v>2474.3026252200002</v>
      </c>
      <c r="M176" s="114">
        <v>560.87460060000001</v>
      </c>
      <c r="N176" s="114"/>
      <c r="O176" s="114"/>
      <c r="P176" s="114"/>
      <c r="Q176" s="114"/>
      <c r="R176" s="114"/>
      <c r="S176" s="114"/>
      <c r="T176" s="114"/>
    </row>
    <row r="177" spans="1:20">
      <c r="A177" s="8">
        <v>45597</v>
      </c>
      <c r="B177" s="114">
        <v>2544.64393522</v>
      </c>
      <c r="C177" s="114">
        <v>18.659543360000001</v>
      </c>
      <c r="D177" s="114">
        <v>18.659543360000001</v>
      </c>
      <c r="E177" s="114">
        <v>0</v>
      </c>
      <c r="F177" s="114">
        <v>16.701599699999999</v>
      </c>
      <c r="G177" s="114">
        <v>1.95794366</v>
      </c>
      <c r="H177" s="114">
        <v>0</v>
      </c>
      <c r="I177" s="114">
        <v>0</v>
      </c>
      <c r="J177" s="114">
        <v>0</v>
      </c>
      <c r="K177" s="114">
        <v>0</v>
      </c>
      <c r="L177" s="114">
        <v>2525.98439186</v>
      </c>
      <c r="M177" s="114">
        <v>595.37317322000001</v>
      </c>
      <c r="N177" s="114"/>
      <c r="O177" s="114"/>
      <c r="P177" s="114"/>
      <c r="Q177" s="114"/>
      <c r="R177" s="114"/>
      <c r="S177" s="114"/>
      <c r="T177" s="114"/>
    </row>
    <row r="178" spans="1:20">
      <c r="A178" s="8">
        <v>45627</v>
      </c>
      <c r="B178" s="114">
        <v>2610.6659473</v>
      </c>
      <c r="C178" s="114">
        <v>1.95521927</v>
      </c>
      <c r="D178" s="114">
        <v>1.95521927</v>
      </c>
      <c r="E178" s="114">
        <v>0</v>
      </c>
      <c r="F178" s="114">
        <v>0</v>
      </c>
      <c r="G178" s="114">
        <v>1.95521927</v>
      </c>
      <c r="H178" s="114">
        <v>0</v>
      </c>
      <c r="I178" s="114">
        <v>0</v>
      </c>
      <c r="J178" s="114">
        <v>0</v>
      </c>
      <c r="K178" s="114">
        <v>0</v>
      </c>
      <c r="L178" s="114">
        <v>2608.7107280300002</v>
      </c>
      <c r="M178" s="114">
        <v>588.97512426000003</v>
      </c>
      <c r="N178" s="114"/>
      <c r="O178" s="114"/>
      <c r="P178" s="114"/>
      <c r="Q178" s="114"/>
      <c r="R178" s="114"/>
      <c r="S178" s="114"/>
      <c r="T178" s="114"/>
    </row>
    <row r="179" spans="1:20">
      <c r="A179" s="8">
        <v>45658</v>
      </c>
      <c r="B179" s="114">
        <v>2618.3631058000001</v>
      </c>
      <c r="C179" s="114">
        <v>1.95089179</v>
      </c>
      <c r="D179" s="114">
        <v>1.95089179</v>
      </c>
      <c r="E179" s="114">
        <v>0</v>
      </c>
      <c r="F179" s="114">
        <v>0</v>
      </c>
      <c r="G179" s="114">
        <v>1.95089179</v>
      </c>
      <c r="H179" s="114">
        <v>0</v>
      </c>
      <c r="I179" s="114">
        <v>0</v>
      </c>
      <c r="J179" s="114">
        <v>0</v>
      </c>
      <c r="K179" s="114">
        <v>0</v>
      </c>
      <c r="L179" s="114">
        <v>2616.4122140099998</v>
      </c>
      <c r="M179" s="114">
        <v>543.48982134000005</v>
      </c>
      <c r="N179" s="114"/>
      <c r="O179" s="114"/>
      <c r="P179" s="114"/>
      <c r="Q179" s="114"/>
      <c r="R179" s="114"/>
      <c r="S179" s="114"/>
      <c r="T179" s="114"/>
    </row>
    <row r="180" spans="1:20">
      <c r="A180" s="8">
        <v>45689</v>
      </c>
      <c r="B180" s="114">
        <v>2644.4106580799998</v>
      </c>
      <c r="C180" s="114">
        <v>1.9239325700000001</v>
      </c>
      <c r="D180" s="114">
        <v>1.9239325700000001</v>
      </c>
      <c r="E180" s="114">
        <v>0</v>
      </c>
      <c r="F180" s="114">
        <v>0</v>
      </c>
      <c r="G180" s="114">
        <v>1.9239325700000001</v>
      </c>
      <c r="H180" s="114">
        <v>0</v>
      </c>
      <c r="I180" s="114">
        <v>0</v>
      </c>
      <c r="J180" s="114">
        <v>0</v>
      </c>
      <c r="K180" s="114">
        <v>0</v>
      </c>
      <c r="L180" s="114">
        <v>2642.4867255099998</v>
      </c>
      <c r="M180" s="114">
        <v>485.85507998999998</v>
      </c>
      <c r="N180" s="114"/>
      <c r="O180" s="114"/>
      <c r="P180" s="114"/>
      <c r="Q180" s="114"/>
      <c r="R180" s="114"/>
      <c r="S180" s="114"/>
      <c r="T180" s="114"/>
    </row>
    <row r="181" spans="1:20">
      <c r="A181" s="8">
        <v>45717</v>
      </c>
      <c r="B181" s="114">
        <v>2711.8909012700001</v>
      </c>
      <c r="C181" s="114">
        <v>17.14242582</v>
      </c>
      <c r="D181" s="114">
        <v>17.14242582</v>
      </c>
      <c r="E181" s="114">
        <v>0</v>
      </c>
      <c r="F181" s="114">
        <v>15.242455339999999</v>
      </c>
      <c r="G181" s="114">
        <v>1.8999704799999999</v>
      </c>
      <c r="H181" s="114">
        <v>0</v>
      </c>
      <c r="I181" s="114">
        <v>0</v>
      </c>
      <c r="J181" s="114">
        <v>0</v>
      </c>
      <c r="K181" s="114">
        <v>0</v>
      </c>
      <c r="L181" s="114">
        <v>2694.7484754500001</v>
      </c>
      <c r="M181" s="114">
        <v>525.53721105</v>
      </c>
      <c r="N181" s="114"/>
      <c r="O181" s="114"/>
      <c r="P181" s="114"/>
      <c r="Q181" s="114"/>
      <c r="R181" s="114"/>
      <c r="S181" s="114"/>
      <c r="T181" s="114"/>
    </row>
    <row r="182" spans="1:20">
      <c r="A182" s="8">
        <v>45748</v>
      </c>
      <c r="B182" s="114">
        <v>2685.32259389</v>
      </c>
      <c r="C182" s="114">
        <v>26.740137260000001</v>
      </c>
      <c r="D182" s="114">
        <v>26.740137260000001</v>
      </c>
      <c r="E182" s="114">
        <v>0</v>
      </c>
      <c r="F182" s="114">
        <v>24.894039759999998</v>
      </c>
      <c r="G182" s="114">
        <v>1.8460974999999999</v>
      </c>
      <c r="H182" s="114">
        <v>0</v>
      </c>
      <c r="I182" s="114">
        <v>0</v>
      </c>
      <c r="J182" s="114">
        <v>0</v>
      </c>
      <c r="K182" s="114">
        <v>0</v>
      </c>
      <c r="L182" s="114">
        <v>2658.5824566299998</v>
      </c>
      <c r="M182" s="114">
        <v>525.84888212999999</v>
      </c>
      <c r="N182" s="114"/>
      <c r="O182" s="114"/>
      <c r="P182" s="114"/>
      <c r="Q182" s="114"/>
      <c r="R182" s="114"/>
      <c r="S182" s="114"/>
      <c r="T182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226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 hidden="1" outlineLevel="1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 hidden="1" outlineLevel="1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 hidden="1" outlineLevel="1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 hidden="1" outlineLevel="1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 hidden="1" outlineLevel="1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 hidden="1" outlineLevel="1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 hidden="1" outlineLevel="1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 hidden="1" outlineLevel="1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 hidden="1" outlineLevel="1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 hidden="1" outlineLevel="1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 hidden="1" outlineLevel="1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 hidden="1" outlineLevel="1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 hidden="1" outlineLevel="1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  <row r="170" spans="1:28">
      <c r="A170" s="8">
        <v>45383</v>
      </c>
      <c r="B170" s="114">
        <v>2931.6115644699998</v>
      </c>
      <c r="C170" s="114">
        <v>2128.9267654800001</v>
      </c>
      <c r="D170" s="114">
        <v>2068.94722456</v>
      </c>
      <c r="E170" s="114">
        <v>1363.51857062</v>
      </c>
      <c r="F170" s="114">
        <v>558.00240431999998</v>
      </c>
      <c r="G170" s="114">
        <v>147.42624961999999</v>
      </c>
      <c r="H170" s="114">
        <v>59.979540919999998</v>
      </c>
      <c r="I170" s="114">
        <v>0.96253047000000003</v>
      </c>
      <c r="J170" s="114">
        <v>3.6417779800000001</v>
      </c>
      <c r="K170" s="114">
        <v>55.37523247</v>
      </c>
      <c r="L170" s="114">
        <v>295.88839207000001</v>
      </c>
      <c r="M170" s="114">
        <v>255.18064835999999</v>
      </c>
      <c r="N170" s="114">
        <v>0</v>
      </c>
      <c r="O170" s="114">
        <v>1.23016635</v>
      </c>
      <c r="P170" s="114">
        <v>253.95048201</v>
      </c>
      <c r="Q170" s="114">
        <v>40.707743710000003</v>
      </c>
      <c r="R170" s="114">
        <v>0</v>
      </c>
      <c r="S170" s="114">
        <v>0</v>
      </c>
      <c r="T170" s="114">
        <v>40.707743710000003</v>
      </c>
      <c r="U170" s="114">
        <v>506.79640691999998</v>
      </c>
      <c r="V170" s="114">
        <v>449.51834147</v>
      </c>
      <c r="W170" s="114"/>
      <c r="X170" s="114"/>
      <c r="Y170" s="114"/>
      <c r="Z170" s="114"/>
      <c r="AA170" s="114"/>
      <c r="AB170" s="114"/>
    </row>
    <row r="171" spans="1:28">
      <c r="A171" s="8">
        <v>45413</v>
      </c>
      <c r="B171" s="114">
        <v>3010.3959850599999</v>
      </c>
      <c r="C171" s="114">
        <v>2170.8014249500002</v>
      </c>
      <c r="D171" s="114">
        <v>2109.41616703</v>
      </c>
      <c r="E171" s="114">
        <v>1390.87295937</v>
      </c>
      <c r="F171" s="114">
        <v>571.93455614000004</v>
      </c>
      <c r="G171" s="114">
        <v>146.60865152</v>
      </c>
      <c r="H171" s="114">
        <v>61.385257920000001</v>
      </c>
      <c r="I171" s="114">
        <v>0.99972079000000003</v>
      </c>
      <c r="J171" s="114">
        <v>3.7320131000000001</v>
      </c>
      <c r="K171" s="114">
        <v>56.65352403</v>
      </c>
      <c r="L171" s="114">
        <v>328.98703208000001</v>
      </c>
      <c r="M171" s="114">
        <v>287.45423297000002</v>
      </c>
      <c r="N171" s="114">
        <v>0</v>
      </c>
      <c r="O171" s="114">
        <v>2.1400102699999999</v>
      </c>
      <c r="P171" s="114">
        <v>285.31422270000002</v>
      </c>
      <c r="Q171" s="114">
        <v>41.532799109999999</v>
      </c>
      <c r="R171" s="114">
        <v>0</v>
      </c>
      <c r="S171" s="114">
        <v>0</v>
      </c>
      <c r="T171" s="114">
        <v>41.532799109999999</v>
      </c>
      <c r="U171" s="114">
        <v>510.60752803000003</v>
      </c>
      <c r="V171" s="114">
        <v>491.67888730999999</v>
      </c>
      <c r="W171" s="114"/>
      <c r="X171" s="114"/>
      <c r="Y171" s="114"/>
      <c r="Z171" s="114"/>
      <c r="AA171" s="114"/>
      <c r="AB171" s="114"/>
    </row>
    <row r="172" spans="1:28">
      <c r="A172" s="8">
        <v>45444</v>
      </c>
      <c r="B172" s="114">
        <v>3074.9428770300001</v>
      </c>
      <c r="C172" s="114">
        <v>2199.0588963999999</v>
      </c>
      <c r="D172" s="114">
        <v>2137.9499396699998</v>
      </c>
      <c r="E172" s="114">
        <v>1412.4195018</v>
      </c>
      <c r="F172" s="114">
        <v>579.94060563999994</v>
      </c>
      <c r="G172" s="114">
        <v>145.58983223000001</v>
      </c>
      <c r="H172" s="114">
        <v>61.108956730000003</v>
      </c>
      <c r="I172" s="114">
        <v>0.90466411000000002</v>
      </c>
      <c r="J172" s="114">
        <v>3.7192480099999998</v>
      </c>
      <c r="K172" s="114">
        <v>56.485044610000003</v>
      </c>
      <c r="L172" s="114">
        <v>350.70211776999997</v>
      </c>
      <c r="M172" s="114">
        <v>306.38791672000002</v>
      </c>
      <c r="N172" s="114">
        <v>0</v>
      </c>
      <c r="O172" s="114">
        <v>2.6769214099999998</v>
      </c>
      <c r="P172" s="114">
        <v>303.71099530999999</v>
      </c>
      <c r="Q172" s="114">
        <v>44.314201050000001</v>
      </c>
      <c r="R172" s="114">
        <v>0</v>
      </c>
      <c r="S172" s="114">
        <v>0</v>
      </c>
      <c r="T172" s="114">
        <v>44.314201050000001</v>
      </c>
      <c r="U172" s="114">
        <v>525.18186286000002</v>
      </c>
      <c r="V172" s="114">
        <v>513.01216700999998</v>
      </c>
      <c r="W172" s="114"/>
      <c r="X172" s="114"/>
      <c r="Y172" s="114"/>
      <c r="Z172" s="114"/>
      <c r="AA172" s="114"/>
      <c r="AB172" s="114"/>
    </row>
    <row r="173" spans="1:28">
      <c r="A173" s="8">
        <v>45474</v>
      </c>
      <c r="B173" s="114">
        <v>3148.3581207500001</v>
      </c>
      <c r="C173" s="114">
        <v>2264.6788374600001</v>
      </c>
      <c r="D173" s="114">
        <v>2209.0530801899999</v>
      </c>
      <c r="E173" s="114">
        <v>1470.68401741</v>
      </c>
      <c r="F173" s="114">
        <v>596.03021008999997</v>
      </c>
      <c r="G173" s="114">
        <v>142.33885269000001</v>
      </c>
      <c r="H173" s="114">
        <v>55.625757270000001</v>
      </c>
      <c r="I173" s="114">
        <v>1.00571689</v>
      </c>
      <c r="J173" s="114">
        <v>3.7820819600000002</v>
      </c>
      <c r="K173" s="114">
        <v>50.83795842</v>
      </c>
      <c r="L173" s="114">
        <v>363.74707497000003</v>
      </c>
      <c r="M173" s="114">
        <v>318.92974461</v>
      </c>
      <c r="N173" s="114">
        <v>0</v>
      </c>
      <c r="O173" s="114">
        <v>2.9003721100000002</v>
      </c>
      <c r="P173" s="114">
        <v>316.02937250000002</v>
      </c>
      <c r="Q173" s="114">
        <v>44.81733036</v>
      </c>
      <c r="R173" s="114">
        <v>0</v>
      </c>
      <c r="S173" s="114">
        <v>0</v>
      </c>
      <c r="T173" s="114">
        <v>44.81733036</v>
      </c>
      <c r="U173" s="114">
        <v>519.93220831999997</v>
      </c>
      <c r="V173" s="114">
        <v>520.16306925000004</v>
      </c>
      <c r="W173" s="114"/>
      <c r="X173" s="114"/>
      <c r="Y173" s="114"/>
      <c r="Z173" s="114"/>
      <c r="AA173" s="114"/>
      <c r="AB173" s="114"/>
    </row>
    <row r="174" spans="1:28">
      <c r="A174" s="8">
        <v>45505</v>
      </c>
      <c r="B174" s="114">
        <v>3234.79392813</v>
      </c>
      <c r="C174" s="114">
        <v>2339.1759723800001</v>
      </c>
      <c r="D174" s="114">
        <v>2283.0034899799998</v>
      </c>
      <c r="E174" s="114">
        <v>1516.5245950000001</v>
      </c>
      <c r="F174" s="114">
        <v>624.34857348000003</v>
      </c>
      <c r="G174" s="114">
        <v>142.13032150000001</v>
      </c>
      <c r="H174" s="114">
        <v>56.1724824</v>
      </c>
      <c r="I174" s="114">
        <v>0.97422962999999996</v>
      </c>
      <c r="J174" s="114">
        <v>3.8327968100000001</v>
      </c>
      <c r="K174" s="114">
        <v>51.365455959999998</v>
      </c>
      <c r="L174" s="114">
        <v>382.71198457000003</v>
      </c>
      <c r="M174" s="114">
        <v>337.95320807000002</v>
      </c>
      <c r="N174" s="114">
        <v>0</v>
      </c>
      <c r="O174" s="114">
        <v>3.1417712</v>
      </c>
      <c r="P174" s="114">
        <v>334.81143687000002</v>
      </c>
      <c r="Q174" s="114">
        <v>44.758776500000003</v>
      </c>
      <c r="R174" s="114">
        <v>0</v>
      </c>
      <c r="S174" s="114">
        <v>0</v>
      </c>
      <c r="T174" s="114">
        <v>44.758776500000003</v>
      </c>
      <c r="U174" s="114">
        <v>512.90597118000005</v>
      </c>
      <c r="V174" s="114">
        <v>532.77829686999996</v>
      </c>
      <c r="W174" s="114"/>
      <c r="X174" s="114"/>
      <c r="Y174" s="114"/>
      <c r="Z174" s="114"/>
      <c r="AA174" s="114"/>
      <c r="AB174" s="114"/>
    </row>
    <row r="175" spans="1:28">
      <c r="A175" s="8">
        <v>45536</v>
      </c>
      <c r="B175" s="114">
        <v>3299.8085351599998</v>
      </c>
      <c r="C175" s="114">
        <v>2383.3507172300001</v>
      </c>
      <c r="D175" s="114">
        <v>2327.2017612499999</v>
      </c>
      <c r="E175" s="114">
        <v>1535.4251163900001</v>
      </c>
      <c r="F175" s="114">
        <v>650.80650559000003</v>
      </c>
      <c r="G175" s="114">
        <v>140.97013927</v>
      </c>
      <c r="H175" s="114">
        <v>56.148955979999997</v>
      </c>
      <c r="I175" s="114">
        <v>1.0259753199999999</v>
      </c>
      <c r="J175" s="114">
        <v>3.83975686</v>
      </c>
      <c r="K175" s="114">
        <v>51.283223800000002</v>
      </c>
      <c r="L175" s="114">
        <v>394.04201253000002</v>
      </c>
      <c r="M175" s="114">
        <v>349.40045292999997</v>
      </c>
      <c r="N175" s="114">
        <v>0</v>
      </c>
      <c r="O175" s="114">
        <v>3.29689977</v>
      </c>
      <c r="P175" s="114">
        <v>346.10355315999999</v>
      </c>
      <c r="Q175" s="114">
        <v>44.641559600000001</v>
      </c>
      <c r="R175" s="114">
        <v>0</v>
      </c>
      <c r="S175" s="114">
        <v>0</v>
      </c>
      <c r="T175" s="114">
        <v>44.641559600000001</v>
      </c>
      <c r="U175" s="114">
        <v>522.41580539999995</v>
      </c>
      <c r="V175" s="114">
        <v>544.28701633000003</v>
      </c>
      <c r="W175" s="114"/>
      <c r="X175" s="114"/>
      <c r="Y175" s="114"/>
      <c r="Z175" s="114"/>
      <c r="AA175" s="114"/>
      <c r="AB175" s="114"/>
    </row>
    <row r="176" spans="1:28">
      <c r="A176" s="8">
        <v>45566</v>
      </c>
      <c r="B176" s="114">
        <v>3298.4055659700002</v>
      </c>
      <c r="C176" s="114">
        <v>2396.0093150100001</v>
      </c>
      <c r="D176" s="114">
        <v>2365.8733429099998</v>
      </c>
      <c r="E176" s="114">
        <v>1562.21901757</v>
      </c>
      <c r="F176" s="114">
        <v>660.54951488999995</v>
      </c>
      <c r="G176" s="114">
        <v>143.10481045</v>
      </c>
      <c r="H176" s="114">
        <v>30.1359721</v>
      </c>
      <c r="I176" s="114">
        <v>1.04439342</v>
      </c>
      <c r="J176" s="114">
        <v>3.8032859800000001</v>
      </c>
      <c r="K176" s="114">
        <v>25.2882927</v>
      </c>
      <c r="L176" s="114">
        <v>386.73211739999999</v>
      </c>
      <c r="M176" s="114">
        <v>360.42265241000001</v>
      </c>
      <c r="N176" s="114">
        <v>4.7692610000000003E-2</v>
      </c>
      <c r="O176" s="114">
        <v>3.7837936600000002</v>
      </c>
      <c r="P176" s="114">
        <v>356.59116613999998</v>
      </c>
      <c r="Q176" s="114">
        <v>26.309464989999999</v>
      </c>
      <c r="R176" s="114">
        <v>0</v>
      </c>
      <c r="S176" s="114">
        <v>0</v>
      </c>
      <c r="T176" s="114">
        <v>26.309464989999999</v>
      </c>
      <c r="U176" s="114">
        <v>515.66413355999998</v>
      </c>
      <c r="V176" s="114">
        <v>504.40758706000003</v>
      </c>
      <c r="W176" s="114"/>
      <c r="X176" s="114"/>
      <c r="Y176" s="114"/>
      <c r="Z176" s="114"/>
      <c r="AA176" s="114"/>
      <c r="AB176" s="114"/>
    </row>
    <row r="177" spans="1:28">
      <c r="A177" s="8">
        <v>45597</v>
      </c>
      <c r="B177" s="114">
        <v>3399.8563207000002</v>
      </c>
      <c r="C177" s="114">
        <v>2451.7907156800002</v>
      </c>
      <c r="D177" s="114">
        <v>2421.7624879099999</v>
      </c>
      <c r="E177" s="114">
        <v>1601.1832223700001</v>
      </c>
      <c r="F177" s="114">
        <v>676.21136485</v>
      </c>
      <c r="G177" s="114">
        <v>144.36790069</v>
      </c>
      <c r="H177" s="114">
        <v>30.028227770000001</v>
      </c>
      <c r="I177" s="114">
        <v>1.0615224599999999</v>
      </c>
      <c r="J177" s="114">
        <v>3.7963196899999998</v>
      </c>
      <c r="K177" s="114">
        <v>25.170385620000001</v>
      </c>
      <c r="L177" s="114">
        <v>409.19708652999998</v>
      </c>
      <c r="M177" s="114">
        <v>382.78280942999999</v>
      </c>
      <c r="N177" s="114">
        <v>4.1322070000000002E-2</v>
      </c>
      <c r="O177" s="114">
        <v>3.7191611199999999</v>
      </c>
      <c r="P177" s="114">
        <v>379.02232623999998</v>
      </c>
      <c r="Q177" s="114">
        <v>26.4142771</v>
      </c>
      <c r="R177" s="114">
        <v>0</v>
      </c>
      <c r="S177" s="114">
        <v>0</v>
      </c>
      <c r="T177" s="114">
        <v>26.4142771</v>
      </c>
      <c r="U177" s="114">
        <v>538.86851849000004</v>
      </c>
      <c r="V177" s="114">
        <v>529.70353978000003</v>
      </c>
      <c r="W177" s="114"/>
      <c r="X177" s="114"/>
      <c r="Y177" s="114"/>
      <c r="Z177" s="114"/>
      <c r="AA177" s="114"/>
      <c r="AB177" s="114"/>
    </row>
    <row r="178" spans="1:28">
      <c r="A178" s="8">
        <v>45627</v>
      </c>
      <c r="B178" s="114">
        <v>3418.7560751999999</v>
      </c>
      <c r="C178" s="114">
        <v>2425.8646775000002</v>
      </c>
      <c r="D178" s="114">
        <v>2395.6126217999999</v>
      </c>
      <c r="E178" s="114">
        <v>1579.22153288</v>
      </c>
      <c r="F178" s="114">
        <v>672.52601342000003</v>
      </c>
      <c r="G178" s="114">
        <v>143.86507549999999</v>
      </c>
      <c r="H178" s="114">
        <v>30.2520557</v>
      </c>
      <c r="I178" s="114">
        <v>1.1033262800000001</v>
      </c>
      <c r="J178" s="114">
        <v>3.8236382600000001</v>
      </c>
      <c r="K178" s="114">
        <v>25.325091159999999</v>
      </c>
      <c r="L178" s="114">
        <v>415.60171730000002</v>
      </c>
      <c r="M178" s="114">
        <v>389.02888852000001</v>
      </c>
      <c r="N178" s="114">
        <v>4.0767270000000001E-2</v>
      </c>
      <c r="O178" s="114">
        <v>3.6398983600000001</v>
      </c>
      <c r="P178" s="114">
        <v>385.34822288999999</v>
      </c>
      <c r="Q178" s="114">
        <v>26.572828779999998</v>
      </c>
      <c r="R178" s="114">
        <v>0</v>
      </c>
      <c r="S178" s="114">
        <v>0</v>
      </c>
      <c r="T178" s="114">
        <v>26.572828779999998</v>
      </c>
      <c r="U178" s="114">
        <v>577.28968039999995</v>
      </c>
      <c r="V178" s="114">
        <v>538.02289380000002</v>
      </c>
      <c r="W178" s="114"/>
      <c r="X178" s="114"/>
      <c r="Y178" s="114"/>
      <c r="Z178" s="114"/>
      <c r="AA178" s="114"/>
      <c r="AB178" s="114"/>
    </row>
    <row r="179" spans="1:28">
      <c r="A179" s="8">
        <v>45658</v>
      </c>
      <c r="B179" s="114">
        <v>3516.4913183399999</v>
      </c>
      <c r="C179" s="114">
        <v>2502.7508544500001</v>
      </c>
      <c r="D179" s="114">
        <v>2472.7695242200002</v>
      </c>
      <c r="E179" s="114">
        <v>1682.4632582500001</v>
      </c>
      <c r="F179" s="114">
        <v>644.44996996999998</v>
      </c>
      <c r="G179" s="114">
        <v>145.85629599999999</v>
      </c>
      <c r="H179" s="114">
        <v>29.981330230000001</v>
      </c>
      <c r="I179" s="114">
        <v>1.0630360299999999</v>
      </c>
      <c r="J179" s="114">
        <v>3.79774579</v>
      </c>
      <c r="K179" s="114">
        <v>25.120548410000001</v>
      </c>
      <c r="L179" s="114">
        <v>421.50397977</v>
      </c>
      <c r="M179" s="114">
        <v>395.09864415999999</v>
      </c>
      <c r="N179" s="114">
        <v>4.4004210000000002E-2</v>
      </c>
      <c r="O179" s="114">
        <v>3.5540672899999999</v>
      </c>
      <c r="P179" s="114">
        <v>391.50057265999999</v>
      </c>
      <c r="Q179" s="114">
        <v>26.405335610000002</v>
      </c>
      <c r="R179" s="114">
        <v>0</v>
      </c>
      <c r="S179" s="114">
        <v>0</v>
      </c>
      <c r="T179" s="114">
        <v>26.405335610000002</v>
      </c>
      <c r="U179" s="114">
        <v>592.23648412</v>
      </c>
      <c r="V179" s="114">
        <v>548.47878229000003</v>
      </c>
      <c r="W179" s="114"/>
      <c r="X179" s="114"/>
      <c r="Y179" s="114"/>
      <c r="Z179" s="114"/>
      <c r="AA179" s="114"/>
      <c r="AB179" s="114"/>
    </row>
    <row r="180" spans="1:28">
      <c r="A180" s="8">
        <v>45689</v>
      </c>
      <c r="B180" s="114">
        <v>3574.9916312300002</v>
      </c>
      <c r="C180" s="114">
        <v>2523.8925562700001</v>
      </c>
      <c r="D180" s="114">
        <v>2494.0089523699999</v>
      </c>
      <c r="E180" s="114">
        <v>1694.3690816400001</v>
      </c>
      <c r="F180" s="114">
        <v>651.42982910000001</v>
      </c>
      <c r="G180" s="114">
        <v>148.21004163000001</v>
      </c>
      <c r="H180" s="114">
        <v>29.883603900000001</v>
      </c>
      <c r="I180" s="114">
        <v>1.0865529700000001</v>
      </c>
      <c r="J180" s="114">
        <v>3.7795389500000001</v>
      </c>
      <c r="K180" s="114">
        <v>25.017511979999998</v>
      </c>
      <c r="L180" s="114">
        <v>428.30601739999997</v>
      </c>
      <c r="M180" s="114">
        <v>402.48663625</v>
      </c>
      <c r="N180" s="114">
        <v>4.0807929999999999E-2</v>
      </c>
      <c r="O180" s="114">
        <v>3.4636631100000002</v>
      </c>
      <c r="P180" s="114">
        <v>398.98216521000001</v>
      </c>
      <c r="Q180" s="114">
        <v>25.819381150000002</v>
      </c>
      <c r="R180" s="114">
        <v>0</v>
      </c>
      <c r="S180" s="114">
        <v>0</v>
      </c>
      <c r="T180" s="114">
        <v>25.819381150000002</v>
      </c>
      <c r="U180" s="114">
        <v>622.79305755999997</v>
      </c>
      <c r="V180" s="114">
        <v>538.91610808999997</v>
      </c>
      <c r="W180" s="114"/>
      <c r="X180" s="114"/>
      <c r="Y180" s="114"/>
      <c r="Z180" s="114"/>
      <c r="AA180" s="114"/>
      <c r="AB180" s="114"/>
    </row>
    <row r="181" spans="1:28">
      <c r="A181" s="8">
        <v>45717</v>
      </c>
      <c r="B181" s="114">
        <v>3667.0897659500001</v>
      </c>
      <c r="C181" s="114">
        <v>2580.5398987799999</v>
      </c>
      <c r="D181" s="114">
        <v>2558.0575427799999</v>
      </c>
      <c r="E181" s="114">
        <v>1698.6853155399999</v>
      </c>
      <c r="F181" s="114">
        <v>710.78397571999994</v>
      </c>
      <c r="G181" s="114">
        <v>148.58825152</v>
      </c>
      <c r="H181" s="114">
        <v>22.482355999999999</v>
      </c>
      <c r="I181" s="114">
        <v>1.12401</v>
      </c>
      <c r="J181" s="114">
        <v>3.8181988200000001</v>
      </c>
      <c r="K181" s="114">
        <v>17.540147180000002</v>
      </c>
      <c r="L181" s="114">
        <v>434.72572465000002</v>
      </c>
      <c r="M181" s="114">
        <v>409.07383612000001</v>
      </c>
      <c r="N181" s="114">
        <v>2.4275560000000002E-2</v>
      </c>
      <c r="O181" s="114">
        <v>3.3822652199999999</v>
      </c>
      <c r="P181" s="114">
        <v>405.66729534000001</v>
      </c>
      <c r="Q181" s="114">
        <v>25.651888530000001</v>
      </c>
      <c r="R181" s="114">
        <v>0</v>
      </c>
      <c r="S181" s="114">
        <v>0</v>
      </c>
      <c r="T181" s="114">
        <v>25.651888530000001</v>
      </c>
      <c r="U181" s="114">
        <v>651.82414252000001</v>
      </c>
      <c r="V181" s="114">
        <v>543.47965015</v>
      </c>
      <c r="W181" s="114"/>
      <c r="X181" s="114"/>
      <c r="Y181" s="114"/>
      <c r="Z181" s="114"/>
      <c r="AA181" s="114"/>
      <c r="AB181" s="114"/>
    </row>
    <row r="182" spans="1:28">
      <c r="A182" s="8">
        <v>45748</v>
      </c>
      <c r="B182" s="114">
        <v>3727.4135468200002</v>
      </c>
      <c r="C182" s="114">
        <v>2612.10368771</v>
      </c>
      <c r="D182" s="114">
        <v>2589.9239590699999</v>
      </c>
      <c r="E182" s="114">
        <v>1797.5295338799999</v>
      </c>
      <c r="F182" s="114">
        <v>638.45138543999997</v>
      </c>
      <c r="G182" s="114">
        <v>153.94303975</v>
      </c>
      <c r="H182" s="114">
        <v>22.17972864</v>
      </c>
      <c r="I182" s="114">
        <v>8.0266660000000004E-2</v>
      </c>
      <c r="J182" s="114">
        <v>3.9054254400000001</v>
      </c>
      <c r="K182" s="114">
        <v>18.194036539999999</v>
      </c>
      <c r="L182" s="114">
        <v>444.03835128999998</v>
      </c>
      <c r="M182" s="114">
        <v>418.45308011999998</v>
      </c>
      <c r="N182" s="114">
        <v>1.424841E-2</v>
      </c>
      <c r="O182" s="114">
        <v>3.2972860700000002</v>
      </c>
      <c r="P182" s="114">
        <v>415.14154564</v>
      </c>
      <c r="Q182" s="114">
        <v>25.585271169999999</v>
      </c>
      <c r="R182" s="114">
        <v>0</v>
      </c>
      <c r="S182" s="114">
        <v>0</v>
      </c>
      <c r="T182" s="114">
        <v>25.585271169999999</v>
      </c>
      <c r="U182" s="114">
        <v>671.27150782000001</v>
      </c>
      <c r="V182" s="114">
        <v>529.50226917999998</v>
      </c>
      <c r="W182" s="114"/>
      <c r="X182" s="114"/>
      <c r="Y182" s="114"/>
      <c r="Z182" s="114"/>
      <c r="AA182" s="114"/>
      <c r="AB182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226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5">
        <v>15189.88397051</v>
      </c>
      <c r="C170" s="41">
        <v>45.093687439999997</v>
      </c>
      <c r="D170" s="115">
        <v>19.81060798</v>
      </c>
      <c r="E170" s="115">
        <v>25.283079460000003</v>
      </c>
      <c r="F170" s="115">
        <v>128.36509165000001</v>
      </c>
      <c r="G170" s="115">
        <v>26.068861349999999</v>
      </c>
      <c r="H170" s="115">
        <v>102.2962303</v>
      </c>
      <c r="I170" s="115">
        <v>3159.3767182399997</v>
      </c>
      <c r="J170" s="115">
        <v>408.50364714999995</v>
      </c>
      <c r="K170" s="115">
        <v>2750.8730710899999</v>
      </c>
      <c r="L170" s="115">
        <v>11857.048473179999</v>
      </c>
      <c r="M170" s="115">
        <v>11460.646195700001</v>
      </c>
      <c r="N170" s="115">
        <v>396.40227748000001</v>
      </c>
      <c r="O170" s="115">
        <v>3.7823769700000001</v>
      </c>
      <c r="P170" s="115">
        <v>123.77975087999999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5">
        <v>15484.297798920001</v>
      </c>
      <c r="C171" s="41">
        <v>45.407976820000002</v>
      </c>
      <c r="D171" s="115">
        <v>20.962191600000001</v>
      </c>
      <c r="E171" s="115">
        <v>24.445785220000001</v>
      </c>
      <c r="F171" s="115">
        <v>126.77203691</v>
      </c>
      <c r="G171" s="115">
        <v>29.37381731</v>
      </c>
      <c r="H171" s="115">
        <v>97.398219600000004</v>
      </c>
      <c r="I171" s="115">
        <v>3296.8898557400003</v>
      </c>
      <c r="J171" s="115">
        <v>435.75301648999999</v>
      </c>
      <c r="K171" s="115">
        <v>2861.1368392499999</v>
      </c>
      <c r="L171" s="115">
        <v>12015.22792945</v>
      </c>
      <c r="M171" s="115">
        <v>11602.446784</v>
      </c>
      <c r="N171" s="115">
        <v>412.78114545000005</v>
      </c>
      <c r="O171" s="115">
        <v>12.647261650000001</v>
      </c>
      <c r="P171" s="115">
        <v>134.10344061000001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5">
        <v>15991.020496929999</v>
      </c>
      <c r="C172" s="41">
        <v>44.596610699999999</v>
      </c>
      <c r="D172" s="115">
        <v>20.974587000000003</v>
      </c>
      <c r="E172" s="115">
        <v>23.6220237</v>
      </c>
      <c r="F172" s="115">
        <v>132.10037098999999</v>
      </c>
      <c r="G172" s="115">
        <v>30.136038429999999</v>
      </c>
      <c r="H172" s="115">
        <v>101.96433256</v>
      </c>
      <c r="I172" s="115">
        <v>3274.7264408199999</v>
      </c>
      <c r="J172" s="115">
        <v>442.07728232999995</v>
      </c>
      <c r="K172" s="115">
        <v>2832.64915849</v>
      </c>
      <c r="L172" s="115">
        <v>12539.597074419999</v>
      </c>
      <c r="M172" s="115">
        <v>12131.832332969998</v>
      </c>
      <c r="N172" s="115">
        <v>407.76474145000003</v>
      </c>
      <c r="O172" s="115">
        <v>2.6934307999999998</v>
      </c>
      <c r="P172" s="115">
        <v>129.59074092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5">
        <v>15970.818067079999</v>
      </c>
      <c r="C173" s="41">
        <v>48.219237570000004</v>
      </c>
      <c r="D173" s="115">
        <v>20.502307000000002</v>
      </c>
      <c r="E173" s="115">
        <v>27.716930569999999</v>
      </c>
      <c r="F173" s="115">
        <v>128.58623532000001</v>
      </c>
      <c r="G173" s="115">
        <v>25.612823649999999</v>
      </c>
      <c r="H173" s="115">
        <v>102.97341166999999</v>
      </c>
      <c r="I173" s="115">
        <v>3452.5698068900001</v>
      </c>
      <c r="J173" s="115">
        <v>444.64159274000008</v>
      </c>
      <c r="K173" s="115">
        <v>3007.9282141500003</v>
      </c>
      <c r="L173" s="115">
        <v>12341.442787300002</v>
      </c>
      <c r="M173" s="115">
        <v>11958.12943133</v>
      </c>
      <c r="N173" s="115">
        <v>383.31335596999998</v>
      </c>
      <c r="O173" s="115">
        <v>68.36814652999999</v>
      </c>
      <c r="P173" s="115">
        <v>128.43300546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5">
        <v>16262.617098180001</v>
      </c>
      <c r="C174" s="41">
        <v>44.840529110000006</v>
      </c>
      <c r="D174" s="115">
        <v>20.53403634</v>
      </c>
      <c r="E174" s="115">
        <v>24.306492769999998</v>
      </c>
      <c r="F174" s="115">
        <v>476.36478140999998</v>
      </c>
      <c r="G174" s="115">
        <v>96.460068539999995</v>
      </c>
      <c r="H174" s="115">
        <v>379.90471287000003</v>
      </c>
      <c r="I174" s="115">
        <v>3370.3963239199998</v>
      </c>
      <c r="J174" s="115">
        <v>471.18730515000004</v>
      </c>
      <c r="K174" s="115">
        <v>2899.2090187700001</v>
      </c>
      <c r="L174" s="115">
        <v>12371.015463740001</v>
      </c>
      <c r="M174" s="115">
        <v>11982.677537400001</v>
      </c>
      <c r="N174" s="115">
        <v>388.33792633999997</v>
      </c>
      <c r="O174" s="115">
        <v>2.9861959499999999</v>
      </c>
      <c r="P174" s="115">
        <v>132.66580094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5">
        <v>16317.951434299999</v>
      </c>
      <c r="C175" s="41">
        <v>48.764402480000001</v>
      </c>
      <c r="D175" s="115">
        <v>21.57042525</v>
      </c>
      <c r="E175" s="115">
        <v>27.193977230000002</v>
      </c>
      <c r="F175" s="115">
        <v>494.66168294000005</v>
      </c>
      <c r="G175" s="115">
        <v>92.902642570000012</v>
      </c>
      <c r="H175" s="115">
        <v>401.75904036999998</v>
      </c>
      <c r="I175" s="115">
        <v>3366.0304483499999</v>
      </c>
      <c r="J175" s="115">
        <v>409.62111503</v>
      </c>
      <c r="K175" s="115">
        <v>2956.4093333199999</v>
      </c>
      <c r="L175" s="115">
        <v>12408.494900529999</v>
      </c>
      <c r="M175" s="115">
        <v>12027.632348129999</v>
      </c>
      <c r="N175" s="115">
        <v>380.86255239999997</v>
      </c>
      <c r="O175" s="115">
        <v>6.7984375799999999</v>
      </c>
      <c r="P175" s="115">
        <v>134.46734265999999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5">
        <v>16453.16255945</v>
      </c>
      <c r="C176" s="41">
        <v>59.543484069999998</v>
      </c>
      <c r="D176" s="115">
        <v>21.438926770000002</v>
      </c>
      <c r="E176" s="115">
        <v>38.104557300000003</v>
      </c>
      <c r="F176" s="115">
        <v>485.72629697999997</v>
      </c>
      <c r="G176" s="115">
        <v>123.91465359999999</v>
      </c>
      <c r="H176" s="115">
        <v>361.81164337999996</v>
      </c>
      <c r="I176" s="115">
        <v>3471.4956448199996</v>
      </c>
      <c r="J176" s="115">
        <v>415.06073268000006</v>
      </c>
      <c r="K176" s="115">
        <v>3056.4349121400001</v>
      </c>
      <c r="L176" s="115">
        <v>12436.397133580002</v>
      </c>
      <c r="M176" s="115">
        <v>12045.66400769</v>
      </c>
      <c r="N176" s="115">
        <v>390.73312589</v>
      </c>
      <c r="O176" s="115">
        <v>4.5410600400000005</v>
      </c>
      <c r="P176" s="115">
        <v>122.58616266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5">
        <v>16677.98025303</v>
      </c>
      <c r="C177" s="41">
        <v>54.276007870000008</v>
      </c>
      <c r="D177" s="115">
        <v>20.805497390000003</v>
      </c>
      <c r="E177" s="115">
        <v>33.470510480000002</v>
      </c>
      <c r="F177" s="115">
        <v>478.92462225000003</v>
      </c>
      <c r="G177" s="115">
        <v>124.92237105999999</v>
      </c>
      <c r="H177" s="115">
        <v>354.00225119000004</v>
      </c>
      <c r="I177" s="115">
        <v>3574.4351654699999</v>
      </c>
      <c r="J177" s="115">
        <v>413.45347799000001</v>
      </c>
      <c r="K177" s="115">
        <v>3160.9816874799999</v>
      </c>
      <c r="L177" s="115">
        <v>12570.344457440002</v>
      </c>
      <c r="M177" s="115">
        <v>12135.84343336</v>
      </c>
      <c r="N177" s="115">
        <v>434.50102407999998</v>
      </c>
      <c r="O177" s="115">
        <v>2.6965648099999999</v>
      </c>
      <c r="P177" s="115">
        <v>121.67555867999999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5">
        <v>17258.789200660001</v>
      </c>
      <c r="C178" s="41">
        <v>57.165111760000002</v>
      </c>
      <c r="D178" s="115">
        <v>20.867969840000001</v>
      </c>
      <c r="E178" s="115">
        <v>36.297141920000001</v>
      </c>
      <c r="F178" s="115">
        <v>440.86897740999996</v>
      </c>
      <c r="G178" s="115">
        <v>119.84903035000001</v>
      </c>
      <c r="H178" s="115">
        <v>321.01994705999999</v>
      </c>
      <c r="I178" s="115">
        <v>3701.9783817199996</v>
      </c>
      <c r="J178" s="115">
        <v>510.61054093000001</v>
      </c>
      <c r="K178" s="115">
        <v>3191.3678407900002</v>
      </c>
      <c r="L178" s="115">
        <v>13058.776729769999</v>
      </c>
      <c r="M178" s="115">
        <v>12609.507187090003</v>
      </c>
      <c r="N178" s="115">
        <v>449.26954267999997</v>
      </c>
      <c r="O178" s="115">
        <v>3.0062136600000002</v>
      </c>
      <c r="P178" s="115">
        <v>122.02694545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5">
        <v>16875.582686059999</v>
      </c>
      <c r="C179" s="41">
        <v>56.885748360000001</v>
      </c>
      <c r="D179" s="115">
        <v>20.913137150000001</v>
      </c>
      <c r="E179" s="115">
        <v>35.972611209999997</v>
      </c>
      <c r="F179" s="115">
        <v>442.31152638000003</v>
      </c>
      <c r="G179" s="115">
        <v>121.8239214</v>
      </c>
      <c r="H179" s="115">
        <v>320.48760498000001</v>
      </c>
      <c r="I179" s="115">
        <v>3585.4892076299998</v>
      </c>
      <c r="J179" s="115">
        <v>366.25918872</v>
      </c>
      <c r="K179" s="115">
        <v>3219.2300189099997</v>
      </c>
      <c r="L179" s="115">
        <v>12790.896203689999</v>
      </c>
      <c r="M179" s="115">
        <v>12378.182372609999</v>
      </c>
      <c r="N179" s="115">
        <v>412.71383107999998</v>
      </c>
      <c r="O179" s="115">
        <v>21.442594100000001</v>
      </c>
      <c r="P179" s="115">
        <v>123.61501355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5">
        <v>17005.689083869998</v>
      </c>
      <c r="C180" s="41">
        <v>71.348001620000005</v>
      </c>
      <c r="D180" s="115">
        <v>20.978807320000001</v>
      </c>
      <c r="E180" s="115">
        <v>50.369194299999997</v>
      </c>
      <c r="F180" s="115">
        <v>442.30867469999998</v>
      </c>
      <c r="G180" s="115">
        <v>119.53208592</v>
      </c>
      <c r="H180" s="115">
        <v>322.77658878</v>
      </c>
      <c r="I180" s="115">
        <v>3694.6898384599999</v>
      </c>
      <c r="J180" s="115">
        <v>531.29040728999996</v>
      </c>
      <c r="K180" s="115">
        <v>3163.3994311699998</v>
      </c>
      <c r="L180" s="115">
        <v>12797.34256909</v>
      </c>
      <c r="M180" s="115">
        <v>12372.43525079</v>
      </c>
      <c r="N180" s="115">
        <v>424.90731830000004</v>
      </c>
      <c r="O180" s="115">
        <v>2.2420663699999999</v>
      </c>
      <c r="P180" s="115">
        <v>127.44895926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5">
        <v>17051.94815425</v>
      </c>
      <c r="C181" s="41">
        <v>62.673142490000004</v>
      </c>
      <c r="D181" s="115">
        <v>20.81043506</v>
      </c>
      <c r="E181" s="115">
        <v>41.86270743</v>
      </c>
      <c r="F181" s="115">
        <v>547.80441689999998</v>
      </c>
      <c r="G181" s="115">
        <v>125.04760585</v>
      </c>
      <c r="H181" s="115">
        <v>422.75681105000001</v>
      </c>
      <c r="I181" s="115">
        <v>3595.3497096399997</v>
      </c>
      <c r="J181" s="115">
        <v>578.73232060999999</v>
      </c>
      <c r="K181" s="115">
        <v>3016.6173890300006</v>
      </c>
      <c r="L181" s="115">
        <v>12846.120885219998</v>
      </c>
      <c r="M181" s="115">
        <v>12437.60193599</v>
      </c>
      <c r="N181" s="115">
        <v>408.51894923000003</v>
      </c>
      <c r="O181" s="115">
        <v>12.955529499999999</v>
      </c>
      <c r="P181" s="115">
        <v>129.80339613999999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5">
        <v>17499.876357239998</v>
      </c>
      <c r="C182" s="41">
        <v>66.48131952</v>
      </c>
      <c r="D182" s="115">
        <v>21.182678160000002</v>
      </c>
      <c r="E182" s="115">
        <v>45.298641359999998</v>
      </c>
      <c r="F182" s="115">
        <v>551.11316069999998</v>
      </c>
      <c r="G182" s="115">
        <v>134.45720566</v>
      </c>
      <c r="H182" s="115">
        <v>416.65595503999998</v>
      </c>
      <c r="I182" s="115">
        <v>3657.7070641400001</v>
      </c>
      <c r="J182" s="115">
        <v>569.72177542999998</v>
      </c>
      <c r="K182" s="115">
        <v>3087.9852887099996</v>
      </c>
      <c r="L182" s="115">
        <v>13224.574812880001</v>
      </c>
      <c r="M182" s="115">
        <v>12816.160871439999</v>
      </c>
      <c r="N182" s="115">
        <v>408.41394144000003</v>
      </c>
      <c r="O182" s="115">
        <v>6.4447457999999997</v>
      </c>
      <c r="P182" s="115">
        <v>137.74925055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2025-05-26T11:51:51Z</dcterms:modified>
</cp:coreProperties>
</file>