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ДГ'!$A$3:$P$183</definedName>
    <definedName name="_xlnm.Print_Area" localSheetId="16">'% ставки за депозитами НФК'!$A$3:$P$183</definedName>
    <definedName name="_xlnm.Print_Area" localSheetId="13">'% ставки за кредитами ДГ'!$A$3:$S$183</definedName>
    <definedName name="_xlnm.Print_Area" localSheetId="12">'% ставки за кредитами НФК'!$A$3:$AE$183</definedName>
    <definedName name="_xlnm.Print_Area" localSheetId="15">'%ставкиЗаКредитамиДГ за цілями'!$A$3:$AM$183</definedName>
    <definedName name="_xlnm.Print_Area" localSheetId="14">'%ставкиЗаКредитамиНФК за цілями'!$A$3:$U$183</definedName>
    <definedName name="_xlnm.Print_Area" localSheetId="18">'Банки та філії'!$A$3:$D$183</definedName>
    <definedName name="_xlnm.Print_Area" localSheetId="10">'Депозити ДГ'!$A$3:$S$183</definedName>
    <definedName name="_xlnm.Print_Area" localSheetId="8">'Депозити за секторами'!$A$3:$P$183</definedName>
    <definedName name="_xlnm.Print_Area" localSheetId="9">'Депозити НФК'!$A$3:$S$183</definedName>
    <definedName name="_xlnm.Print_Area" localSheetId="11">'Депозити НФК за КВЕД'!$A$3:$S$183</definedName>
    <definedName name="_xlnm.Print_Area" localSheetId="4">'Кредити ДГ'!$A$3:$M$183</definedName>
    <definedName name="_xlnm.Print_Area" localSheetId="7">'Кредити ДГ за цілями'!$A$3:$V$183</definedName>
    <definedName name="_xlnm.Print_Area" localSheetId="2">'Кредити за секторами'!$A$3:$P$183</definedName>
    <definedName name="_xlnm.Print_Area" localSheetId="3">'Кредити НФК'!$A$3:$M$183</definedName>
    <definedName name="_xlnm.Print_Area" localSheetId="5">'Кредити НФК за КВЕД'!$A$3:$S$183</definedName>
    <definedName name="_xlnm.Print_Area" localSheetId="6">'Кредити НФК за цілями'!$A$3:$M$183</definedName>
    <definedName name="_xlnm.Print_Area" localSheetId="1">'на звітну дату'!$A$2:$G$51</definedName>
    <definedName name="_xlnm.Print_Area" localSheetId="20">Україна!$A$3:$AC$183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2" i="24" l="1"/>
  <c r="N182" i="24" s="1"/>
  <c r="J182" i="24"/>
  <c r="G182" i="24"/>
  <c r="E182" i="24"/>
  <c r="C182" i="24"/>
  <c r="P182" i="4"/>
  <c r="N182" i="4" s="1"/>
  <c r="J182" i="4"/>
  <c r="G182" i="4"/>
  <c r="E182" i="4"/>
  <c r="C182" i="4"/>
  <c r="E182" i="23"/>
  <c r="D182" i="23"/>
  <c r="C182" i="23"/>
  <c r="D182" i="5"/>
  <c r="E182" i="5"/>
  <c r="C182" i="5"/>
  <c r="H182" i="24" l="1"/>
  <c r="D182" i="24"/>
  <c r="F182" i="24"/>
  <c r="D182" i="4"/>
  <c r="H182" i="4"/>
  <c r="F182" i="4"/>
  <c r="P181" i="24" l="1"/>
  <c r="N181" i="24" s="1"/>
  <c r="J181" i="24"/>
  <c r="G181" i="24"/>
  <c r="E181" i="24"/>
  <c r="C181" i="24"/>
  <c r="P181" i="4"/>
  <c r="J181" i="4"/>
  <c r="G181" i="4"/>
  <c r="F181" i="4"/>
  <c r="C181" i="4"/>
  <c r="E181" i="23"/>
  <c r="D181" i="23"/>
  <c r="C181" i="23"/>
  <c r="E181" i="5"/>
  <c r="D181" i="5"/>
  <c r="C181" i="5"/>
  <c r="H181" i="24" l="1"/>
  <c r="D181" i="24"/>
  <c r="F181" i="24"/>
  <c r="H181" i="4"/>
  <c r="D181" i="4"/>
  <c r="N181" i="4"/>
  <c r="E181" i="4"/>
  <c r="P180" i="24" l="1"/>
  <c r="N180" i="24" s="1"/>
  <c r="G180" i="24"/>
  <c r="J180" i="24"/>
  <c r="C180" i="24"/>
  <c r="E180" i="24"/>
  <c r="P180" i="4"/>
  <c r="G180" i="4"/>
  <c r="F180" i="4"/>
  <c r="J180" i="4"/>
  <c r="C180" i="4"/>
  <c r="E180" i="4"/>
  <c r="E180" i="23"/>
  <c r="D180" i="23"/>
  <c r="C180" i="23"/>
  <c r="E180" i="5"/>
  <c r="D180" i="5"/>
  <c r="C180" i="5"/>
  <c r="H180" i="24" l="1"/>
  <c r="D180" i="24"/>
  <c r="F180" i="24"/>
  <c r="N180" i="4"/>
  <c r="H180" i="4"/>
  <c r="D180" i="4"/>
  <c r="P179" i="24"/>
  <c r="N179" i="24" s="1"/>
  <c r="J179" i="24"/>
  <c r="G179" i="24"/>
  <c r="E179" i="24"/>
  <c r="C179" i="24"/>
  <c r="P179" i="4"/>
  <c r="N179" i="4" s="1"/>
  <c r="J179" i="4"/>
  <c r="H179" i="4" s="1"/>
  <c r="G179" i="4"/>
  <c r="F179" i="4"/>
  <c r="E179" i="4"/>
  <c r="C179" i="4"/>
  <c r="D179" i="23"/>
  <c r="E179" i="23"/>
  <c r="C179" i="23"/>
  <c r="E179" i="5"/>
  <c r="D179" i="5"/>
  <c r="C179" i="5"/>
  <c r="H179" i="24" l="1"/>
  <c r="D179" i="24"/>
  <c r="F179" i="24"/>
  <c r="D179" i="4"/>
  <c r="P178" i="24"/>
  <c r="N178" i="24" s="1"/>
  <c r="J178" i="24"/>
  <c r="G178" i="24"/>
  <c r="E178" i="24"/>
  <c r="C178" i="24"/>
  <c r="P178" i="4"/>
  <c r="N178" i="4" s="1"/>
  <c r="J178" i="4"/>
  <c r="G178" i="4"/>
  <c r="E178" i="4"/>
  <c r="C178" i="4"/>
  <c r="E178" i="23"/>
  <c r="D178" i="23"/>
  <c r="C178" i="23"/>
  <c r="C178" i="5"/>
  <c r="E178" i="5"/>
  <c r="D178" i="5"/>
  <c r="H178" i="24" l="1"/>
  <c r="D178" i="24"/>
  <c r="F178" i="24"/>
  <c r="H178" i="4"/>
  <c r="D178" i="4"/>
  <c r="F178" i="4"/>
  <c r="P177" i="24"/>
  <c r="N177" i="24" s="1"/>
  <c r="G177" i="24"/>
  <c r="J177" i="24"/>
  <c r="C177" i="24"/>
  <c r="E177" i="24"/>
  <c r="P177" i="4"/>
  <c r="F177" i="4"/>
  <c r="J177" i="4"/>
  <c r="G177" i="4"/>
  <c r="C177" i="4"/>
  <c r="E177" i="23"/>
  <c r="D177" i="23"/>
  <c r="C177" i="23"/>
  <c r="E177" i="5"/>
  <c r="D177" i="5"/>
  <c r="C177" i="5"/>
  <c r="H177" i="24" l="1"/>
  <c r="D177" i="24"/>
  <c r="F177" i="24"/>
  <c r="N177" i="4"/>
  <c r="H177" i="4"/>
  <c r="D177" i="4"/>
  <c r="E177" i="4"/>
  <c r="P176" i="24"/>
  <c r="N176" i="24" s="1"/>
  <c r="E176" i="24"/>
  <c r="J176" i="24"/>
  <c r="H176" i="24" s="1"/>
  <c r="G176" i="24"/>
  <c r="F176" i="24"/>
  <c r="C176" i="24"/>
  <c r="P176" i="4"/>
  <c r="N176" i="4" s="1"/>
  <c r="J176" i="4"/>
  <c r="G176" i="4"/>
  <c r="E176" i="4"/>
  <c r="C176" i="4"/>
  <c r="E176" i="23"/>
  <c r="D176" i="23"/>
  <c r="C176" i="23"/>
  <c r="C176" i="5"/>
  <c r="E176" i="5"/>
  <c r="D176" i="5"/>
  <c r="D176" i="24" l="1"/>
  <c r="H176" i="4"/>
  <c r="D176" i="4"/>
  <c r="F176" i="4"/>
  <c r="P175" i="24"/>
  <c r="N175" i="24" s="1"/>
  <c r="J175" i="24"/>
  <c r="G175" i="24"/>
  <c r="E175" i="24"/>
  <c r="C175" i="24"/>
  <c r="P175" i="4"/>
  <c r="N175" i="4" s="1"/>
  <c r="E175" i="4"/>
  <c r="J175" i="4"/>
  <c r="H175" i="4" s="1"/>
  <c r="G175" i="4"/>
  <c r="F175" i="4"/>
  <c r="C175" i="4"/>
  <c r="E175" i="23"/>
  <c r="D175" i="23"/>
  <c r="C175" i="23"/>
  <c r="E175" i="5"/>
  <c r="D175" i="5"/>
  <c r="C175" i="5"/>
  <c r="H175" i="24" l="1"/>
  <c r="D175" i="24"/>
  <c r="F175" i="24"/>
  <c r="D175" i="4"/>
  <c r="P174" i="24"/>
  <c r="N174" i="24" s="1"/>
  <c r="G174" i="24"/>
  <c r="J174" i="24"/>
  <c r="C174" i="24"/>
  <c r="E174" i="24"/>
  <c r="P174" i="4"/>
  <c r="F174" i="4"/>
  <c r="J174" i="4"/>
  <c r="G174" i="4"/>
  <c r="C174" i="4"/>
  <c r="E174" i="23"/>
  <c r="D174" i="23"/>
  <c r="C174" i="23"/>
  <c r="E174" i="5"/>
  <c r="D174" i="5"/>
  <c r="C174" i="5"/>
  <c r="H174" i="24" l="1"/>
  <c r="D174" i="24"/>
  <c r="F174" i="24"/>
  <c r="N174" i="4"/>
  <c r="H174" i="4"/>
  <c r="D174" i="4"/>
  <c r="E174" i="4"/>
  <c r="P173" i="24"/>
  <c r="N173" i="24" s="1"/>
  <c r="J173" i="24"/>
  <c r="E173" i="24"/>
  <c r="G173" i="24"/>
  <c r="C173" i="24"/>
  <c r="P173" i="4"/>
  <c r="N173" i="4" s="1"/>
  <c r="J173" i="4"/>
  <c r="G173" i="4"/>
  <c r="E173" i="4"/>
  <c r="C173" i="4"/>
  <c r="E173" i="23"/>
  <c r="D173" i="23"/>
  <c r="C173" i="23"/>
  <c r="E173" i="5"/>
  <c r="D173" i="5"/>
  <c r="C173" i="5"/>
  <c r="H173" i="24" l="1"/>
  <c r="D173" i="24"/>
  <c r="F173" i="24"/>
  <c r="D173" i="4"/>
  <c r="H173" i="4"/>
  <c r="F173" i="4"/>
  <c r="P172" i="24"/>
  <c r="N172" i="24" s="1"/>
  <c r="G172" i="24"/>
  <c r="J172" i="24"/>
  <c r="C172" i="24"/>
  <c r="E172" i="24"/>
  <c r="P172" i="4"/>
  <c r="F172" i="4"/>
  <c r="J172" i="4"/>
  <c r="G172" i="4"/>
  <c r="C172" i="4"/>
  <c r="E172" i="23"/>
  <c r="D172" i="23"/>
  <c r="C172" i="23"/>
  <c r="E172" i="5"/>
  <c r="D172" i="5"/>
  <c r="C172" i="5"/>
  <c r="D172" i="24" l="1"/>
  <c r="H172" i="24"/>
  <c r="F172" i="24"/>
  <c r="N172" i="4"/>
  <c r="H172" i="4"/>
  <c r="D172" i="4"/>
  <c r="E172" i="4"/>
  <c r="G171" i="24"/>
  <c r="F171" i="24"/>
  <c r="J171" i="24"/>
  <c r="C171" i="24"/>
  <c r="G171" i="4"/>
  <c r="F171" i="4"/>
  <c r="J171" i="4"/>
  <c r="C171" i="4"/>
  <c r="E171" i="23"/>
  <c r="D171" i="23"/>
  <c r="C171" i="23"/>
  <c r="E171" i="5"/>
  <c r="D171" i="5"/>
  <c r="C171" i="5"/>
  <c r="H171" i="24" l="1"/>
  <c r="P171" i="24"/>
  <c r="N171" i="24" s="1"/>
  <c r="E171" i="24"/>
  <c r="H171" i="4"/>
  <c r="P171" i="4"/>
  <c r="N171" i="4" s="1"/>
  <c r="E171" i="4"/>
  <c r="P170" i="24"/>
  <c r="F170" i="24"/>
  <c r="J170" i="24"/>
  <c r="G170" i="24"/>
  <c r="C170" i="24"/>
  <c r="P170" i="4"/>
  <c r="J170" i="4"/>
  <c r="G170" i="4"/>
  <c r="F170" i="4"/>
  <c r="C170" i="4"/>
  <c r="D170" i="23"/>
  <c r="E170" i="23"/>
  <c r="C170" i="23"/>
  <c r="E170" i="5"/>
  <c r="D170" i="5"/>
  <c r="C170" i="5"/>
  <c r="D171" i="24" l="1"/>
  <c r="D171" i="4"/>
  <c r="N170" i="24"/>
  <c r="D170" i="24"/>
  <c r="H170" i="24"/>
  <c r="E170" i="24"/>
  <c r="N170" i="4"/>
  <c r="H170" i="4"/>
  <c r="D170" i="4"/>
  <c r="E170" i="4"/>
  <c r="P169" i="24"/>
  <c r="N169" i="24" s="1"/>
  <c r="J169" i="24"/>
  <c r="G169" i="24"/>
  <c r="E169" i="24"/>
  <c r="C169" i="24"/>
  <c r="P169" i="4"/>
  <c r="N169" i="4" s="1"/>
  <c r="G169" i="4"/>
  <c r="J169" i="4"/>
  <c r="C169" i="4"/>
  <c r="E169" i="4"/>
  <c r="E169" i="23"/>
  <c r="D169" i="23"/>
  <c r="C169" i="23"/>
  <c r="E169" i="5"/>
  <c r="D169" i="5"/>
  <c r="C169" i="5"/>
  <c r="H169" i="24" l="1"/>
  <c r="D169" i="24"/>
  <c r="F169" i="24"/>
  <c r="H169" i="4"/>
  <c r="D169" i="4"/>
  <c r="F169" i="4"/>
  <c r="P168" i="24"/>
  <c r="N168" i="24" s="1"/>
  <c r="G168" i="24"/>
  <c r="J168" i="24"/>
  <c r="C168" i="24"/>
  <c r="E168" i="24"/>
  <c r="P168" i="4"/>
  <c r="F168" i="4"/>
  <c r="J168" i="4"/>
  <c r="G168" i="4"/>
  <c r="C168" i="4"/>
  <c r="E168" i="23"/>
  <c r="D168" i="23"/>
  <c r="C168" i="23"/>
  <c r="E168" i="5"/>
  <c r="D168" i="5"/>
  <c r="C168" i="5"/>
  <c r="H168" i="24" l="1"/>
  <c r="D168" i="24"/>
  <c r="F168" i="24"/>
  <c r="N168" i="4"/>
  <c r="H168" i="4"/>
  <c r="D168" i="4"/>
  <c r="E168" i="4"/>
  <c r="P167" i="24"/>
  <c r="N167" i="24" s="1"/>
  <c r="E167" i="24"/>
  <c r="J167" i="24"/>
  <c r="H167" i="24" s="1"/>
  <c r="G167" i="24"/>
  <c r="F167" i="24"/>
  <c r="C167" i="24"/>
  <c r="P167" i="4"/>
  <c r="F167" i="4"/>
  <c r="J167" i="4"/>
  <c r="G167" i="4"/>
  <c r="C167" i="4"/>
  <c r="E167" i="23"/>
  <c r="D167" i="23"/>
  <c r="C167" i="23"/>
  <c r="E167" i="5"/>
  <c r="D167" i="5"/>
  <c r="C167" i="5"/>
  <c r="D167" i="24" l="1"/>
  <c r="N167" i="4"/>
  <c r="H167" i="4"/>
  <c r="D167" i="4"/>
  <c r="E167" i="4"/>
  <c r="P166" i="24"/>
  <c r="F166" i="24"/>
  <c r="J166" i="24"/>
  <c r="G166" i="24"/>
  <c r="C166" i="24"/>
  <c r="P166" i="4"/>
  <c r="N166" i="4" s="1"/>
  <c r="J166" i="4"/>
  <c r="H166" i="4" s="1"/>
  <c r="G166" i="4"/>
  <c r="F166" i="4"/>
  <c r="E166" i="4"/>
  <c r="C166" i="4"/>
  <c r="E166" i="23"/>
  <c r="D166" i="23"/>
  <c r="C166" i="23"/>
  <c r="E166" i="5"/>
  <c r="D166" i="5"/>
  <c r="C166" i="5"/>
  <c r="D166" i="4" l="1"/>
  <c r="N166" i="24"/>
  <c r="H166" i="24"/>
  <c r="D166" i="24"/>
  <c r="E166" i="24"/>
  <c r="P165" i="24"/>
  <c r="F165" i="24"/>
  <c r="J165" i="24"/>
  <c r="G165" i="24"/>
  <c r="C165" i="24"/>
  <c r="P165" i="4"/>
  <c r="N165" i="4" s="1"/>
  <c r="J165" i="4"/>
  <c r="E165" i="4"/>
  <c r="G165" i="4"/>
  <c r="C165" i="4"/>
  <c r="E165" i="23"/>
  <c r="D165" i="23"/>
  <c r="C165" i="23"/>
  <c r="E165" i="5"/>
  <c r="D165" i="5"/>
  <c r="C165" i="5"/>
  <c r="N165" i="24" l="1"/>
  <c r="D165" i="24"/>
  <c r="H165" i="24"/>
  <c r="E165" i="24"/>
  <c r="H165" i="4"/>
  <c r="D165" i="4"/>
  <c r="F165" i="4"/>
  <c r="P164" i="24"/>
  <c r="N164" i="24" s="1"/>
  <c r="J164" i="24"/>
  <c r="E164" i="24"/>
  <c r="G164" i="24"/>
  <c r="C164" i="24"/>
  <c r="P164" i="4"/>
  <c r="N164" i="4" s="1"/>
  <c r="J164" i="4"/>
  <c r="E164" i="4"/>
  <c r="G164" i="4"/>
  <c r="C164" i="4"/>
  <c r="E164" i="23"/>
  <c r="D164" i="23"/>
  <c r="C164" i="23"/>
  <c r="E164" i="5"/>
  <c r="D164" i="5"/>
  <c r="C164" i="5"/>
  <c r="H164" i="24" l="1"/>
  <c r="D164" i="24"/>
  <c r="F164" i="24"/>
  <c r="H164" i="4"/>
  <c r="D164" i="4"/>
  <c r="F164" i="4"/>
  <c r="P163" i="24"/>
  <c r="N163" i="24" s="1"/>
  <c r="J163" i="24"/>
  <c r="E163" i="24"/>
  <c r="G163" i="24"/>
  <c r="C163" i="24"/>
  <c r="P163" i="4"/>
  <c r="N163" i="4" s="1"/>
  <c r="E163" i="4"/>
  <c r="J163" i="4"/>
  <c r="H163" i="4" s="1"/>
  <c r="G163" i="4"/>
  <c r="F163" i="4"/>
  <c r="C163" i="4"/>
  <c r="E163" i="23"/>
  <c r="D163" i="23"/>
  <c r="C163" i="23"/>
  <c r="E163" i="5"/>
  <c r="D163" i="5"/>
  <c r="C163" i="5"/>
  <c r="H163" i="24" l="1"/>
  <c r="D163" i="24"/>
  <c r="F163" i="24"/>
  <c r="D163" i="4"/>
  <c r="P162" i="24"/>
  <c r="N162" i="24" s="1"/>
  <c r="J162" i="24"/>
  <c r="G162" i="24"/>
  <c r="E162" i="24"/>
  <c r="C162" i="24"/>
  <c r="P162" i="4"/>
  <c r="F162" i="4"/>
  <c r="J162" i="4"/>
  <c r="G162" i="4"/>
  <c r="C162" i="4"/>
  <c r="E162" i="23"/>
  <c r="D162" i="23"/>
  <c r="C162" i="23"/>
  <c r="E162" i="5"/>
  <c r="D162" i="5"/>
  <c r="C162" i="5"/>
  <c r="H162" i="24" l="1"/>
  <c r="D162" i="24"/>
  <c r="F162" i="24"/>
  <c r="N162" i="4"/>
  <c r="H162" i="4"/>
  <c r="D162" i="4"/>
  <c r="E162" i="4"/>
  <c r="P161" i="24"/>
  <c r="N161" i="24" s="1"/>
  <c r="G161" i="24"/>
  <c r="J161" i="24"/>
  <c r="C161" i="24"/>
  <c r="E161" i="24"/>
  <c r="P161" i="4"/>
  <c r="F161" i="4"/>
  <c r="J161" i="4"/>
  <c r="G161" i="4"/>
  <c r="C161" i="4"/>
  <c r="E161" i="23"/>
  <c r="D161" i="23"/>
  <c r="C161" i="23"/>
  <c r="E161" i="5"/>
  <c r="D161" i="5"/>
  <c r="C161" i="5"/>
  <c r="H161" i="24" l="1"/>
  <c r="D161" i="24"/>
  <c r="F161" i="24"/>
  <c r="N161" i="4"/>
  <c r="H161" i="4"/>
  <c r="D161" i="4"/>
  <c r="E161" i="4"/>
  <c r="P160" i="24"/>
  <c r="N160" i="24" s="1"/>
  <c r="G160" i="24"/>
  <c r="J160" i="24"/>
  <c r="C160" i="24"/>
  <c r="E160" i="24"/>
  <c r="P160" i="4"/>
  <c r="N160" i="4" s="1"/>
  <c r="E160" i="4"/>
  <c r="J160" i="4"/>
  <c r="H160" i="4" s="1"/>
  <c r="G160" i="4"/>
  <c r="F160" i="4"/>
  <c r="C160" i="4"/>
  <c r="E160" i="23"/>
  <c r="D160" i="23"/>
  <c r="C160" i="23"/>
  <c r="E160" i="5"/>
  <c r="D160" i="5"/>
  <c r="C160" i="5"/>
  <c r="H160" i="24" l="1"/>
  <c r="D160" i="24"/>
  <c r="F160" i="24"/>
  <c r="D160" i="4"/>
  <c r="P159" i="24"/>
  <c r="N159" i="24" s="1"/>
  <c r="J159" i="24"/>
  <c r="G159" i="24"/>
  <c r="E159" i="24"/>
  <c r="C159" i="24"/>
  <c r="P159" i="4"/>
  <c r="N159" i="4" s="1"/>
  <c r="J159" i="4"/>
  <c r="G159" i="4"/>
  <c r="E159" i="4"/>
  <c r="C159" i="4"/>
  <c r="C159" i="23"/>
  <c r="E159" i="23"/>
  <c r="D159" i="23"/>
  <c r="E159" i="5"/>
  <c r="D159" i="5"/>
  <c r="C159" i="5"/>
  <c r="H159" i="24" l="1"/>
  <c r="D159" i="24"/>
  <c r="F159" i="24"/>
  <c r="D159" i="4"/>
  <c r="H159" i="4"/>
  <c r="F159" i="4"/>
  <c r="P158" i="24"/>
  <c r="N158" i="24" s="1"/>
  <c r="J158" i="24"/>
  <c r="G158" i="24"/>
  <c r="E158" i="24"/>
  <c r="C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D158" i="24" l="1"/>
  <c r="H158" i="24"/>
  <c r="F158" i="24"/>
  <c r="H158" i="4"/>
  <c r="D158" i="4"/>
  <c r="F158" i="4"/>
  <c r="P157" i="24"/>
  <c r="N157" i="24" s="1"/>
  <c r="G157" i="24"/>
  <c r="J157" i="24"/>
  <c r="C157" i="24"/>
  <c r="E157" i="24"/>
  <c r="P157" i="4"/>
  <c r="N157" i="4" s="1"/>
  <c r="G157" i="4"/>
  <c r="J157" i="4"/>
  <c r="E157" i="4"/>
  <c r="C157" i="4"/>
  <c r="E157" i="23"/>
  <c r="D157" i="23"/>
  <c r="C157" i="23"/>
  <c r="E157" i="5"/>
  <c r="D157" i="5"/>
  <c r="C157" i="5"/>
  <c r="D157" i="24" l="1"/>
  <c r="H157" i="24"/>
  <c r="F157" i="24"/>
  <c r="D157" i="4"/>
  <c r="H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D156" i="24" l="1"/>
  <c r="D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H155" i="24" l="1"/>
  <c r="D155" i="24"/>
  <c r="F155" i="24"/>
  <c r="H155" i="4"/>
  <c r="D155" i="4"/>
  <c r="F155" i="4"/>
  <c r="P154" i="24"/>
  <c r="N154" i="24" s="1"/>
  <c r="J154" i="24"/>
  <c r="G154" i="24"/>
  <c r="E154" i="24"/>
  <c r="C154" i="24"/>
  <c r="P154" i="4"/>
  <c r="N154" i="4" s="1"/>
  <c r="J154" i="4"/>
  <c r="G154" i="4"/>
  <c r="E154" i="4"/>
  <c r="C154" i="4"/>
  <c r="E154" i="23"/>
  <c r="D154" i="23"/>
  <c r="C154" i="23"/>
  <c r="E154" i="5"/>
  <c r="D154" i="5"/>
  <c r="C154" i="5"/>
  <c r="D154" i="24" l="1"/>
  <c r="H154" i="24"/>
  <c r="F154" i="24"/>
  <c r="H154" i="4"/>
  <c r="D154" i="4"/>
  <c r="F154" i="4"/>
  <c r="P153" i="24"/>
  <c r="F153" i="24"/>
  <c r="J153" i="24"/>
  <c r="G153" i="24"/>
  <c r="C153" i="24"/>
  <c r="P153" i="4"/>
  <c r="J153" i="4"/>
  <c r="G153" i="4"/>
  <c r="F153" i="4"/>
  <c r="C153" i="4"/>
  <c r="E153" i="23"/>
  <c r="D153" i="23"/>
  <c r="C153" i="23"/>
  <c r="E153" i="5"/>
  <c r="D153" i="5"/>
  <c r="C153" i="5"/>
  <c r="N153" i="24" l="1"/>
  <c r="H153" i="24"/>
  <c r="D153" i="24"/>
  <c r="E153" i="24"/>
  <c r="N153" i="4"/>
  <c r="H153" i="4"/>
  <c r="D153" i="4"/>
  <c r="E153" i="4"/>
  <c r="P152" i="24"/>
  <c r="F152" i="24"/>
  <c r="J152" i="24"/>
  <c r="G152" i="24"/>
  <c r="C152" i="24"/>
  <c r="P152" i="4"/>
  <c r="N152" i="4" s="1"/>
  <c r="J152" i="4"/>
  <c r="E152" i="4"/>
  <c r="G152" i="4"/>
  <c r="C152" i="4"/>
  <c r="E152" i="23"/>
  <c r="D152" i="23"/>
  <c r="C152" i="23"/>
  <c r="E152" i="5"/>
  <c r="D152" i="5"/>
  <c r="C152" i="5"/>
  <c r="N152" i="24" l="1"/>
  <c r="H152" i="24"/>
  <c r="D152" i="24"/>
  <c r="E152" i="24"/>
  <c r="D152" i="4"/>
  <c r="H152" i="4"/>
  <c r="F152" i="4"/>
  <c r="P151" i="24"/>
  <c r="N151" i="24" s="1"/>
  <c r="E151" i="24"/>
  <c r="J151" i="24"/>
  <c r="H151" i="24" s="1"/>
  <c r="G151" i="24"/>
  <c r="F151" i="24"/>
  <c r="C151" i="24"/>
  <c r="P151" i="4"/>
  <c r="F151" i="4"/>
  <c r="J151" i="4"/>
  <c r="G151" i="4"/>
  <c r="C151" i="4"/>
  <c r="E151" i="23"/>
  <c r="D151" i="23"/>
  <c r="C151" i="23"/>
  <c r="E151" i="5"/>
  <c r="D151" i="5"/>
  <c r="C151" i="5"/>
  <c r="D151" i="24" l="1"/>
  <c r="N151" i="4"/>
  <c r="H151" i="4"/>
  <c r="D151" i="4"/>
  <c r="E151" i="4"/>
  <c r="P150" i="24"/>
  <c r="N150" i="24" s="1"/>
  <c r="G150" i="24"/>
  <c r="J150" i="24"/>
  <c r="C150" i="24"/>
  <c r="E150" i="24"/>
  <c r="P150" i="4"/>
  <c r="N150" i="4" s="1"/>
  <c r="G150" i="4"/>
  <c r="J150" i="4"/>
  <c r="C150" i="4"/>
  <c r="E150" i="4"/>
  <c r="E150" i="23"/>
  <c r="D150" i="23"/>
  <c r="C150" i="23"/>
  <c r="D150" i="5"/>
  <c r="E150" i="5"/>
  <c r="C150" i="5"/>
  <c r="H150" i="24" l="1"/>
  <c r="D150" i="24"/>
  <c r="F150" i="24"/>
  <c r="H150" i="4"/>
  <c r="D150" i="4"/>
  <c r="F150" i="4"/>
  <c r="P149" i="24"/>
  <c r="F149" i="24"/>
  <c r="J149" i="24"/>
  <c r="G149" i="24"/>
  <c r="E149" i="24"/>
  <c r="C149" i="24"/>
  <c r="P149" i="4"/>
  <c r="N149" i="4" s="1"/>
  <c r="G149" i="4"/>
  <c r="J149" i="4"/>
  <c r="C149" i="4"/>
  <c r="F149" i="4"/>
  <c r="E149" i="4"/>
  <c r="E149" i="23"/>
  <c r="D149" i="23"/>
  <c r="C149" i="23"/>
  <c r="E149" i="5"/>
  <c r="D149" i="5"/>
  <c r="C149" i="5"/>
  <c r="N149" i="24" l="1"/>
  <c r="D149" i="24"/>
  <c r="H149" i="24"/>
  <c r="H149" i="4"/>
  <c r="D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P147" i="24"/>
  <c r="N147" i="24" s="1"/>
  <c r="J147" i="24"/>
  <c r="H147" i="24" s="1"/>
  <c r="G147" i="24"/>
  <c r="F147" i="24"/>
  <c r="E147" i="24"/>
  <c r="C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D147" i="24" l="1"/>
  <c r="D147" i="4"/>
  <c r="P146" i="24"/>
  <c r="N146" i="24" s="1"/>
  <c r="E146" i="24"/>
  <c r="J146" i="24"/>
  <c r="H146" i="24" s="1"/>
  <c r="G146" i="24"/>
  <c r="F146" i="24"/>
  <c r="C146" i="24"/>
  <c r="P146" i="4"/>
  <c r="N146" i="4" s="1"/>
  <c r="J146" i="4"/>
  <c r="G146" i="4"/>
  <c r="F146" i="4"/>
  <c r="E146" i="4"/>
  <c r="C146" i="4"/>
  <c r="E146" i="23"/>
  <c r="D146" i="23"/>
  <c r="C146" i="23"/>
  <c r="E146" i="5"/>
  <c r="D146" i="5"/>
  <c r="C146" i="5"/>
  <c r="D146" i="24" l="1"/>
  <c r="H146" i="4"/>
  <c r="D146" i="4"/>
  <c r="G145" i="24"/>
  <c r="F145" i="24"/>
  <c r="E145" i="24"/>
  <c r="C145" i="24"/>
  <c r="F145" i="4"/>
  <c r="J145" i="4"/>
  <c r="C145" i="4"/>
  <c r="G145" i="4"/>
  <c r="E145" i="23"/>
  <c r="D145" i="23"/>
  <c r="C145" i="23"/>
  <c r="E145" i="5"/>
  <c r="D145" i="5"/>
  <c r="C145" i="5"/>
  <c r="J145" i="24" l="1"/>
  <c r="H145" i="24" s="1"/>
  <c r="P145" i="4"/>
  <c r="N145" i="4" s="1"/>
  <c r="P145" i="24"/>
  <c r="N145" i="24" s="1"/>
  <c r="H145" i="4"/>
  <c r="E145" i="4"/>
  <c r="G144" i="24"/>
  <c r="F144" i="24"/>
  <c r="E144" i="24"/>
  <c r="F144" i="4"/>
  <c r="C144" i="4"/>
  <c r="G144" i="4"/>
  <c r="E144" i="23"/>
  <c r="D144" i="23"/>
  <c r="C144" i="23"/>
  <c r="E144" i="5"/>
  <c r="D144" i="5"/>
  <c r="C144" i="5"/>
  <c r="D145" i="4" l="1"/>
  <c r="P144" i="4"/>
  <c r="N144" i="4" s="1"/>
  <c r="E144" i="4"/>
  <c r="D145" i="24"/>
  <c r="C144" i="24"/>
  <c r="J144" i="24"/>
  <c r="H144" i="24" s="1"/>
  <c r="J144" i="4"/>
  <c r="P144" i="24"/>
  <c r="N144" i="24" s="1"/>
  <c r="E143" i="24"/>
  <c r="C143" i="24"/>
  <c r="G143" i="24"/>
  <c r="G143" i="4"/>
  <c r="E143" i="4"/>
  <c r="C143" i="4"/>
  <c r="D143" i="23"/>
  <c r="C143" i="23"/>
  <c r="E143" i="23"/>
  <c r="D143" i="5"/>
  <c r="C143" i="5"/>
  <c r="E143" i="5"/>
  <c r="D144" i="4" l="1"/>
  <c r="P143" i="24"/>
  <c r="N143" i="24" s="1"/>
  <c r="H144" i="4"/>
  <c r="D144" i="24"/>
  <c r="P143" i="4"/>
  <c r="N143" i="4" s="1"/>
  <c r="J143" i="24"/>
  <c r="H143" i="24" s="1"/>
  <c r="J143" i="4"/>
  <c r="H143" i="4" s="1"/>
  <c r="F143" i="24"/>
  <c r="F143" i="4"/>
  <c r="E142" i="24"/>
  <c r="C142" i="24"/>
  <c r="G142" i="4"/>
  <c r="F142" i="4"/>
  <c r="E142" i="4"/>
  <c r="C142" i="23"/>
  <c r="E142" i="23"/>
  <c r="D142" i="23"/>
  <c r="E142" i="5"/>
  <c r="D142" i="5"/>
  <c r="C142" i="5"/>
  <c r="C142" i="4" l="1"/>
  <c r="P142" i="24"/>
  <c r="N142" i="24" s="1"/>
  <c r="G142" i="24"/>
  <c r="D143" i="24"/>
  <c r="D143" i="4"/>
  <c r="J142" i="4"/>
  <c r="H142" i="4" s="1"/>
  <c r="P142" i="4"/>
  <c r="N142" i="4" s="1"/>
  <c r="J142" i="24"/>
  <c r="H142" i="24" s="1"/>
  <c r="F142" i="24"/>
  <c r="F141" i="24"/>
  <c r="E141" i="24"/>
  <c r="C141" i="24"/>
  <c r="G141" i="24"/>
  <c r="E141" i="4"/>
  <c r="C141" i="4"/>
  <c r="E141" i="23"/>
  <c r="D141" i="23"/>
  <c r="C141" i="23"/>
  <c r="C141" i="5"/>
  <c r="E141" i="5"/>
  <c r="D141" i="5"/>
  <c r="D142" i="4" l="1"/>
  <c r="J141" i="4"/>
  <c r="H141" i="4" s="1"/>
  <c r="D142" i="24"/>
  <c r="G141" i="4"/>
  <c r="J141" i="24"/>
  <c r="H141" i="24" s="1"/>
  <c r="P141" i="24"/>
  <c r="P141" i="4"/>
  <c r="N141" i="4" s="1"/>
  <c r="F141" i="4"/>
  <c r="E140" i="24"/>
  <c r="C140" i="24"/>
  <c r="P140" i="4"/>
  <c r="C140" i="4"/>
  <c r="G140" i="4"/>
  <c r="F140" i="4"/>
  <c r="E140" i="23"/>
  <c r="D140" i="23"/>
  <c r="C140" i="23"/>
  <c r="D140" i="5"/>
  <c r="C140" i="5"/>
  <c r="E140" i="5"/>
  <c r="N140" i="4" l="1"/>
  <c r="J140" i="4"/>
  <c r="H140" i="4" s="1"/>
  <c r="G140" i="24"/>
  <c r="D141" i="4"/>
  <c r="D141" i="24"/>
  <c r="N141" i="24"/>
  <c r="J140" i="24"/>
  <c r="H140" i="24" s="1"/>
  <c r="P140" i="24"/>
  <c r="N140" i="24" s="1"/>
  <c r="E140" i="4"/>
  <c r="F140" i="24"/>
  <c r="E139" i="24"/>
  <c r="C139" i="24"/>
  <c r="E139" i="4"/>
  <c r="C139" i="4"/>
  <c r="E139" i="23"/>
  <c r="D139" i="23"/>
  <c r="C139" i="23"/>
  <c r="E139" i="5"/>
  <c r="C139" i="5"/>
  <c r="D139" i="5"/>
  <c r="D140" i="4" l="1"/>
  <c r="P139" i="4"/>
  <c r="N139" i="4" s="1"/>
  <c r="P139" i="24"/>
  <c r="N139" i="24" s="1"/>
  <c r="J139" i="4"/>
  <c r="J139" i="24"/>
  <c r="H139" i="24" s="1"/>
  <c r="D140" i="24"/>
  <c r="G139" i="4"/>
  <c r="G139" i="24"/>
  <c r="F139" i="24"/>
  <c r="F139" i="4"/>
  <c r="G138" i="24"/>
  <c r="E138" i="24"/>
  <c r="C138" i="24"/>
  <c r="G138" i="4"/>
  <c r="F138" i="4"/>
  <c r="E138" i="4"/>
  <c r="C138" i="4"/>
  <c r="D138" i="23"/>
  <c r="C138" i="23"/>
  <c r="E138" i="23"/>
  <c r="D138" i="5"/>
  <c r="C138" i="5"/>
  <c r="D139" i="4" l="1"/>
  <c r="H139" i="4"/>
  <c r="D139" i="24"/>
  <c r="P138" i="24"/>
  <c r="N138" i="24" s="1"/>
  <c r="F138" i="24"/>
  <c r="P138" i="4"/>
  <c r="N138" i="4" s="1"/>
  <c r="E138" i="5"/>
  <c r="J138" i="24"/>
  <c r="H138" i="24" s="1"/>
  <c r="J138" i="4"/>
  <c r="H138" i="4" s="1"/>
  <c r="E137" i="24"/>
  <c r="C137" i="24"/>
  <c r="G137" i="24"/>
  <c r="G137" i="4"/>
  <c r="C137" i="4"/>
  <c r="C137" i="23"/>
  <c r="E137" i="23"/>
  <c r="D137" i="23"/>
  <c r="E137" i="5"/>
  <c r="D137" i="5"/>
  <c r="C137" i="5"/>
  <c r="P137" i="24" l="1"/>
  <c r="N137" i="24" s="1"/>
  <c r="J137" i="4"/>
  <c r="H137" i="4" s="1"/>
  <c r="D138" i="24"/>
  <c r="P137" i="4"/>
  <c r="N137" i="4" s="1"/>
  <c r="E137" i="4"/>
  <c r="J137" i="24"/>
  <c r="D138" i="4"/>
  <c r="F137" i="24"/>
  <c r="F137" i="4"/>
  <c r="C136" i="24"/>
  <c r="E136" i="4"/>
  <c r="C136" i="4"/>
  <c r="G136" i="4"/>
  <c r="E136" i="23"/>
  <c r="D136" i="23"/>
  <c r="C136" i="23"/>
  <c r="E136" i="5"/>
  <c r="D136" i="5"/>
  <c r="C136" i="5"/>
  <c r="D137" i="24" l="1"/>
  <c r="P136" i="24"/>
  <c r="N136" i="24" s="1"/>
  <c r="D137" i="4"/>
  <c r="P136" i="4"/>
  <c r="N136" i="4" s="1"/>
  <c r="E136" i="24"/>
  <c r="J136" i="4"/>
  <c r="G136" i="24"/>
  <c r="H137" i="24"/>
  <c r="J136" i="24"/>
  <c r="H136" i="24" s="1"/>
  <c r="F136" i="24"/>
  <c r="F136" i="4"/>
  <c r="E135" i="24"/>
  <c r="C135" i="24"/>
  <c r="G135" i="24"/>
  <c r="E135" i="4"/>
  <c r="C135" i="4"/>
  <c r="D135" i="23"/>
  <c r="E135" i="23"/>
  <c r="C135" i="23"/>
  <c r="E135" i="5"/>
  <c r="D135" i="5"/>
  <c r="C135" i="5"/>
  <c r="D136" i="4" l="1"/>
  <c r="H136" i="4"/>
  <c r="P135" i="4"/>
  <c r="N135" i="4" s="1"/>
  <c r="P135" i="24"/>
  <c r="N135" i="24" s="1"/>
  <c r="G135" i="4"/>
  <c r="D136" i="24"/>
  <c r="J135" i="4"/>
  <c r="J135" i="24"/>
  <c r="H135" i="24" s="1"/>
  <c r="F135" i="24"/>
  <c r="F135" i="4"/>
  <c r="C134" i="24"/>
  <c r="G134" i="4"/>
  <c r="E134" i="4"/>
  <c r="D134" i="23"/>
  <c r="E134" i="23"/>
  <c r="C134" i="23"/>
  <c r="C134" i="5"/>
  <c r="E134" i="5"/>
  <c r="D134" i="5"/>
  <c r="D135" i="4" l="1"/>
  <c r="H135" i="4"/>
  <c r="D135" i="24"/>
  <c r="P134" i="24"/>
  <c r="N134" i="24" s="1"/>
  <c r="G134" i="24"/>
  <c r="C134" i="4"/>
  <c r="E134" i="24"/>
  <c r="P134" i="4"/>
  <c r="N134" i="4" s="1"/>
  <c r="J134" i="4"/>
  <c r="H134" i="4" s="1"/>
  <c r="J134" i="24"/>
  <c r="H134" i="24" s="1"/>
  <c r="F134" i="24"/>
  <c r="F134" i="4"/>
  <c r="G133" i="24"/>
  <c r="E133" i="24"/>
  <c r="C133" i="24"/>
  <c r="E133" i="4"/>
  <c r="C133" i="4"/>
  <c r="G133" i="4"/>
  <c r="F133" i="4"/>
  <c r="D133" i="23"/>
  <c r="C133" i="23"/>
  <c r="E133" i="23"/>
  <c r="D133" i="5"/>
  <c r="C133" i="5"/>
  <c r="P133" i="24" l="1"/>
  <c r="N133" i="24" s="1"/>
  <c r="D134" i="4"/>
  <c r="D134" i="24"/>
  <c r="F133" i="24"/>
  <c r="P133" i="4"/>
  <c r="N133" i="4" s="1"/>
  <c r="J133" i="24"/>
  <c r="H133" i="24" s="1"/>
  <c r="E133" i="5"/>
  <c r="J133" i="4"/>
  <c r="H133" i="4" s="1"/>
  <c r="F132" i="24"/>
  <c r="E132" i="24"/>
  <c r="G132" i="4"/>
  <c r="C132" i="4"/>
  <c r="E132" i="23"/>
  <c r="C132" i="23"/>
  <c r="D132" i="5"/>
  <c r="C132" i="5"/>
  <c r="E132" i="5"/>
  <c r="E132" i="4" l="1"/>
  <c r="D133" i="24"/>
  <c r="D133" i="4"/>
  <c r="C132" i="24"/>
  <c r="D132" i="23"/>
  <c r="J132" i="4"/>
  <c r="H132" i="4" s="1"/>
  <c r="P132" i="4"/>
  <c r="N132" i="4" s="1"/>
  <c r="J132" i="24"/>
  <c r="H132" i="24" s="1"/>
  <c r="P132" i="24"/>
  <c r="N132" i="24" s="1"/>
  <c r="G132" i="24"/>
  <c r="F132" i="4"/>
  <c r="G131" i="24"/>
  <c r="E131" i="24"/>
  <c r="C131" i="24"/>
  <c r="G131" i="4"/>
  <c r="E131" i="4"/>
  <c r="C131" i="4"/>
  <c r="E131" i="23"/>
  <c r="D131" i="23"/>
  <c r="C131" i="5"/>
  <c r="E131" i="5"/>
  <c r="D131" i="5" l="1"/>
  <c r="D132" i="4"/>
  <c r="C131" i="23"/>
  <c r="D132" i="24"/>
  <c r="P131" i="24"/>
  <c r="N131" i="24" s="1"/>
  <c r="P131" i="4"/>
  <c r="N131" i="4" s="1"/>
  <c r="J131" i="4"/>
  <c r="H131" i="4" s="1"/>
  <c r="J131" i="24"/>
  <c r="H131" i="24" s="1"/>
  <c r="F131" i="24"/>
  <c r="F131" i="4"/>
  <c r="E130" i="24"/>
  <c r="C130" i="24"/>
  <c r="G130" i="24"/>
  <c r="G130" i="4"/>
  <c r="F130" i="4"/>
  <c r="E130" i="4"/>
  <c r="C130" i="4"/>
  <c r="E130" i="23"/>
  <c r="D130" i="23"/>
  <c r="C130" i="23"/>
  <c r="E130" i="5"/>
  <c r="D130" i="5"/>
  <c r="C130" i="5"/>
  <c r="F130" i="24" l="1"/>
  <c r="D131" i="24"/>
  <c r="P130" i="24"/>
  <c r="N130" i="24" s="1"/>
  <c r="D131" i="4"/>
  <c r="P130" i="4"/>
  <c r="N130" i="4" s="1"/>
  <c r="J130" i="4"/>
  <c r="H130" i="4" s="1"/>
  <c r="J130" i="24"/>
  <c r="H130" i="24" s="1"/>
  <c r="G129" i="24"/>
  <c r="F129" i="24"/>
  <c r="C129" i="24"/>
  <c r="F129" i="4"/>
  <c r="C129" i="4"/>
  <c r="E129" i="23"/>
  <c r="C129" i="23"/>
  <c r="C129" i="5"/>
  <c r="E129" i="5"/>
  <c r="D129" i="5" l="1"/>
  <c r="D129" i="23"/>
  <c r="P129" i="24"/>
  <c r="N129" i="24" s="1"/>
  <c r="J129" i="4"/>
  <c r="H129" i="4" s="1"/>
  <c r="P129" i="4"/>
  <c r="N129" i="4" s="1"/>
  <c r="G129" i="4"/>
  <c r="D130" i="4"/>
  <c r="D130" i="24"/>
  <c r="J129" i="24"/>
  <c r="H129" i="24" s="1"/>
  <c r="E129" i="24"/>
  <c r="E129" i="4"/>
  <c r="F128" i="24"/>
  <c r="E128" i="24"/>
  <c r="C128" i="24"/>
  <c r="E128" i="4"/>
  <c r="C128" i="4"/>
  <c r="D128" i="23"/>
  <c r="C128" i="23"/>
  <c r="E128" i="23"/>
  <c r="D128" i="5"/>
  <c r="C128" i="5"/>
  <c r="E128" i="5"/>
  <c r="D129" i="4" l="1"/>
  <c r="G128" i="24"/>
  <c r="G128" i="4"/>
  <c r="D129" i="24"/>
  <c r="P128" i="4"/>
  <c r="N128" i="4" s="1"/>
  <c r="P128" i="24"/>
  <c r="N128" i="24" s="1"/>
  <c r="J128" i="4"/>
  <c r="J128" i="24"/>
  <c r="F128" i="4"/>
  <c r="G127" i="24"/>
  <c r="F127" i="4"/>
  <c r="E127" i="4"/>
  <c r="D127" i="23"/>
  <c r="C127" i="23"/>
  <c r="E127" i="23"/>
  <c r="C127" i="5"/>
  <c r="E127" i="5"/>
  <c r="C127" i="24" l="1"/>
  <c r="J127" i="4"/>
  <c r="H127" i="4" s="1"/>
  <c r="D128" i="4"/>
  <c r="C127" i="4"/>
  <c r="D127" i="5"/>
  <c r="H128" i="4"/>
  <c r="P127" i="24"/>
  <c r="N127" i="24" s="1"/>
  <c r="E127" i="24"/>
  <c r="G127" i="4"/>
  <c r="P127" i="4"/>
  <c r="N127" i="4" s="1"/>
  <c r="J127" i="24"/>
  <c r="H127" i="24" s="1"/>
  <c r="D128" i="24"/>
  <c r="H128" i="24"/>
  <c r="F127" i="24"/>
  <c r="E126" i="24"/>
  <c r="C126" i="24"/>
  <c r="C126" i="4"/>
  <c r="E126" i="23"/>
  <c r="D126" i="23"/>
  <c r="C126" i="23"/>
  <c r="E126" i="5"/>
  <c r="D126" i="5"/>
  <c r="C126" i="5"/>
  <c r="D127" i="4" l="1"/>
  <c r="P126" i="4"/>
  <c r="N126" i="4" s="1"/>
  <c r="G126" i="24"/>
  <c r="P126" i="24"/>
  <c r="N126" i="24" s="1"/>
  <c r="E126" i="4"/>
  <c r="D127" i="24"/>
  <c r="J126" i="4"/>
  <c r="G126" i="4"/>
  <c r="J126" i="24"/>
  <c r="F126" i="24"/>
  <c r="F126" i="4"/>
  <c r="F125" i="24"/>
  <c r="C125" i="24"/>
  <c r="E125" i="4"/>
  <c r="C125" i="4"/>
  <c r="D125" i="23"/>
  <c r="C125" i="23"/>
  <c r="C125" i="5"/>
  <c r="E125" i="5"/>
  <c r="D125" i="5"/>
  <c r="D126" i="4" l="1"/>
  <c r="D126" i="24"/>
  <c r="H126" i="4"/>
  <c r="H126" i="24"/>
  <c r="J125" i="24"/>
  <c r="H125" i="24" s="1"/>
  <c r="P125" i="24"/>
  <c r="P125" i="4"/>
  <c r="N125" i="4" s="1"/>
  <c r="G125" i="24"/>
  <c r="J125" i="4"/>
  <c r="H125" i="4" s="1"/>
  <c r="E125" i="23"/>
  <c r="G125" i="4"/>
  <c r="E125" i="24"/>
  <c r="F125" i="4"/>
  <c r="C124" i="24"/>
  <c r="G124" i="4"/>
  <c r="F124" i="4"/>
  <c r="C124" i="4"/>
  <c r="C124" i="23"/>
  <c r="E124" i="23"/>
  <c r="D124" i="5"/>
  <c r="C124" i="5"/>
  <c r="D125" i="24" l="1"/>
  <c r="N125" i="24"/>
  <c r="J124" i="24"/>
  <c r="H124" i="24" s="1"/>
  <c r="D125" i="4"/>
  <c r="D124" i="23"/>
  <c r="F124" i="24"/>
  <c r="G124" i="24"/>
  <c r="E124" i="5"/>
  <c r="P124" i="24"/>
  <c r="N124" i="24" s="1"/>
  <c r="J124" i="4"/>
  <c r="H124" i="4" s="1"/>
  <c r="P124" i="4"/>
  <c r="N124" i="4" s="1"/>
  <c r="E124" i="24"/>
  <c r="E124" i="4"/>
  <c r="G123" i="24"/>
  <c r="G123" i="4"/>
  <c r="D123" i="23"/>
  <c r="C123" i="23"/>
  <c r="P123" i="24" l="1"/>
  <c r="N123" i="24" s="1"/>
  <c r="E123" i="23"/>
  <c r="C123" i="5"/>
  <c r="C123" i="4"/>
  <c r="E123" i="4"/>
  <c r="E123" i="24"/>
  <c r="E123" i="5"/>
  <c r="J123" i="4"/>
  <c r="H123" i="4" s="1"/>
  <c r="C123" i="24"/>
  <c r="D124" i="24"/>
  <c r="P123" i="4"/>
  <c r="N123" i="4" s="1"/>
  <c r="J123" i="24"/>
  <c r="D123" i="5"/>
  <c r="D124" i="4"/>
  <c r="F123" i="24"/>
  <c r="F123" i="4"/>
  <c r="F122" i="24"/>
  <c r="C122" i="23"/>
  <c r="E122" i="5"/>
  <c r="D123" i="24" l="1"/>
  <c r="D123" i="4"/>
  <c r="C122" i="24"/>
  <c r="P122" i="24"/>
  <c r="N122" i="24" s="1"/>
  <c r="D122" i="23"/>
  <c r="F122" i="4"/>
  <c r="E122" i="23"/>
  <c r="C122" i="4"/>
  <c r="H123" i="24"/>
  <c r="E122" i="4"/>
  <c r="D122" i="5"/>
  <c r="C122" i="5"/>
  <c r="G122" i="24"/>
  <c r="G122" i="4"/>
  <c r="P122" i="4"/>
  <c r="N122" i="4" s="1"/>
  <c r="E122" i="24"/>
  <c r="J122" i="24"/>
  <c r="H122" i="24" s="1"/>
  <c r="J122" i="4"/>
  <c r="H122" i="4" s="1"/>
  <c r="D122" i="4" l="1"/>
  <c r="D122" i="24"/>
  <c r="D121" i="23"/>
  <c r="E121" i="5"/>
  <c r="C121" i="5" l="1"/>
  <c r="C121" i="23"/>
  <c r="D121" i="5"/>
  <c r="G121" i="4"/>
  <c r="E121" i="23"/>
  <c r="C121" i="4"/>
  <c r="C121" i="24"/>
  <c r="G121" i="24"/>
  <c r="P121" i="24"/>
  <c r="N121" i="24" s="1"/>
  <c r="P121" i="4"/>
  <c r="N121" i="4" s="1"/>
  <c r="J121" i="4"/>
  <c r="J121" i="24"/>
  <c r="F121" i="4"/>
  <c r="F121" i="24"/>
  <c r="E121" i="24"/>
  <c r="E121" i="4"/>
  <c r="D121" i="4" l="1"/>
  <c r="H121" i="4"/>
  <c r="D121" i="24"/>
  <c r="H121" i="24"/>
  <c r="E120" i="24"/>
  <c r="C120" i="24"/>
  <c r="E120" i="4"/>
  <c r="E120" i="23"/>
  <c r="D120" i="23"/>
  <c r="C120" i="23"/>
  <c r="E120" i="5"/>
  <c r="D120" i="5"/>
  <c r="C120" i="5"/>
  <c r="C120" i="4" l="1"/>
  <c r="G120" i="24"/>
  <c r="G120" i="4"/>
  <c r="P120" i="24"/>
  <c r="N120" i="24" s="1"/>
  <c r="J120" i="4"/>
  <c r="H120" i="4" s="1"/>
  <c r="P120" i="4"/>
  <c r="N120" i="4" s="1"/>
  <c r="J120" i="24"/>
  <c r="H120" i="24" s="1"/>
  <c r="F120" i="24"/>
  <c r="F120" i="4"/>
  <c r="C119" i="5" l="1"/>
  <c r="E119" i="23"/>
  <c r="D119" i="5"/>
  <c r="C119" i="23"/>
  <c r="C119" i="4"/>
  <c r="D119" i="23"/>
  <c r="C119" i="24"/>
  <c r="E119" i="5"/>
  <c r="G119" i="4"/>
  <c r="E119" i="24"/>
  <c r="P119" i="4"/>
  <c r="N119" i="4" s="1"/>
  <c r="D120" i="4"/>
  <c r="D120" i="24"/>
  <c r="E119" i="4"/>
  <c r="G119" i="24"/>
  <c r="P119" i="24"/>
  <c r="N119" i="24" s="1"/>
  <c r="J119" i="24"/>
  <c r="H119" i="24" s="1"/>
  <c r="J119" i="4"/>
  <c r="H119" i="4" s="1"/>
  <c r="F119" i="24"/>
  <c r="F119" i="4"/>
  <c r="D118" i="5"/>
  <c r="E118" i="5" l="1"/>
  <c r="C118" i="23"/>
  <c r="C118" i="4"/>
  <c r="D118" i="23"/>
  <c r="E118" i="24"/>
  <c r="E118" i="23"/>
  <c r="G118" i="4"/>
  <c r="C118" i="5"/>
  <c r="C118" i="24"/>
  <c r="P118" i="4"/>
  <c r="N118" i="4" s="1"/>
  <c r="G118" i="24"/>
  <c r="D119" i="4"/>
  <c r="D119" i="24"/>
  <c r="P118" i="24"/>
  <c r="N118" i="24" s="1"/>
  <c r="E118" i="4"/>
  <c r="J118" i="24"/>
  <c r="H118" i="24" s="1"/>
  <c r="J118" i="4"/>
  <c r="H118" i="4" s="1"/>
  <c r="F118" i="24"/>
  <c r="F118" i="4"/>
  <c r="D117" i="5"/>
  <c r="C117" i="5"/>
  <c r="G117" i="24" l="1"/>
  <c r="E117" i="5"/>
  <c r="D117" i="23"/>
  <c r="C117" i="24"/>
  <c r="C117" i="4"/>
  <c r="E117" i="23"/>
  <c r="G117" i="4"/>
  <c r="J117" i="24"/>
  <c r="H117" i="24" s="1"/>
  <c r="D118" i="24"/>
  <c r="D118" i="4"/>
  <c r="C117" i="23"/>
  <c r="P117" i="4"/>
  <c r="N117" i="4" s="1"/>
  <c r="F117" i="24"/>
  <c r="P117" i="24"/>
  <c r="N117" i="24" s="1"/>
  <c r="E117" i="4"/>
  <c r="E117" i="24"/>
  <c r="J117" i="4"/>
  <c r="H117" i="4" s="1"/>
  <c r="F117" i="4"/>
  <c r="D116" i="23" l="1"/>
  <c r="G116" i="4"/>
  <c r="C116" i="5"/>
  <c r="C116" i="4"/>
  <c r="D116" i="5"/>
  <c r="C116" i="24"/>
  <c r="C116" i="23"/>
  <c r="E116" i="24"/>
  <c r="E116" i="23"/>
  <c r="E116" i="5"/>
  <c r="E116" i="4"/>
  <c r="D117" i="24"/>
  <c r="P116" i="4"/>
  <c r="N116" i="4" s="1"/>
  <c r="P116" i="24"/>
  <c r="N116" i="24" s="1"/>
  <c r="D117" i="4"/>
  <c r="J116" i="24"/>
  <c r="G116" i="24"/>
  <c r="J116" i="4"/>
  <c r="H116" i="4" s="1"/>
  <c r="F116" i="24"/>
  <c r="F116" i="4"/>
  <c r="C115" i="4"/>
  <c r="C115" i="23"/>
  <c r="D115" i="5" l="1"/>
  <c r="E115" i="4"/>
  <c r="C115" i="24"/>
  <c r="E115" i="23"/>
  <c r="C115" i="5"/>
  <c r="D115" i="23"/>
  <c r="D116" i="24"/>
  <c r="H116" i="24"/>
  <c r="D116" i="4"/>
  <c r="P115" i="24"/>
  <c r="N115" i="24" s="1"/>
  <c r="E115" i="5"/>
  <c r="G115" i="4"/>
  <c r="E115" i="24"/>
  <c r="G115" i="24"/>
  <c r="P115" i="4"/>
  <c r="N115" i="4" s="1"/>
  <c r="J115" i="4"/>
  <c r="H115" i="4" s="1"/>
  <c r="J115" i="24"/>
  <c r="H115" i="24" s="1"/>
  <c r="F115" i="24"/>
  <c r="F115" i="4"/>
  <c r="C114" i="23"/>
  <c r="D114" i="5"/>
  <c r="E114" i="4" l="1"/>
  <c r="C114" i="24"/>
  <c r="E114" i="5"/>
  <c r="E114" i="24"/>
  <c r="G114" i="24"/>
  <c r="D114" i="23"/>
  <c r="E114" i="23"/>
  <c r="C114" i="5"/>
  <c r="D115" i="24"/>
  <c r="D115" i="4"/>
  <c r="C114" i="4"/>
  <c r="P114" i="24"/>
  <c r="N114" i="24" s="1"/>
  <c r="P114" i="4"/>
  <c r="N114" i="4" s="1"/>
  <c r="G114" i="4"/>
  <c r="J114" i="4"/>
  <c r="H114" i="4" s="1"/>
  <c r="J114" i="24"/>
  <c r="F114" i="24"/>
  <c r="F114" i="4"/>
  <c r="C113" i="4"/>
  <c r="C113" i="5"/>
  <c r="D113" i="23" l="1"/>
  <c r="E113" i="4"/>
  <c r="C113" i="24"/>
  <c r="E113" i="23"/>
  <c r="G113" i="24"/>
  <c r="C113" i="23"/>
  <c r="E113" i="5"/>
  <c r="D114" i="24"/>
  <c r="D113" i="5"/>
  <c r="D114" i="4"/>
  <c r="P113" i="4"/>
  <c r="N113" i="4" s="1"/>
  <c r="H114" i="24"/>
  <c r="F113" i="24"/>
  <c r="P113" i="24"/>
  <c r="N113" i="24" s="1"/>
  <c r="J113" i="4"/>
  <c r="G113" i="4"/>
  <c r="E113" i="24"/>
  <c r="J113" i="24"/>
  <c r="H113" i="24" s="1"/>
  <c r="F113" i="4"/>
  <c r="C112" i="4" l="1"/>
  <c r="D112" i="5"/>
  <c r="G112" i="4"/>
  <c r="D112" i="23"/>
  <c r="E112" i="4"/>
  <c r="C112" i="24"/>
  <c r="E112" i="23"/>
  <c r="E112" i="24"/>
  <c r="D113" i="4"/>
  <c r="C112" i="23"/>
  <c r="H113" i="4"/>
  <c r="C112" i="5"/>
  <c r="E112" i="5"/>
  <c r="G112" i="24"/>
  <c r="P112" i="24"/>
  <c r="N112" i="24" s="1"/>
  <c r="P112" i="4"/>
  <c r="N112" i="4" s="1"/>
  <c r="D113" i="24"/>
  <c r="J112" i="4"/>
  <c r="J112" i="24"/>
  <c r="H112" i="24" s="1"/>
  <c r="F112" i="24"/>
  <c r="F112" i="4"/>
  <c r="C111" i="4"/>
  <c r="C111" i="23"/>
  <c r="D111" i="5"/>
  <c r="C111" i="5" l="1"/>
  <c r="C111" i="24"/>
  <c r="F111" i="4"/>
  <c r="G111" i="4"/>
  <c r="E111" i="5"/>
  <c r="D111" i="23"/>
  <c r="E111" i="23"/>
  <c r="D112" i="4"/>
  <c r="J111" i="4"/>
  <c r="H111" i="4" s="1"/>
  <c r="H112" i="4"/>
  <c r="P111" i="24"/>
  <c r="N111" i="24" s="1"/>
  <c r="J111" i="24"/>
  <c r="D112" i="24"/>
  <c r="G111" i="24"/>
  <c r="P111" i="4"/>
  <c r="N111" i="4" s="1"/>
  <c r="E111" i="4"/>
  <c r="E111" i="24"/>
  <c r="F111" i="24"/>
  <c r="E110" i="5" l="1"/>
  <c r="E110" i="4"/>
  <c r="C110" i="24"/>
  <c r="G110" i="4"/>
  <c r="C110" i="4"/>
  <c r="D110" i="5"/>
  <c r="E110" i="24"/>
  <c r="C110" i="23"/>
  <c r="D110" i="23"/>
  <c r="C110" i="5"/>
  <c r="D111" i="24"/>
  <c r="H111" i="24"/>
  <c r="P110" i="4"/>
  <c r="N110" i="4" s="1"/>
  <c r="E110" i="23"/>
  <c r="P110" i="24"/>
  <c r="N110" i="24" s="1"/>
  <c r="J110" i="4"/>
  <c r="G110" i="24"/>
  <c r="D111" i="4"/>
  <c r="J110" i="24"/>
  <c r="F110" i="24"/>
  <c r="F110" i="4"/>
  <c r="C109" i="5" l="1"/>
  <c r="D109" i="5"/>
  <c r="C109" i="23"/>
  <c r="C109" i="4"/>
  <c r="C109" i="24"/>
  <c r="E109" i="4"/>
  <c r="E109" i="5"/>
  <c r="E109" i="23"/>
  <c r="D110" i="4"/>
  <c r="D110" i="24"/>
  <c r="H110" i="4"/>
  <c r="H110" i="24"/>
  <c r="D109" i="23"/>
  <c r="G109" i="24"/>
  <c r="E109" i="24"/>
  <c r="P109" i="24"/>
  <c r="N109" i="24" s="1"/>
  <c r="G109" i="4"/>
  <c r="P109" i="4"/>
  <c r="N109" i="4" s="1"/>
  <c r="J109" i="4"/>
  <c r="H109" i="4" s="1"/>
  <c r="J109" i="24"/>
  <c r="F109" i="24"/>
  <c r="F109" i="4"/>
  <c r="C108" i="23"/>
  <c r="D108" i="5"/>
  <c r="C108" i="4" l="1"/>
  <c r="C108" i="5"/>
  <c r="E108" i="4"/>
  <c r="C108" i="24"/>
  <c r="G108" i="24"/>
  <c r="E108" i="5"/>
  <c r="D109" i="24"/>
  <c r="D109" i="4"/>
  <c r="E108" i="23"/>
  <c r="H109" i="24"/>
  <c r="E108" i="24"/>
  <c r="D108" i="23"/>
  <c r="G108" i="4"/>
  <c r="P108" i="24"/>
  <c r="N108" i="24" s="1"/>
  <c r="J108" i="4"/>
  <c r="P108" i="4"/>
  <c r="N108" i="4" s="1"/>
  <c r="J108" i="24"/>
  <c r="H108" i="24" s="1"/>
  <c r="F108" i="24"/>
  <c r="F108" i="4"/>
  <c r="D107" i="23" l="1"/>
  <c r="E107" i="4"/>
  <c r="C107" i="24"/>
  <c r="E107" i="5"/>
  <c r="G107" i="4"/>
  <c r="C107" i="5"/>
  <c r="D107" i="5"/>
  <c r="C107" i="4"/>
  <c r="E107" i="24"/>
  <c r="C107" i="23"/>
  <c r="E107" i="23"/>
  <c r="D108" i="4"/>
  <c r="H108" i="4"/>
  <c r="D108" i="24"/>
  <c r="G107" i="24"/>
  <c r="P107" i="4"/>
  <c r="N107" i="4" s="1"/>
  <c r="P107" i="24"/>
  <c r="N107" i="24" s="1"/>
  <c r="J107" i="4"/>
  <c r="H107" i="4" s="1"/>
  <c r="J107" i="24"/>
  <c r="H107" i="24" s="1"/>
  <c r="F107" i="24"/>
  <c r="F107" i="4"/>
  <c r="D107" i="4" l="1"/>
  <c r="D107" i="24"/>
  <c r="F106" i="24"/>
  <c r="E106" i="24"/>
  <c r="C106" i="24"/>
  <c r="G106" i="4"/>
  <c r="G106" i="24" l="1"/>
  <c r="D106" i="23"/>
  <c r="E106" i="4"/>
  <c r="D106" i="5"/>
  <c r="E106" i="23"/>
  <c r="F106" i="4"/>
  <c r="C106" i="23"/>
  <c r="C106" i="5"/>
  <c r="E106" i="5"/>
  <c r="J106" i="24"/>
  <c r="H106" i="24" s="1"/>
  <c r="P106" i="24"/>
  <c r="N106" i="24" s="1"/>
  <c r="J106" i="4"/>
  <c r="P106" i="4"/>
  <c r="N106" i="4" s="1"/>
  <c r="C106" i="4"/>
  <c r="D106" i="24" l="1"/>
  <c r="D106" i="4"/>
  <c r="H106" i="4"/>
  <c r="G105" i="24"/>
  <c r="F105" i="24"/>
  <c r="D105" i="5" l="1"/>
  <c r="C105" i="4"/>
  <c r="D105" i="23"/>
  <c r="F105" i="4"/>
  <c r="C105" i="24"/>
  <c r="E105" i="23"/>
  <c r="G105" i="4"/>
  <c r="E105" i="24"/>
  <c r="E105" i="5"/>
  <c r="E105" i="4"/>
  <c r="C105" i="5"/>
  <c r="C105" i="23"/>
  <c r="P105" i="4"/>
  <c r="N105" i="4" s="1"/>
  <c r="P105" i="24"/>
  <c r="N105" i="24" s="1"/>
  <c r="J105" i="4"/>
  <c r="H105" i="4" s="1"/>
  <c r="J105" i="24"/>
  <c r="E104" i="24"/>
  <c r="F104" i="4"/>
  <c r="C104" i="5"/>
  <c r="E104" i="4" l="1"/>
  <c r="C104" i="24"/>
  <c r="G104" i="4"/>
  <c r="F104" i="24"/>
  <c r="G104" i="24"/>
  <c r="E104" i="5"/>
  <c r="D104" i="5"/>
  <c r="C104" i="4"/>
  <c r="E104" i="23"/>
  <c r="D104" i="23"/>
  <c r="D105" i="24"/>
  <c r="C104" i="23"/>
  <c r="D105" i="4"/>
  <c r="J104" i="24"/>
  <c r="H104" i="24" s="1"/>
  <c r="H105" i="24"/>
  <c r="P104" i="24"/>
  <c r="N104" i="24" s="1"/>
  <c r="J104" i="4"/>
  <c r="H104" i="4" s="1"/>
  <c r="P104" i="4"/>
  <c r="N104" i="4" s="1"/>
  <c r="C103" i="24"/>
  <c r="F103" i="4"/>
  <c r="E103" i="4"/>
  <c r="D103" i="23"/>
  <c r="E103" i="5"/>
  <c r="G103" i="4" l="1"/>
  <c r="G103" i="24"/>
  <c r="C103" i="4"/>
  <c r="F103" i="24"/>
  <c r="D103" i="5"/>
  <c r="E103" i="24"/>
  <c r="E103" i="23"/>
  <c r="C103" i="23"/>
  <c r="C103" i="5"/>
  <c r="D104" i="24"/>
  <c r="J103" i="4"/>
  <c r="P103" i="4"/>
  <c r="N103" i="4" s="1"/>
  <c r="D104" i="4"/>
  <c r="J103" i="24"/>
  <c r="H103" i="24" s="1"/>
  <c r="P103" i="24"/>
  <c r="N103" i="24" s="1"/>
  <c r="G102" i="24"/>
  <c r="G102" i="4" l="1"/>
  <c r="F102" i="24"/>
  <c r="C102" i="4"/>
  <c r="D102" i="23"/>
  <c r="E102" i="4"/>
  <c r="F102" i="4"/>
  <c r="E102" i="24"/>
  <c r="E102" i="5"/>
  <c r="C102" i="24"/>
  <c r="C102" i="5"/>
  <c r="D102" i="5"/>
  <c r="E102" i="23"/>
  <c r="C102" i="23"/>
  <c r="D103" i="4"/>
  <c r="D103" i="24"/>
  <c r="H103" i="4"/>
  <c r="J102" i="24"/>
  <c r="H102" i="24" s="1"/>
  <c r="P102" i="24"/>
  <c r="N102" i="24" s="1"/>
  <c r="J102" i="4"/>
  <c r="H102" i="4" s="1"/>
  <c r="P102" i="4"/>
  <c r="N102" i="4" s="1"/>
  <c r="G101" i="24"/>
  <c r="F101" i="24"/>
  <c r="E101" i="24"/>
  <c r="G101" i="4"/>
  <c r="F101" i="4"/>
  <c r="D101" i="23" l="1"/>
  <c r="E101" i="4"/>
  <c r="C101" i="24"/>
  <c r="C101" i="5"/>
  <c r="C101" i="4"/>
  <c r="E101" i="5"/>
  <c r="C101" i="23"/>
  <c r="D101" i="5"/>
  <c r="E101" i="23"/>
  <c r="J101" i="4"/>
  <c r="H101" i="4" s="1"/>
  <c r="D102" i="4"/>
  <c r="J101" i="24"/>
  <c r="H101" i="24" s="1"/>
  <c r="P101" i="24"/>
  <c r="D102" i="24"/>
  <c r="P101" i="4"/>
  <c r="N101" i="4" s="1"/>
  <c r="F100" i="4" l="1"/>
  <c r="G100" i="4"/>
  <c r="F100" i="24"/>
  <c r="E100" i="5"/>
  <c r="E100" i="24"/>
  <c r="C100" i="5"/>
  <c r="D100" i="5"/>
  <c r="C100" i="23"/>
  <c r="C100" i="4"/>
  <c r="E100" i="4"/>
  <c r="C100" i="24"/>
  <c r="G100" i="24"/>
  <c r="D100" i="23"/>
  <c r="E100" i="23"/>
  <c r="D101" i="24"/>
  <c r="J100" i="24"/>
  <c r="H100" i="24" s="1"/>
  <c r="P100" i="24"/>
  <c r="N100" i="24" s="1"/>
  <c r="N101" i="24"/>
  <c r="D101" i="4"/>
  <c r="J100" i="4"/>
  <c r="H100" i="4" s="1"/>
  <c r="P100" i="4"/>
  <c r="N100" i="4" s="1"/>
  <c r="G99" i="24"/>
  <c r="E99" i="4"/>
  <c r="E99" i="23" l="1"/>
  <c r="F99" i="4"/>
  <c r="E99" i="24"/>
  <c r="C99" i="23"/>
  <c r="C99" i="4"/>
  <c r="G99" i="4"/>
  <c r="F99" i="24"/>
  <c r="C99" i="5"/>
  <c r="D99" i="5"/>
  <c r="E99" i="5"/>
  <c r="D99" i="23"/>
  <c r="J99" i="4"/>
  <c r="H99" i="4" s="1"/>
  <c r="P99" i="4"/>
  <c r="N99" i="4" s="1"/>
  <c r="J99" i="24"/>
  <c r="H99" i="24" s="1"/>
  <c r="P99" i="24"/>
  <c r="N99" i="24" s="1"/>
  <c r="D100" i="24"/>
  <c r="D100" i="4"/>
  <c r="C99" i="24"/>
  <c r="C98" i="5" l="1"/>
  <c r="C98" i="23"/>
  <c r="F98" i="4"/>
  <c r="E98" i="24"/>
  <c r="E98" i="4"/>
  <c r="C98" i="24"/>
  <c r="G98" i="4"/>
  <c r="F98" i="24"/>
  <c r="E98" i="5"/>
  <c r="D98" i="23"/>
  <c r="C98" i="4"/>
  <c r="E98" i="23"/>
  <c r="D98" i="5"/>
  <c r="G98" i="24"/>
  <c r="D99" i="24"/>
  <c r="D99" i="4"/>
  <c r="J98" i="24"/>
  <c r="H98" i="24" s="1"/>
  <c r="P98" i="24"/>
  <c r="N98" i="24" s="1"/>
  <c r="J98" i="4"/>
  <c r="H98" i="4" s="1"/>
  <c r="P98" i="4"/>
  <c r="C97" i="23" l="1"/>
  <c r="C97" i="4"/>
  <c r="E97" i="23"/>
  <c r="F97" i="4"/>
  <c r="E97" i="24"/>
  <c r="G97" i="24"/>
  <c r="C97" i="5"/>
  <c r="E97" i="5"/>
  <c r="D97" i="23"/>
  <c r="E97" i="4"/>
  <c r="C97" i="24"/>
  <c r="G97" i="4"/>
  <c r="F97" i="24"/>
  <c r="D97" i="5"/>
  <c r="J97" i="24"/>
  <c r="H97" i="24" s="1"/>
  <c r="P97" i="24"/>
  <c r="N97" i="24" s="1"/>
  <c r="D98" i="24"/>
  <c r="D98" i="4"/>
  <c r="J97" i="4"/>
  <c r="P97" i="4"/>
  <c r="N97" i="4" s="1"/>
  <c r="N98" i="4"/>
  <c r="E96" i="23" l="1"/>
  <c r="F96" i="4"/>
  <c r="C96" i="24"/>
  <c r="G96" i="4"/>
  <c r="F96" i="24"/>
  <c r="G96" i="24"/>
  <c r="D96" i="5"/>
  <c r="C96" i="4"/>
  <c r="E96" i="4"/>
  <c r="E96" i="24"/>
  <c r="C96" i="23"/>
  <c r="D96" i="23"/>
  <c r="E96" i="5"/>
  <c r="C96" i="5"/>
  <c r="D97" i="24"/>
  <c r="J96" i="24"/>
  <c r="H96" i="24" s="1"/>
  <c r="P96" i="24"/>
  <c r="N96" i="24" s="1"/>
  <c r="J96" i="4"/>
  <c r="P96" i="4"/>
  <c r="N96" i="4" s="1"/>
  <c r="D97" i="4"/>
  <c r="H97" i="4"/>
  <c r="G95" i="24" l="1"/>
  <c r="E95" i="5"/>
  <c r="D95" i="23"/>
  <c r="E95" i="4"/>
  <c r="C95" i="24"/>
  <c r="C95" i="23"/>
  <c r="C95" i="4"/>
  <c r="F95" i="4"/>
  <c r="E95" i="24"/>
  <c r="G95" i="4"/>
  <c r="F95" i="24"/>
  <c r="C95" i="5"/>
  <c r="E95" i="23"/>
  <c r="D95" i="5"/>
  <c r="J95" i="4"/>
  <c r="H95" i="4" s="1"/>
  <c r="P95" i="4"/>
  <c r="N95" i="4" s="1"/>
  <c r="J95" i="24"/>
  <c r="H95" i="24" s="1"/>
  <c r="P95" i="24"/>
  <c r="N95" i="24" s="1"/>
  <c r="D96" i="24"/>
  <c r="D96" i="4"/>
  <c r="H96" i="4"/>
  <c r="G94" i="24"/>
  <c r="C94" i="5"/>
  <c r="E94" i="24" l="1"/>
  <c r="E94" i="23"/>
  <c r="D94" i="23"/>
  <c r="E94" i="4"/>
  <c r="C94" i="24"/>
  <c r="D94" i="5"/>
  <c r="C94" i="4"/>
  <c r="G94" i="4"/>
  <c r="F94" i="24"/>
  <c r="F94" i="4"/>
  <c r="C94" i="23"/>
  <c r="E94" i="5"/>
  <c r="D95" i="4"/>
  <c r="J94" i="24"/>
  <c r="H94" i="24" s="1"/>
  <c r="D95" i="24"/>
  <c r="P94" i="24"/>
  <c r="J94" i="4"/>
  <c r="H94" i="4" s="1"/>
  <c r="P94" i="4"/>
  <c r="N94" i="4" s="1"/>
  <c r="D93" i="5" l="1"/>
  <c r="C93" i="24"/>
  <c r="E93" i="5"/>
  <c r="E93" i="23"/>
  <c r="E93" i="24"/>
  <c r="D93" i="23"/>
  <c r="F93" i="24"/>
  <c r="C93" i="5"/>
  <c r="G93" i="24"/>
  <c r="C93" i="23"/>
  <c r="F93" i="4"/>
  <c r="D94" i="24"/>
  <c r="N94" i="24"/>
  <c r="J93" i="4"/>
  <c r="H93" i="4" s="1"/>
  <c r="C93" i="4"/>
  <c r="J93" i="24"/>
  <c r="H93" i="24" s="1"/>
  <c r="P93" i="24"/>
  <c r="D94" i="4"/>
  <c r="P93" i="4"/>
  <c r="N93" i="4" s="1"/>
  <c r="G93" i="4"/>
  <c r="E93" i="4"/>
  <c r="G92" i="24"/>
  <c r="G92" i="4" l="1"/>
  <c r="C92" i="23"/>
  <c r="C92" i="4"/>
  <c r="E92" i="4"/>
  <c r="C92" i="24"/>
  <c r="D92" i="23"/>
  <c r="F92" i="4"/>
  <c r="E92" i="24"/>
  <c r="E92" i="23"/>
  <c r="E92" i="5"/>
  <c r="F92" i="24"/>
  <c r="D92" i="5"/>
  <c r="C92" i="5"/>
  <c r="D93" i="4"/>
  <c r="D93" i="24"/>
  <c r="N93" i="24"/>
  <c r="J92" i="4"/>
  <c r="H92" i="4" s="1"/>
  <c r="P92" i="4"/>
  <c r="N92" i="4" s="1"/>
  <c r="J92" i="24"/>
  <c r="H92" i="24" s="1"/>
  <c r="P92" i="24"/>
  <c r="N92" i="24" s="1"/>
  <c r="G91" i="24"/>
  <c r="E91" i="23" l="1"/>
  <c r="G91" i="4"/>
  <c r="F91" i="24"/>
  <c r="C91" i="4"/>
  <c r="E91" i="5"/>
  <c r="D91" i="23"/>
  <c r="C91" i="24"/>
  <c r="E91" i="4"/>
  <c r="C91" i="23"/>
  <c r="C91" i="5"/>
  <c r="E91" i="24"/>
  <c r="D91" i="5"/>
  <c r="F91" i="4"/>
  <c r="D92" i="4"/>
  <c r="D92" i="24"/>
  <c r="J91" i="4"/>
  <c r="H91" i="4" s="1"/>
  <c r="J91" i="24"/>
  <c r="H91" i="24" s="1"/>
  <c r="P91" i="24"/>
  <c r="N91" i="24" s="1"/>
  <c r="P91" i="4"/>
  <c r="G90" i="24"/>
  <c r="F90" i="24"/>
  <c r="E90" i="24"/>
  <c r="E90" i="23"/>
  <c r="F90" i="4" l="1"/>
  <c r="C90" i="24"/>
  <c r="C90" i="5"/>
  <c r="C90" i="23"/>
  <c r="E90" i="5"/>
  <c r="D90" i="5"/>
  <c r="D90" i="23"/>
  <c r="D91" i="4"/>
  <c r="J90" i="24"/>
  <c r="H90" i="24" s="1"/>
  <c r="P90" i="24"/>
  <c r="N90" i="24" s="1"/>
  <c r="D91" i="24"/>
  <c r="N91" i="4"/>
  <c r="J90" i="4"/>
  <c r="H90" i="4" s="1"/>
  <c r="P90" i="4"/>
  <c r="N90" i="4" s="1"/>
  <c r="G90" i="4"/>
  <c r="C90" i="4"/>
  <c r="E90" i="4"/>
  <c r="G89" i="24" l="1"/>
  <c r="E89" i="4"/>
  <c r="C89" i="24"/>
  <c r="E89" i="23"/>
  <c r="F89" i="4"/>
  <c r="G89" i="4"/>
  <c r="F89" i="24"/>
  <c r="E89" i="5"/>
  <c r="C89" i="5"/>
  <c r="C89" i="23"/>
  <c r="D89" i="23"/>
  <c r="C89" i="4"/>
  <c r="D89" i="5"/>
  <c r="E89" i="24"/>
  <c r="D90" i="24"/>
  <c r="D90" i="4"/>
  <c r="J89" i="24"/>
  <c r="H89" i="24" s="1"/>
  <c r="P89" i="24"/>
  <c r="N89" i="24" s="1"/>
  <c r="J89" i="4"/>
  <c r="H89" i="4" s="1"/>
  <c r="P89" i="4"/>
  <c r="N89" i="4" s="1"/>
  <c r="D89" i="24" l="1"/>
  <c r="D89" i="4"/>
  <c r="F88" i="24"/>
  <c r="F88" i="4"/>
  <c r="E88" i="23"/>
  <c r="E88" i="24" l="1"/>
  <c r="C88" i="24"/>
  <c r="D88" i="23"/>
  <c r="E88" i="5"/>
  <c r="G88" i="24"/>
  <c r="C88" i="5"/>
  <c r="D88" i="5"/>
  <c r="C88" i="4"/>
  <c r="G88" i="4"/>
  <c r="E88" i="4"/>
  <c r="C88" i="23"/>
  <c r="J88" i="4"/>
  <c r="H88" i="4" s="1"/>
  <c r="P88" i="4"/>
  <c r="N88" i="4" s="1"/>
  <c r="J88" i="24"/>
  <c r="H88" i="24" s="1"/>
  <c r="P88" i="24"/>
  <c r="N88" i="24" s="1"/>
  <c r="C87" i="5"/>
  <c r="E87" i="5" l="1"/>
  <c r="C87" i="24"/>
  <c r="E87" i="24"/>
  <c r="F87" i="24"/>
  <c r="C87" i="4"/>
  <c r="D87" i="5"/>
  <c r="G87" i="24"/>
  <c r="D87" i="23"/>
  <c r="E87" i="23"/>
  <c r="C87" i="23"/>
  <c r="P87" i="4"/>
  <c r="N87" i="4" s="1"/>
  <c r="G87" i="4"/>
  <c r="D88" i="4"/>
  <c r="J87" i="4"/>
  <c r="H87" i="4" s="1"/>
  <c r="J87" i="24"/>
  <c r="H87" i="24" s="1"/>
  <c r="P87" i="24"/>
  <c r="N87" i="24" s="1"/>
  <c r="D88" i="24"/>
  <c r="F87" i="4"/>
  <c r="E87" i="4"/>
  <c r="G86" i="24"/>
  <c r="C86" i="24"/>
  <c r="E86" i="4"/>
  <c r="D86" i="23"/>
  <c r="E86" i="5"/>
  <c r="G86" i="4" l="1"/>
  <c r="C86" i="5"/>
  <c r="C86" i="4"/>
  <c r="E86" i="23"/>
  <c r="F86" i="4"/>
  <c r="E86" i="24"/>
  <c r="F86" i="24"/>
  <c r="D86" i="5"/>
  <c r="C86" i="23"/>
  <c r="D87" i="4"/>
  <c r="D87" i="24"/>
  <c r="J86" i="24"/>
  <c r="H86" i="24" s="1"/>
  <c r="P86" i="24"/>
  <c r="N86" i="24" s="1"/>
  <c r="J86" i="4"/>
  <c r="H86" i="4" s="1"/>
  <c r="P86" i="4"/>
  <c r="N86" i="4" s="1"/>
  <c r="D85" i="5" l="1"/>
  <c r="C85" i="4"/>
  <c r="D85" i="23"/>
  <c r="E85" i="4"/>
  <c r="C85" i="24"/>
  <c r="F85" i="4"/>
  <c r="E85" i="24"/>
  <c r="G85" i="4"/>
  <c r="F85" i="24"/>
  <c r="G85" i="24"/>
  <c r="E85" i="5"/>
  <c r="C85" i="5"/>
  <c r="E85" i="23"/>
  <c r="C85" i="23"/>
  <c r="D86" i="24"/>
  <c r="D86" i="4"/>
  <c r="J85" i="24"/>
  <c r="H85" i="24" s="1"/>
  <c r="P85" i="24"/>
  <c r="N85" i="24" s="1"/>
  <c r="J85" i="4"/>
  <c r="H85" i="4" s="1"/>
  <c r="P85" i="4"/>
  <c r="N85" i="4" s="1"/>
  <c r="F84" i="24"/>
  <c r="E84" i="23" l="1"/>
  <c r="F84" i="4"/>
  <c r="D84" i="5"/>
  <c r="C84" i="4"/>
  <c r="E84" i="24"/>
  <c r="E84" i="5"/>
  <c r="C84" i="24"/>
  <c r="D84" i="23"/>
  <c r="E84" i="4"/>
  <c r="G84" i="24"/>
  <c r="G84" i="4"/>
  <c r="C84" i="5"/>
  <c r="C84" i="23"/>
  <c r="D85" i="24"/>
  <c r="J84" i="24"/>
  <c r="H84" i="24" s="1"/>
  <c r="P84" i="24"/>
  <c r="N84" i="24" s="1"/>
  <c r="D85" i="4"/>
  <c r="J84" i="4"/>
  <c r="H84" i="4" s="1"/>
  <c r="P84" i="4"/>
  <c r="N84" i="4" s="1"/>
  <c r="D83" i="5" l="1"/>
  <c r="C83" i="23"/>
  <c r="E83" i="24"/>
  <c r="F83" i="4"/>
  <c r="C83" i="4"/>
  <c r="D83" i="23"/>
  <c r="E83" i="4"/>
  <c r="C83" i="24"/>
  <c r="G83" i="4"/>
  <c r="F83" i="24"/>
  <c r="E83" i="5"/>
  <c r="G83" i="24"/>
  <c r="C83" i="5"/>
  <c r="E83" i="23"/>
  <c r="J83" i="24"/>
  <c r="H83" i="24" s="1"/>
  <c r="P83" i="24"/>
  <c r="N83" i="24" s="1"/>
  <c r="D84" i="24"/>
  <c r="D84" i="4"/>
  <c r="J83" i="4"/>
  <c r="H83" i="4" s="1"/>
  <c r="P83" i="4"/>
  <c r="N83" i="4" s="1"/>
  <c r="G82" i="4"/>
  <c r="D82" i="23" l="1"/>
  <c r="E82" i="4"/>
  <c r="F82" i="4"/>
  <c r="E82" i="24"/>
  <c r="D82" i="5"/>
  <c r="C82" i="23"/>
  <c r="C82" i="4"/>
  <c r="G82" i="24"/>
  <c r="C82" i="24"/>
  <c r="F82" i="24"/>
  <c r="E82" i="5"/>
  <c r="E82" i="23"/>
  <c r="C82" i="5"/>
  <c r="D83" i="24"/>
  <c r="D83" i="4"/>
  <c r="J82" i="24"/>
  <c r="H82" i="24" s="1"/>
  <c r="P82" i="24"/>
  <c r="N82" i="24" s="1"/>
  <c r="J82" i="4"/>
  <c r="P82" i="4"/>
  <c r="N82" i="4" s="1"/>
  <c r="F81" i="4" l="1"/>
  <c r="E81" i="24"/>
  <c r="F81" i="24"/>
  <c r="G81" i="24"/>
  <c r="E81" i="23"/>
  <c r="C81" i="5"/>
  <c r="D81" i="5"/>
  <c r="E81" i="5"/>
  <c r="D81" i="23"/>
  <c r="E81" i="4"/>
  <c r="C81" i="24"/>
  <c r="C81" i="23"/>
  <c r="G81" i="4"/>
  <c r="D82" i="24"/>
  <c r="D82" i="4"/>
  <c r="H82" i="4"/>
  <c r="J81" i="4"/>
  <c r="H81" i="4" s="1"/>
  <c r="P81" i="4"/>
  <c r="N81" i="4" s="1"/>
  <c r="C81" i="4"/>
  <c r="J81" i="24"/>
  <c r="H81" i="24" s="1"/>
  <c r="P81" i="24"/>
  <c r="N81" i="24" s="1"/>
  <c r="C80" i="5" l="1"/>
  <c r="D80" i="5"/>
  <c r="C80" i="4"/>
  <c r="E80" i="5"/>
  <c r="D80" i="23"/>
  <c r="C80" i="24"/>
  <c r="E80" i="23"/>
  <c r="E80" i="24"/>
  <c r="G80" i="4"/>
  <c r="F80" i="24"/>
  <c r="G80" i="24"/>
  <c r="F80" i="4"/>
  <c r="E80" i="4"/>
  <c r="C80" i="23"/>
  <c r="J80" i="24"/>
  <c r="H80" i="24" s="1"/>
  <c r="D81" i="24"/>
  <c r="D81" i="4"/>
  <c r="J80" i="4"/>
  <c r="H80" i="4" s="1"/>
  <c r="P80" i="24"/>
  <c r="P80" i="4"/>
  <c r="F79" i="24"/>
  <c r="G79" i="4"/>
  <c r="C79" i="4" l="1"/>
  <c r="C79" i="24"/>
  <c r="E79" i="23"/>
  <c r="F79" i="4"/>
  <c r="E79" i="24"/>
  <c r="E79" i="5"/>
  <c r="E79" i="4"/>
  <c r="C79" i="5"/>
  <c r="G79" i="24"/>
  <c r="D79" i="23"/>
  <c r="D80" i="24"/>
  <c r="D79" i="5"/>
  <c r="C79" i="23"/>
  <c r="D80" i="4"/>
  <c r="J79" i="24"/>
  <c r="P79" i="24"/>
  <c r="N79" i="24" s="1"/>
  <c r="N80" i="4"/>
  <c r="N80" i="24"/>
  <c r="J79" i="4"/>
  <c r="H79" i="4" s="1"/>
  <c r="P79" i="4"/>
  <c r="N79" i="4" s="1"/>
  <c r="G78" i="24"/>
  <c r="F78" i="24"/>
  <c r="G78" i="4"/>
  <c r="E78" i="23" l="1"/>
  <c r="C78" i="4"/>
  <c r="C78" i="23"/>
  <c r="E78" i="5"/>
  <c r="E78" i="4"/>
  <c r="C78" i="24"/>
  <c r="F78" i="4"/>
  <c r="E78" i="24"/>
  <c r="D78" i="23"/>
  <c r="D78" i="5"/>
  <c r="C78" i="5"/>
  <c r="D79" i="24"/>
  <c r="J78" i="24"/>
  <c r="H78" i="24" s="1"/>
  <c r="P78" i="24"/>
  <c r="N78" i="24" s="1"/>
  <c r="H79" i="24"/>
  <c r="J78" i="4"/>
  <c r="H78" i="4" s="1"/>
  <c r="P78" i="4"/>
  <c r="N78" i="4" s="1"/>
  <c r="D79" i="4"/>
  <c r="E77" i="24"/>
  <c r="C77" i="24"/>
  <c r="F77" i="4"/>
  <c r="E77" i="4"/>
  <c r="D77" i="23" l="1"/>
  <c r="G77" i="24"/>
  <c r="F77" i="24"/>
  <c r="G77" i="4"/>
  <c r="C77" i="5"/>
  <c r="E77" i="5"/>
  <c r="E77" i="23"/>
  <c r="C77" i="4"/>
  <c r="D77" i="5"/>
  <c r="C77" i="23"/>
  <c r="D78" i="24"/>
  <c r="J77" i="4"/>
  <c r="H77" i="4" s="1"/>
  <c r="D78" i="4"/>
  <c r="P77" i="4"/>
  <c r="P77" i="24"/>
  <c r="N77" i="24" s="1"/>
  <c r="J77" i="24"/>
  <c r="C76" i="24"/>
  <c r="C76" i="4"/>
  <c r="C76" i="23"/>
  <c r="C76" i="5"/>
  <c r="F76" i="4" l="1"/>
  <c r="G76" i="24"/>
  <c r="E76" i="5"/>
  <c r="E76" i="4"/>
  <c r="G76" i="4"/>
  <c r="E76" i="24"/>
  <c r="F76" i="24"/>
  <c r="D76" i="23"/>
  <c r="E76" i="23"/>
  <c r="D76" i="5"/>
  <c r="D77" i="4"/>
  <c r="J76" i="4"/>
  <c r="H76" i="4" s="1"/>
  <c r="P76" i="4"/>
  <c r="N76" i="4" s="1"/>
  <c r="D77" i="24"/>
  <c r="N77" i="4"/>
  <c r="J76" i="24"/>
  <c r="H76" i="24" s="1"/>
  <c r="P76" i="24"/>
  <c r="N76" i="24" s="1"/>
  <c r="H77" i="24"/>
  <c r="C75" i="24"/>
  <c r="E75" i="4"/>
  <c r="D75" i="23"/>
  <c r="C75" i="5" l="1"/>
  <c r="D75" i="5"/>
  <c r="C75" i="4"/>
  <c r="G75" i="4"/>
  <c r="F75" i="24"/>
  <c r="G75" i="24"/>
  <c r="E75" i="24"/>
  <c r="F75" i="4"/>
  <c r="C75" i="23"/>
  <c r="E75" i="23"/>
  <c r="E75" i="5"/>
  <c r="J75" i="24"/>
  <c r="H75" i="24" s="1"/>
  <c r="D76" i="4"/>
  <c r="P75" i="24"/>
  <c r="D76" i="24"/>
  <c r="J75" i="4"/>
  <c r="H75" i="4" s="1"/>
  <c r="P75" i="4"/>
  <c r="N75" i="4" s="1"/>
  <c r="G74" i="4"/>
  <c r="D74" i="5"/>
  <c r="G74" i="24" l="1"/>
  <c r="C74" i="4"/>
  <c r="E74" i="4"/>
  <c r="C74" i="24"/>
  <c r="F74" i="4"/>
  <c r="E74" i="24"/>
  <c r="E74" i="23"/>
  <c r="F74" i="24"/>
  <c r="D74" i="23"/>
  <c r="C74" i="23"/>
  <c r="E74" i="5"/>
  <c r="C74" i="5"/>
  <c r="D75" i="24"/>
  <c r="N75" i="24"/>
  <c r="J74" i="24"/>
  <c r="H74" i="24" s="1"/>
  <c r="P74" i="24"/>
  <c r="N74" i="24" s="1"/>
  <c r="D75" i="4"/>
  <c r="J74" i="4"/>
  <c r="H74" i="4" s="1"/>
  <c r="P74" i="4"/>
  <c r="N74" i="4" s="1"/>
  <c r="G73" i="24"/>
  <c r="E73" i="24"/>
  <c r="F73" i="4" l="1"/>
  <c r="D73" i="23"/>
  <c r="E73" i="4"/>
  <c r="C73" i="24"/>
  <c r="C73" i="5"/>
  <c r="D73" i="5"/>
  <c r="C73" i="4"/>
  <c r="F73" i="24"/>
  <c r="G73" i="4"/>
  <c r="E73" i="5"/>
  <c r="E73" i="23"/>
  <c r="C73" i="23"/>
  <c r="D74" i="24"/>
  <c r="J73" i="24"/>
  <c r="H73" i="24" s="1"/>
  <c r="P73" i="24"/>
  <c r="N73" i="24" s="1"/>
  <c r="D74" i="4"/>
  <c r="J73" i="4"/>
  <c r="H73" i="4" s="1"/>
  <c r="P73" i="4"/>
  <c r="N73" i="4" s="1"/>
  <c r="G72" i="4"/>
  <c r="C72" i="4"/>
  <c r="D72" i="23"/>
  <c r="C72" i="5" l="1"/>
  <c r="D72" i="5"/>
  <c r="C72" i="23"/>
  <c r="E72" i="5"/>
  <c r="E72" i="4"/>
  <c r="C72" i="24"/>
  <c r="F72" i="4"/>
  <c r="E72" i="24"/>
  <c r="F72" i="24"/>
  <c r="G72" i="24"/>
  <c r="E72" i="23"/>
  <c r="J72" i="4"/>
  <c r="H72" i="4" s="1"/>
  <c r="P72" i="4"/>
  <c r="N72" i="4" s="1"/>
  <c r="D73" i="24"/>
  <c r="J72" i="24"/>
  <c r="H72" i="24" s="1"/>
  <c r="P72" i="24"/>
  <c r="N72" i="24" s="1"/>
  <c r="D73" i="4"/>
  <c r="F71" i="24"/>
  <c r="D71" i="23"/>
  <c r="D71" i="5" l="1"/>
  <c r="G71" i="24"/>
  <c r="C71" i="4"/>
  <c r="F71" i="4"/>
  <c r="G71" i="4"/>
  <c r="C71" i="24"/>
  <c r="C71" i="5"/>
  <c r="E71" i="4"/>
  <c r="C71" i="23"/>
  <c r="E71" i="23"/>
  <c r="E71" i="5"/>
  <c r="E71" i="24"/>
  <c r="D72" i="4"/>
  <c r="D72" i="24"/>
  <c r="J71" i="24"/>
  <c r="P71" i="24"/>
  <c r="N71" i="24" s="1"/>
  <c r="J71" i="4"/>
  <c r="H71" i="4" s="1"/>
  <c r="P71" i="4"/>
  <c r="N71" i="4" s="1"/>
  <c r="C70" i="24"/>
  <c r="E70" i="5"/>
  <c r="D70" i="23" l="1"/>
  <c r="D70" i="5"/>
  <c r="G70" i="24"/>
  <c r="C70" i="4"/>
  <c r="F70" i="4"/>
  <c r="E70" i="24"/>
  <c r="G70" i="4"/>
  <c r="F70" i="24"/>
  <c r="E70" i="4"/>
  <c r="C70" i="23"/>
  <c r="E70" i="23"/>
  <c r="C70" i="5"/>
  <c r="D71" i="24"/>
  <c r="J70" i="24"/>
  <c r="H70" i="24" s="1"/>
  <c r="P70" i="24"/>
  <c r="N70" i="24" s="1"/>
  <c r="H71" i="24"/>
  <c r="D71" i="4"/>
  <c r="J70" i="4"/>
  <c r="H70" i="4" s="1"/>
  <c r="P70" i="4"/>
  <c r="N70" i="4" s="1"/>
  <c r="E69" i="24"/>
  <c r="F69" i="4"/>
  <c r="E69" i="4"/>
  <c r="D69" i="23"/>
  <c r="E69" i="5"/>
  <c r="C69" i="23" l="1"/>
  <c r="C69" i="5"/>
  <c r="F69" i="24"/>
  <c r="G69" i="4"/>
  <c r="E69" i="23"/>
  <c r="G69" i="24"/>
  <c r="D69" i="5"/>
  <c r="J69" i="4"/>
  <c r="H69" i="4" s="1"/>
  <c r="J69" i="24"/>
  <c r="H69" i="24" s="1"/>
  <c r="P69" i="24"/>
  <c r="N69" i="24" s="1"/>
  <c r="D70" i="24"/>
  <c r="D70" i="4"/>
  <c r="C69" i="4"/>
  <c r="C69" i="24"/>
  <c r="P69" i="4"/>
  <c r="D69" i="24" l="1"/>
  <c r="D69" i="4"/>
  <c r="N69" i="4"/>
  <c r="D68" i="5" l="1"/>
  <c r="E68" i="23"/>
  <c r="C68" i="23"/>
  <c r="E68" i="5"/>
  <c r="C68" i="5"/>
  <c r="D68" i="23"/>
  <c r="P68" i="24" l="1"/>
  <c r="N68" i="24" s="1"/>
  <c r="G68" i="4"/>
  <c r="E68" i="4"/>
  <c r="P68" i="4"/>
  <c r="N68" i="4" s="1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/>
  <c r="G51" i="31" l="1"/>
  <c r="G48" i="31"/>
  <c r="G49" i="31"/>
  <c r="C11" i="31"/>
  <c r="C13" i="31"/>
  <c r="C15" i="31"/>
  <c r="C21" i="31"/>
  <c r="C23" i="31"/>
  <c r="F29" i="31"/>
  <c r="F31" i="31"/>
  <c r="F39" i="31"/>
  <c r="F40" i="31"/>
  <c r="C12" i="31"/>
  <c r="C14" i="31"/>
  <c r="C16" i="31"/>
  <c r="C22" i="31"/>
  <c r="F28" i="31"/>
  <c r="F30" i="31"/>
  <c r="F32" i="31"/>
  <c r="F41" i="31"/>
  <c r="C18" i="31"/>
  <c r="F34" i="31"/>
  <c r="F36" i="31"/>
  <c r="F43" i="31"/>
  <c r="F44" i="31"/>
  <c r="F33" i="31"/>
  <c r="F35" i="31"/>
  <c r="F37" i="31"/>
  <c r="F42" i="31"/>
  <c r="C19" i="31"/>
  <c r="C20" i="31"/>
  <c r="F22" i="31" l="1"/>
  <c r="G22" i="31"/>
  <c r="F14" i="31"/>
  <c r="G14" i="31"/>
  <c r="G23" i="31"/>
  <c r="F23" i="31"/>
  <c r="G15" i="31"/>
  <c r="F15" i="31"/>
  <c r="G11" i="31"/>
  <c r="F11" i="31"/>
  <c r="F16" i="31"/>
  <c r="G16" i="31"/>
  <c r="F12" i="31"/>
  <c r="G12" i="31"/>
  <c r="G21" i="31"/>
  <c r="F21" i="31"/>
  <c r="G13" i="31"/>
  <c r="F13" i="31"/>
  <c r="G20" i="31"/>
  <c r="F20" i="31"/>
  <c r="G18" i="31"/>
  <c r="F18" i="31"/>
  <c r="G19" i="31"/>
  <c r="F19" i="31"/>
  <c r="E21" i="31" l="1"/>
  <c r="E18" i="31"/>
  <c r="E16" i="31"/>
  <c r="E15" i="31"/>
  <c r="E14" i="31"/>
  <c r="E13" i="31"/>
  <c r="E12" i="31"/>
  <c r="E11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6" i="24"/>
  <c r="N36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E23" i="31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D11" i="24" l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2" i="4"/>
  <c r="H12" i="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<sst xmlns="http://schemas.openxmlformats.org/spreadsheetml/2006/main" count="2602" uniqueCount="266">
  <si>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</si>
  <si>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</si>
  <si>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</si>
  <si>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</si>
  <si>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</si>
  <si>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</si>
  <si>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</si>
  <si>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</si>
  <si>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</si>
  <si>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</si>
  <si>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</si>
  <si>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</si>
  <si>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</si>
  <si>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</si>
  <si>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</si>
  <si>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</si>
  <si>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</si>
  <si>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</si>
  <si>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</si>
  <si>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</si>
  <si>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</si>
  <si>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</si>
  <si>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</si>
  <si>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</si>
  <si>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</si>
  <si>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</si>
  <si>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</si>
  <si>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</si>
  <si>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</si>
  <si>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</si>
  <si>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</si>
  <si>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</si>
  <si>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</si>
  <si>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</si>
  <si>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</si>
  <si>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</si>
  <si>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</si>
  <si>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</si>
  <si>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</si>
  <si>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</si>
  <si>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</si>
  <si>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</si>
  <si>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</si>
  <si>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</si>
  <si>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</si>
  <si>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</si>
  <si>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</si>
  <si>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</si>
  <si>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</si>
  <si>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</si>
  <si>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</si>
  <si>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</si>
  <si>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</si>
  <si>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</si>
  <si>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</si>
  <si>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</si>
  <si>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</si>
  <si>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</si>
  <si>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</si>
  <si>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</si>
  <si>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</si>
  <si>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</si>
  <si>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</si>
  <si>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</si>
  <si>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</si>
  <si>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</si>
  <si>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</si>
  <si>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</si>
  <si>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</si>
  <si>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</si>
  <si>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</si>
  <si>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</si>
  <si>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</si>
  <si>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</si>
  <si>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</si>
  <si>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</si>
  <si>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</si>
  <si>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</si>
  <si>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</si>
  <si>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</si>
  <si>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</si>
  <si>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</si>
  <si>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</si>
  <si>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</si>
  <si>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</si>
  <si>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</si>
  <si>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</si>
  <si>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</si>
  <si>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</si>
  <si>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</si>
  <si>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</si>
  <si>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</si>
  <si>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</si>
  <si>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</si>
  <si>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</si>
  <si>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</si>
  <si>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</si>
  <si>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</si>
  <si>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</si>
  <si>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</si>
  <si>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</si>
  <si>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</si>
  <si>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</si>
  <si>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</si>
  <si>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</si>
  <si>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</si>
  <si>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</si>
  <si>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</si>
  <si>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</si>
  <si>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</si>
  <si>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</si>
  <si>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</si>
  <si>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</si>
  <si>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</si>
  <si>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</si>
  <si>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</si>
  <si>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</si>
  <si>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</si>
  <si>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</si>
  <si>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</si>
  <si>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</si>
  <si>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</si>
  <si>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</si>
  <si>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</si>
  <si>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</si>
  <si>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</si>
  <si>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</si>
  <si>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Черкаська область</t>
  </si>
  <si>
    <t>Черкаської області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</si>
  <si>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</si>
  <si>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</si>
  <si>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</si>
  <si>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</si>
  <si>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</si>
  <si>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</si>
  <si>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</si>
  <si>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</si>
  <si>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</si>
  <si>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</si>
  <si>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</si>
  <si>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</si>
  <si>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</si>
  <si>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</si>
  <si>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</si>
  <si>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</si>
  <si>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</si>
  <si>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</si>
  <si>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</si>
  <si>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</si>
  <si>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</si>
  <si>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</si>
  <si>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</si>
  <si>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</si>
  <si>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</si>
  <si>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</si>
  <si>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</si>
  <si>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</si>
  <si>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</si>
  <si>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</si>
  <si>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</si>
  <si>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</si>
  <si>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</si>
  <si>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</si>
  <si>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</si>
  <si>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</si>
  <si>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</si>
  <si>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</si>
  <si>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</si>
  <si>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</si>
  <si>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</si>
  <si>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</si>
  <si>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</si>
  <si>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</si>
  <si>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</si>
  <si>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</si>
  <si>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</si>
  <si>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</si>
  <si>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</si>
  <si>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</si>
  <si>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</si>
  <si>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</si>
  <si>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</si>
  <si>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</si>
  <si>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</si>
  <si>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</si>
  <si>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</si>
  <si>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</si>
  <si>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</si>
  <si>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</si>
  <si>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</si>
  <si>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</si>
  <si>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</si>
  <si>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</si>
  <si>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</si>
  <si>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</si>
  <si>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</si>
  <si>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</si>
  <si>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</si>
  <si>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</si>
  <si>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</si>
  <si>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</si>
  <si>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</si>
  <si>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</si>
  <si>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</si>
  <si>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</si>
  <si>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</si>
  <si>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</si>
  <si>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</si>
  <si>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</si>
  <si>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</si>
  <si>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</si>
  <si>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</si>
  <si>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r>
      <rPr>
        <b/>
        <sz val="12"/>
        <color theme="1"/>
        <rFont val="Calibri"/>
        <family val="2"/>
        <charset val="204"/>
        <scheme val="minor"/>
      </rPr>
      <t>Кредити,</t>
    </r>
    <r>
      <rPr>
        <sz val="12"/>
        <color theme="1"/>
        <rFont val="Calibri"/>
        <family val="2"/>
        <charset val="204"/>
        <scheme val="minor"/>
      </rPr>
      <t xml:space="preserve"> надані депозитними корпораціями (крім Національного банку України)</t>
    </r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</si>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</sst>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9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</cellStyleXfs>
  <cellXfs count="24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8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" fontId="18" fillId="0" borderId="0" xfId="2" applyNumberFormat="1" applyFont="1" applyFill="1"/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/>
    </xf>
    <xf numFmtId="1" fontId="18" fillId="0" borderId="0" xfId="1" applyNumberFormat="1" applyFont="1" applyFill="1"/>
    <xf numFmtId="0" fontId="18" fillId="0" borderId="0" xfId="1" applyFont="1" applyFill="1" applyAlignment="1">
      <alignment horizontal="center" vertical="center" wrapText="1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64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0" fillId="0" borderId="0" xfId="7" applyNumberFormat="1" applyFont="1" applyFill="1"/>
    <xf numFmtId="1" fontId="18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left" vertical="top"/>
    </xf>
    <xf numFmtId="0" fontId="18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/>
    </xf>
    <xf numFmtId="0" fontId="18" fillId="0" borderId="2" xfId="4" applyFont="1" applyFill="1" applyBorder="1" applyAlignment="1">
      <alignment horizontal="center" vertical="center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0" fontId="18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8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0" fillId="0" borderId="0" xfId="7" applyNumberFormat="1" applyFont="1" applyFill="1"/>
    <xf numFmtId="3" fontId="18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0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0" fillId="0" borderId="0" xfId="17" applyFont="1" applyFill="1" applyBorder="1" applyAlignment="1">
      <alignment horizontal="left" vertical="top" wrapText="1"/>
    </xf>
    <xf numFmtId="0" fontId="40" fillId="0" borderId="0" xfId="18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18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9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  <cellStyle name="Обычный_Лист2" xfId="1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2" t="s">
        <v>156</v>
      </c>
    </row>
    <row r="2" spans="1:2" ht="19.5" customHeight="1">
      <c r="A2" s="3" t="s">
        <v>212</v>
      </c>
    </row>
    <row r="3" spans="1:2" ht="19.5" customHeight="1">
      <c r="A3" s="53" t="s">
        <v>88</v>
      </c>
      <c r="B3" s="54" t="s">
        <v>68</v>
      </c>
    </row>
    <row r="4" spans="1:2" ht="19.5" customHeight="1">
      <c r="A4" s="53" t="s">
        <v>89</v>
      </c>
      <c r="B4" s="54" t="s">
        <v>78</v>
      </c>
    </row>
    <row r="5" spans="1:2" ht="19.5" customHeight="1">
      <c r="A5" s="53" t="s">
        <v>90</v>
      </c>
      <c r="B5" s="54" t="s">
        <v>77</v>
      </c>
    </row>
    <row r="6" spans="1:2" ht="19.5" customHeight="1">
      <c r="A6" s="53" t="s">
        <v>91</v>
      </c>
      <c r="B6" s="54" t="s">
        <v>69</v>
      </c>
    </row>
    <row r="7" spans="1:2" ht="19.5" customHeight="1">
      <c r="A7" s="53" t="s">
        <v>92</v>
      </c>
      <c r="B7" s="54" t="s">
        <v>70</v>
      </c>
    </row>
    <row r="8" spans="1:2" ht="19.5" customHeight="1">
      <c r="A8" s="53" t="s">
        <v>93</v>
      </c>
      <c r="B8" s="54" t="s">
        <v>72</v>
      </c>
    </row>
    <row r="9" spans="1:2" ht="19.5" customHeight="1">
      <c r="A9" s="3" t="s">
        <v>157</v>
      </c>
      <c r="B9" s="54"/>
    </row>
    <row r="10" spans="1:2" ht="19.5" customHeight="1">
      <c r="A10" s="53" t="s">
        <v>94</v>
      </c>
      <c r="B10" s="54" t="s">
        <v>73</v>
      </c>
    </row>
    <row r="11" spans="1:2" ht="19.5" customHeight="1">
      <c r="A11" s="53" t="s">
        <v>95</v>
      </c>
      <c r="B11" s="54" t="s">
        <v>81</v>
      </c>
    </row>
    <row r="12" spans="1:2" ht="19.5" customHeight="1">
      <c r="A12" s="53" t="s">
        <v>96</v>
      </c>
      <c r="B12" s="55" t="s">
        <v>82</v>
      </c>
    </row>
    <row r="13" spans="1:2" ht="19.5" customHeight="1">
      <c r="A13" s="53" t="s">
        <v>97</v>
      </c>
      <c r="B13" s="54" t="s">
        <v>74</v>
      </c>
    </row>
    <row r="14" spans="1:2" ht="19.5" customHeight="1">
      <c r="A14" s="3" t="s">
        <v>158</v>
      </c>
      <c r="B14" s="54"/>
    </row>
    <row r="15" spans="1:2" ht="19.5" customHeight="1">
      <c r="A15" s="56" t="s">
        <v>83</v>
      </c>
      <c r="B15" s="54"/>
    </row>
    <row r="16" spans="1:2" ht="19.5" customHeight="1">
      <c r="A16" s="53" t="s">
        <v>98</v>
      </c>
      <c r="B16" s="54" t="s">
        <v>85</v>
      </c>
    </row>
    <row r="17" spans="1:6" ht="19.5" customHeight="1">
      <c r="A17" s="53" t="s">
        <v>99</v>
      </c>
      <c r="B17" s="54" t="s">
        <v>82</v>
      </c>
    </row>
    <row r="18" spans="1:6" ht="19.5" customHeight="1">
      <c r="A18" s="53" t="s">
        <v>100</v>
      </c>
      <c r="B18" s="54" t="s">
        <v>86</v>
      </c>
    </row>
    <row r="19" spans="1:6" ht="19.5" customHeight="1">
      <c r="A19" s="53" t="s">
        <v>101</v>
      </c>
      <c r="B19" s="54" t="s">
        <v>87</v>
      </c>
    </row>
    <row r="20" spans="1:6" ht="19.5" customHeight="1">
      <c r="A20" s="56" t="s">
        <v>84</v>
      </c>
      <c r="B20" s="54"/>
    </row>
    <row r="21" spans="1:6" ht="19.5" customHeight="1">
      <c r="A21" s="53" t="s">
        <v>102</v>
      </c>
      <c r="B21" s="54" t="s">
        <v>85</v>
      </c>
    </row>
    <row r="22" spans="1:6" ht="19.5" customHeight="1">
      <c r="A22" s="53" t="s">
        <v>103</v>
      </c>
      <c r="B22" s="54" t="s">
        <v>82</v>
      </c>
    </row>
    <row r="23" spans="1:6" ht="19.5" customHeight="1">
      <c r="A23" s="57" t="s">
        <v>124</v>
      </c>
      <c r="E23" s="54"/>
    </row>
    <row r="24" spans="1:6">
      <c r="A24" s="146" t="s">
        <v>186</v>
      </c>
    </row>
    <row r="26" spans="1:6">
      <c r="F26" s="54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.5546875" style="17" customWidth="1"/>
    <col min="5" max="9" width="7.109375" style="17" customWidth="1"/>
    <col min="10" max="10" width="8.44140625" style="17" customWidth="1"/>
    <col min="11" max="15" width="7.109375" style="17" customWidth="1"/>
    <col min="16" max="16" width="8.44140625" style="17" customWidth="1"/>
    <col min="17" max="19" width="7.109375" style="17" customWidth="1"/>
    <col min="20" max="16384" width="9.109375" style="17"/>
  </cols>
  <sheetData>
    <row r="1" spans="1:24" s="10" customFormat="1" ht="14.4">
      <c r="A1" s="4" t="s">
        <v>129</v>
      </c>
    </row>
    <row r="2" spans="1:24" s="10" customFormat="1" ht="5.25" customHeight="1">
      <c r="A2" s="42"/>
    </row>
    <row r="3" spans="1:24" ht="27" customHeight="1">
      <c r="A3" s="221" t="s">
        <v>79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7" t="s">
        <v>127</v>
      </c>
      <c r="B4" s="219"/>
      <c r="C4" s="219"/>
      <c r="D4" s="219"/>
      <c r="E4" s="219"/>
      <c r="F4" s="219"/>
    </row>
    <row r="5" spans="1:24" ht="12.75" customHeight="1">
      <c r="A5" s="29" t="s">
        <v>226</v>
      </c>
      <c r="B5" s="29"/>
      <c r="C5" s="29"/>
      <c r="D5" s="28"/>
      <c r="E5" s="28"/>
      <c r="F5" s="28"/>
    </row>
    <row r="6" spans="1:24" s="18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19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18" customFormat="1" ht="88.5" customHeight="1">
      <c r="A8" s="193"/>
      <c r="B8" s="180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4" s="18" customFormat="1">
      <c r="A10" s="49">
        <v>1</v>
      </c>
      <c r="B10" s="50">
        <v>2</v>
      </c>
      <c r="C10" s="49">
        <v>3</v>
      </c>
      <c r="D10" s="50">
        <v>4</v>
      </c>
      <c r="E10" s="49">
        <v>5</v>
      </c>
      <c r="F10" s="50">
        <v>6</v>
      </c>
      <c r="G10" s="49">
        <v>7</v>
      </c>
      <c r="H10" s="50">
        <v>8</v>
      </c>
      <c r="I10" s="49">
        <v>9</v>
      </c>
      <c r="J10" s="50">
        <v>10</v>
      </c>
      <c r="K10" s="49">
        <v>11</v>
      </c>
      <c r="L10" s="50">
        <v>12</v>
      </c>
      <c r="M10" s="49">
        <v>13</v>
      </c>
      <c r="N10" s="50">
        <v>14</v>
      </c>
      <c r="O10" s="49">
        <v>15</v>
      </c>
      <c r="P10" s="50">
        <v>16</v>
      </c>
      <c r="Q10" s="49">
        <v>17</v>
      </c>
      <c r="R10" s="50">
        <v>18</v>
      </c>
      <c r="S10" s="49">
        <v>19</v>
      </c>
    </row>
    <row r="11" spans="1:24" hidden="1" outlineLevel="1">
      <c r="A11" s="9">
        <v>40544</v>
      </c>
      <c r="B11" s="35">
        <v>1197.7169990499999</v>
      </c>
      <c r="C11" s="35">
        <f>I11+O11</f>
        <v>1043.6600171800001</v>
      </c>
      <c r="D11" s="35">
        <f>J11+P11</f>
        <v>154.05698187000002</v>
      </c>
      <c r="E11" s="35">
        <f>K11+Q11</f>
        <v>112.83665369000001</v>
      </c>
      <c r="F11" s="35">
        <f>L11+R11</f>
        <v>30.474710009999999</v>
      </c>
      <c r="G11" s="35">
        <f>M11+S11</f>
        <v>10.74561817</v>
      </c>
      <c r="H11" s="35">
        <f>SUM(I11:J11)</f>
        <v>1082.8461237700001</v>
      </c>
      <c r="I11" s="35">
        <v>931.73165389999997</v>
      </c>
      <c r="J11" s="35">
        <f>SUM(K11:M11)</f>
        <v>151.11446987000002</v>
      </c>
      <c r="K11" s="35">
        <v>110.96215413</v>
      </c>
      <c r="L11" s="35">
        <v>29.78883811</v>
      </c>
      <c r="M11" s="35">
        <v>10.36347763</v>
      </c>
      <c r="N11" s="35">
        <f>SUM(O11:P11)</f>
        <v>114.87087527999999</v>
      </c>
      <c r="O11" s="35">
        <v>111.92836328</v>
      </c>
      <c r="P11" s="35">
        <f>SUM(Q11:S11)</f>
        <v>2.9425119999999998</v>
      </c>
      <c r="Q11" s="35">
        <v>1.8744995599999998</v>
      </c>
      <c r="R11" s="35">
        <v>0.68587189999999998</v>
      </c>
      <c r="S11" s="35">
        <v>0.38214054000000003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1199.6355207700001</v>
      </c>
      <c r="C12" s="35">
        <f t="shared" ref="C12:C67" si="0">I12+O12</f>
        <v>1042.50571962</v>
      </c>
      <c r="D12" s="35">
        <f t="shared" ref="D12:D67" si="1">J12+P12</f>
        <v>157.12980114999999</v>
      </c>
      <c r="E12" s="35">
        <f t="shared" ref="E12:E67" si="2">K12+Q12</f>
        <v>110.78429601000001</v>
      </c>
      <c r="F12" s="35">
        <f t="shared" ref="F12:F67" si="3">L12+R12</f>
        <v>34.488795689999996</v>
      </c>
      <c r="G12" s="35">
        <f t="shared" ref="G12:G67" si="4">M12+S12</f>
        <v>11.85670945</v>
      </c>
      <c r="H12" s="35">
        <f t="shared" ref="H12:H67" si="5">SUM(I12:J12)</f>
        <v>1097.00579309</v>
      </c>
      <c r="I12" s="35">
        <v>942.84786204</v>
      </c>
      <c r="J12" s="35">
        <f t="shared" ref="J12:J67" si="6">SUM(K12:M12)</f>
        <v>154.15793105</v>
      </c>
      <c r="K12" s="35">
        <v>108.88628404000001</v>
      </c>
      <c r="L12" s="35">
        <v>33.798935269999994</v>
      </c>
      <c r="M12" s="35">
        <v>11.472711739999999</v>
      </c>
      <c r="N12" s="35">
        <f t="shared" ref="N12:N67" si="7">SUM(O12:P12)</f>
        <v>102.62972768</v>
      </c>
      <c r="O12" s="35">
        <v>99.657857579999998</v>
      </c>
      <c r="P12" s="35">
        <f t="shared" ref="P12:P67" si="8">SUM(Q12:S12)</f>
        <v>2.9718701000000003</v>
      </c>
      <c r="Q12" s="35">
        <v>1.89801197</v>
      </c>
      <c r="R12" s="35">
        <v>0.68986042000000003</v>
      </c>
      <c r="S12" s="35">
        <v>0.38399771000000005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1106.81467507</v>
      </c>
      <c r="C13" s="35">
        <f t="shared" si="0"/>
        <v>968.29651866000006</v>
      </c>
      <c r="D13" s="35">
        <f t="shared" si="1"/>
        <v>138.51815640999999</v>
      </c>
      <c r="E13" s="35">
        <f t="shared" si="2"/>
        <v>93.404719019999987</v>
      </c>
      <c r="F13" s="35">
        <f t="shared" si="3"/>
        <v>33.348811560000001</v>
      </c>
      <c r="G13" s="35">
        <f t="shared" si="4"/>
        <v>11.76462583</v>
      </c>
      <c r="H13" s="35">
        <f t="shared" si="5"/>
        <v>1028.8316311000001</v>
      </c>
      <c r="I13" s="35">
        <v>893.3535314400001</v>
      </c>
      <c r="J13" s="35">
        <f t="shared" si="6"/>
        <v>135.47809966</v>
      </c>
      <c r="K13" s="35">
        <v>91.46184998999999</v>
      </c>
      <c r="L13" s="35">
        <v>32.639724940000001</v>
      </c>
      <c r="M13" s="35">
        <v>11.37652473</v>
      </c>
      <c r="N13" s="35">
        <f t="shared" si="7"/>
        <v>77.983043970000011</v>
      </c>
      <c r="O13" s="35">
        <v>74.942987220000006</v>
      </c>
      <c r="P13" s="35">
        <f t="shared" si="8"/>
        <v>3.0400567500000002</v>
      </c>
      <c r="Q13" s="35">
        <v>1.94286903</v>
      </c>
      <c r="R13" s="35">
        <v>0.70908662</v>
      </c>
      <c r="S13" s="35">
        <v>0.38810110000000003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1206.3937023599999</v>
      </c>
      <c r="C14" s="35">
        <f t="shared" si="0"/>
        <v>1062.0676957600001</v>
      </c>
      <c r="D14" s="35">
        <f t="shared" si="1"/>
        <v>144.3260066</v>
      </c>
      <c r="E14" s="35">
        <f t="shared" si="2"/>
        <v>97.729405560000004</v>
      </c>
      <c r="F14" s="35">
        <f t="shared" si="3"/>
        <v>35.071934750000004</v>
      </c>
      <c r="G14" s="35">
        <f t="shared" si="4"/>
        <v>11.524666290000001</v>
      </c>
      <c r="H14" s="35">
        <f t="shared" si="5"/>
        <v>1123.0867909799999</v>
      </c>
      <c r="I14" s="35">
        <v>981.89097974000003</v>
      </c>
      <c r="J14" s="35">
        <f t="shared" si="6"/>
        <v>141.19581124000001</v>
      </c>
      <c r="K14" s="35">
        <v>95.73364153</v>
      </c>
      <c r="L14" s="35">
        <v>34.328638640000001</v>
      </c>
      <c r="M14" s="35">
        <v>11.13353107</v>
      </c>
      <c r="N14" s="35">
        <f t="shared" si="7"/>
        <v>83.306911380000003</v>
      </c>
      <c r="O14" s="35">
        <v>80.176716020000001</v>
      </c>
      <c r="P14" s="35">
        <f t="shared" si="8"/>
        <v>3.1301953600000001</v>
      </c>
      <c r="Q14" s="35">
        <v>1.9957640299999999</v>
      </c>
      <c r="R14" s="35">
        <v>0.74329610999999995</v>
      </c>
      <c r="S14" s="35">
        <v>0.39113522000000001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1227.8452894100001</v>
      </c>
      <c r="C15" s="35">
        <f t="shared" si="0"/>
        <v>1077.85624975</v>
      </c>
      <c r="D15" s="35">
        <f t="shared" si="1"/>
        <v>149.98903966</v>
      </c>
      <c r="E15" s="35">
        <f t="shared" si="2"/>
        <v>101.17315974</v>
      </c>
      <c r="F15" s="35">
        <f t="shared" si="3"/>
        <v>33.600829349999991</v>
      </c>
      <c r="G15" s="35">
        <f t="shared" si="4"/>
        <v>15.215050569999999</v>
      </c>
      <c r="H15" s="35">
        <f t="shared" si="5"/>
        <v>1131.8970687000001</v>
      </c>
      <c r="I15" s="35">
        <v>984.98006823000003</v>
      </c>
      <c r="J15" s="35">
        <f t="shared" si="6"/>
        <v>146.91700047</v>
      </c>
      <c r="K15" s="35">
        <v>99.218339270000001</v>
      </c>
      <c r="L15" s="35">
        <v>32.877382639999993</v>
      </c>
      <c r="M15" s="35">
        <v>14.82127856</v>
      </c>
      <c r="N15" s="35">
        <f t="shared" si="7"/>
        <v>95.948220710000001</v>
      </c>
      <c r="O15" s="35">
        <v>92.876181520000003</v>
      </c>
      <c r="P15" s="35">
        <f t="shared" si="8"/>
        <v>3.0720391900000004</v>
      </c>
      <c r="Q15" s="35">
        <v>1.95482047</v>
      </c>
      <c r="R15" s="35">
        <v>0.72344671000000005</v>
      </c>
      <c r="S15" s="35">
        <v>0.39377201000000001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1133.67776512</v>
      </c>
      <c r="C16" s="35">
        <f t="shared" si="0"/>
        <v>972.12554066999996</v>
      </c>
      <c r="D16" s="35">
        <f t="shared" si="1"/>
        <v>161.55222445000001</v>
      </c>
      <c r="E16" s="35">
        <f t="shared" si="2"/>
        <v>110.88196624</v>
      </c>
      <c r="F16" s="35">
        <f t="shared" si="3"/>
        <v>33.973432690000003</v>
      </c>
      <c r="G16" s="35">
        <f t="shared" si="4"/>
        <v>16.696825520000001</v>
      </c>
      <c r="H16" s="35">
        <f t="shared" si="5"/>
        <v>1042.9234780100001</v>
      </c>
      <c r="I16" s="35">
        <v>888.39616870999998</v>
      </c>
      <c r="J16" s="35">
        <f t="shared" si="6"/>
        <v>154.52730930000001</v>
      </c>
      <c r="K16" s="35">
        <v>104.97606623</v>
      </c>
      <c r="L16" s="35">
        <v>33.240703010000004</v>
      </c>
      <c r="M16" s="35">
        <v>16.310540060000001</v>
      </c>
      <c r="N16" s="35">
        <f t="shared" si="7"/>
        <v>90.754287109999993</v>
      </c>
      <c r="O16" s="35">
        <v>83.729371959999995</v>
      </c>
      <c r="P16" s="35">
        <f t="shared" si="8"/>
        <v>7.02491515</v>
      </c>
      <c r="Q16" s="35">
        <v>5.9059000099999999</v>
      </c>
      <c r="R16" s="35">
        <v>0.73272968000000005</v>
      </c>
      <c r="S16" s="35">
        <v>0.38628546000000002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960.42791089999992</v>
      </c>
      <c r="C17" s="35">
        <f t="shared" si="0"/>
        <v>760.82349623000005</v>
      </c>
      <c r="D17" s="35">
        <f t="shared" si="1"/>
        <v>199.60441466999995</v>
      </c>
      <c r="E17" s="35">
        <f t="shared" si="2"/>
        <v>147.73569980999997</v>
      </c>
      <c r="F17" s="35">
        <f t="shared" si="3"/>
        <v>35.177037559999995</v>
      </c>
      <c r="G17" s="35">
        <f t="shared" si="4"/>
        <v>16.691677299999998</v>
      </c>
      <c r="H17" s="35">
        <f t="shared" si="5"/>
        <v>883.77829810999992</v>
      </c>
      <c r="I17" s="35">
        <v>695.30554209000002</v>
      </c>
      <c r="J17" s="35">
        <f t="shared" si="6"/>
        <v>188.47275601999996</v>
      </c>
      <c r="K17" s="35">
        <v>137.71955406999999</v>
      </c>
      <c r="L17" s="35">
        <v>34.449724449999998</v>
      </c>
      <c r="M17" s="35">
        <v>16.3034775</v>
      </c>
      <c r="N17" s="35">
        <f t="shared" si="7"/>
        <v>76.649612790000006</v>
      </c>
      <c r="O17" s="35">
        <v>65.517954140000001</v>
      </c>
      <c r="P17" s="35">
        <f t="shared" si="8"/>
        <v>11.13165865</v>
      </c>
      <c r="Q17" s="35">
        <v>10.016145739999999</v>
      </c>
      <c r="R17" s="35">
        <v>0.72731310999999998</v>
      </c>
      <c r="S17" s="35">
        <v>0.38819979999999998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921.36631375000002</v>
      </c>
      <c r="C18" s="35">
        <f t="shared" si="0"/>
        <v>726.91038968999999</v>
      </c>
      <c r="D18" s="35">
        <f t="shared" si="1"/>
        <v>194.45592406000003</v>
      </c>
      <c r="E18" s="35">
        <f t="shared" si="2"/>
        <v>146.41777662000001</v>
      </c>
      <c r="F18" s="35">
        <f t="shared" si="3"/>
        <v>31.351951090000004</v>
      </c>
      <c r="G18" s="35">
        <f t="shared" si="4"/>
        <v>16.686196349999999</v>
      </c>
      <c r="H18" s="35">
        <f t="shared" si="5"/>
        <v>851.02887829999997</v>
      </c>
      <c r="I18" s="35">
        <v>668.11071608999998</v>
      </c>
      <c r="J18" s="35">
        <f t="shared" si="6"/>
        <v>182.91816221000002</v>
      </c>
      <c r="K18" s="35">
        <v>136.26224307000001</v>
      </c>
      <c r="L18" s="35">
        <v>30.359876040000003</v>
      </c>
      <c r="M18" s="35">
        <v>16.296043099999999</v>
      </c>
      <c r="N18" s="35">
        <f t="shared" si="7"/>
        <v>70.337435450000001</v>
      </c>
      <c r="O18" s="35">
        <v>58.799673599999998</v>
      </c>
      <c r="P18" s="35">
        <f t="shared" si="8"/>
        <v>11.537761849999999</v>
      </c>
      <c r="Q18" s="35">
        <v>10.155533549999999</v>
      </c>
      <c r="R18" s="35">
        <v>0.99207504999999996</v>
      </c>
      <c r="S18" s="35">
        <v>0.39015325000000001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1056.61955117</v>
      </c>
      <c r="C19" s="35">
        <f t="shared" si="0"/>
        <v>819.74674661000006</v>
      </c>
      <c r="D19" s="35">
        <f t="shared" si="1"/>
        <v>236.87280455999999</v>
      </c>
      <c r="E19" s="35">
        <f t="shared" si="2"/>
        <v>190.662093</v>
      </c>
      <c r="F19" s="35">
        <f t="shared" si="3"/>
        <v>29.52271721</v>
      </c>
      <c r="G19" s="35">
        <f t="shared" si="4"/>
        <v>16.68799435</v>
      </c>
      <c r="H19" s="35">
        <f t="shared" si="5"/>
        <v>982.43854761000011</v>
      </c>
      <c r="I19" s="35">
        <v>757.21492708000005</v>
      </c>
      <c r="J19" s="35">
        <f t="shared" si="6"/>
        <v>225.22362053000001</v>
      </c>
      <c r="K19" s="35">
        <v>180.36478566</v>
      </c>
      <c r="L19" s="35">
        <v>28.563229</v>
      </c>
      <c r="M19" s="35">
        <v>16.295605869999999</v>
      </c>
      <c r="N19" s="35">
        <f t="shared" si="7"/>
        <v>74.181003559999994</v>
      </c>
      <c r="O19" s="35">
        <v>62.53181953</v>
      </c>
      <c r="P19" s="35">
        <f t="shared" si="8"/>
        <v>11.649184029999999</v>
      </c>
      <c r="Q19" s="35">
        <v>10.29730734</v>
      </c>
      <c r="R19" s="35">
        <v>0.95948820999999995</v>
      </c>
      <c r="S19" s="35">
        <v>0.39238847999999998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1270.5021450299998</v>
      </c>
      <c r="C20" s="35">
        <f t="shared" si="0"/>
        <v>951.68136000000004</v>
      </c>
      <c r="D20" s="35">
        <f t="shared" si="1"/>
        <v>318.82078502999997</v>
      </c>
      <c r="E20" s="35">
        <f t="shared" si="2"/>
        <v>274.28938407999999</v>
      </c>
      <c r="F20" s="35">
        <f t="shared" si="3"/>
        <v>27.830901130000001</v>
      </c>
      <c r="G20" s="35">
        <f t="shared" si="4"/>
        <v>16.700499820000001</v>
      </c>
      <c r="H20" s="35">
        <f t="shared" si="5"/>
        <v>1164.3071129499999</v>
      </c>
      <c r="I20" s="35">
        <v>857.26988435999999</v>
      </c>
      <c r="J20" s="35">
        <f t="shared" si="6"/>
        <v>307.03722858999998</v>
      </c>
      <c r="K20" s="35">
        <v>263.88756245000002</v>
      </c>
      <c r="L20" s="35">
        <v>26.844099660000001</v>
      </c>
      <c r="M20" s="35">
        <v>16.30556648</v>
      </c>
      <c r="N20" s="35">
        <f t="shared" si="7"/>
        <v>106.19503208</v>
      </c>
      <c r="O20" s="35">
        <v>94.411475640000006</v>
      </c>
      <c r="P20" s="35">
        <f t="shared" si="8"/>
        <v>11.783556439999998</v>
      </c>
      <c r="Q20" s="35">
        <v>10.401821629999999</v>
      </c>
      <c r="R20" s="35">
        <v>0.98680146999999996</v>
      </c>
      <c r="S20" s="35">
        <v>0.39493334000000002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1108.1375509100001</v>
      </c>
      <c r="C21" s="35">
        <f t="shared" si="0"/>
        <v>758.44131986000002</v>
      </c>
      <c r="D21" s="35">
        <f t="shared" si="1"/>
        <v>349.69623104999999</v>
      </c>
      <c r="E21" s="35">
        <f t="shared" si="2"/>
        <v>304.45477150000005</v>
      </c>
      <c r="F21" s="35">
        <f t="shared" si="3"/>
        <v>28.692833310000001</v>
      </c>
      <c r="G21" s="35">
        <f t="shared" si="4"/>
        <v>16.548626239999997</v>
      </c>
      <c r="H21" s="35">
        <f t="shared" si="5"/>
        <v>1016.36595478</v>
      </c>
      <c r="I21" s="35">
        <v>682.43874720999997</v>
      </c>
      <c r="J21" s="35">
        <f t="shared" si="6"/>
        <v>333.92720757000001</v>
      </c>
      <c r="K21" s="35">
        <v>290.03713463000003</v>
      </c>
      <c r="L21" s="35">
        <v>27.739272800000002</v>
      </c>
      <c r="M21" s="35">
        <v>16.150800139999998</v>
      </c>
      <c r="N21" s="35">
        <f t="shared" si="7"/>
        <v>91.771596129999992</v>
      </c>
      <c r="O21" s="35">
        <v>76.002572649999991</v>
      </c>
      <c r="P21" s="35">
        <f t="shared" si="8"/>
        <v>15.769023479999998</v>
      </c>
      <c r="Q21" s="35">
        <v>14.417636869999999</v>
      </c>
      <c r="R21" s="35">
        <v>0.95356050999999997</v>
      </c>
      <c r="S21" s="35">
        <v>0.39782610000000002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1072.39628582</v>
      </c>
      <c r="C22" s="35">
        <f t="shared" si="0"/>
        <v>659.48152873999993</v>
      </c>
      <c r="D22" s="35">
        <f t="shared" si="1"/>
        <v>412.91475708000007</v>
      </c>
      <c r="E22" s="35">
        <f t="shared" si="2"/>
        <v>370.01086939000004</v>
      </c>
      <c r="F22" s="35">
        <f t="shared" si="3"/>
        <v>27.401331519999999</v>
      </c>
      <c r="G22" s="35">
        <f t="shared" si="4"/>
        <v>15.50255617</v>
      </c>
      <c r="H22" s="35">
        <f t="shared" si="5"/>
        <v>998.0172669000001</v>
      </c>
      <c r="I22" s="35">
        <v>599.28168880999999</v>
      </c>
      <c r="J22" s="35">
        <f t="shared" si="6"/>
        <v>398.73557809000005</v>
      </c>
      <c r="K22" s="35">
        <v>358.02806064000004</v>
      </c>
      <c r="L22" s="35">
        <v>25.6051571</v>
      </c>
      <c r="M22" s="35">
        <v>15.10236035</v>
      </c>
      <c r="N22" s="35">
        <f t="shared" si="7"/>
        <v>74.379018919999993</v>
      </c>
      <c r="O22" s="35">
        <v>60.199839929999996</v>
      </c>
      <c r="P22" s="35">
        <f t="shared" si="8"/>
        <v>14.17917899</v>
      </c>
      <c r="Q22" s="35">
        <v>11.98280875</v>
      </c>
      <c r="R22" s="35">
        <v>1.79617442</v>
      </c>
      <c r="S22" s="35">
        <v>0.40019581999999998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1117.7671393199998</v>
      </c>
      <c r="C23" s="35">
        <f t="shared" si="0"/>
        <v>760.00893790999999</v>
      </c>
      <c r="D23" s="35">
        <f t="shared" si="1"/>
        <v>357.75820141000003</v>
      </c>
      <c r="E23" s="35">
        <f t="shared" si="2"/>
        <v>315.90573840999997</v>
      </c>
      <c r="F23" s="35">
        <f t="shared" si="3"/>
        <v>26.34917166</v>
      </c>
      <c r="G23" s="35">
        <f t="shared" si="4"/>
        <v>15.503291340000001</v>
      </c>
      <c r="H23" s="35">
        <f t="shared" si="5"/>
        <v>1016.1339215099999</v>
      </c>
      <c r="I23" s="35">
        <v>671.78813990999993</v>
      </c>
      <c r="J23" s="35">
        <f t="shared" si="6"/>
        <v>344.34578160000001</v>
      </c>
      <c r="K23" s="35">
        <v>304.78653410999999</v>
      </c>
      <c r="L23" s="35">
        <v>24.458517820000001</v>
      </c>
      <c r="M23" s="35">
        <v>15.10072967</v>
      </c>
      <c r="N23" s="35">
        <f t="shared" si="7"/>
        <v>101.63321781</v>
      </c>
      <c r="O23" s="35">
        <v>88.220798000000002</v>
      </c>
      <c r="P23" s="35">
        <f t="shared" si="8"/>
        <v>13.412419810000001</v>
      </c>
      <c r="Q23" s="35">
        <v>11.1192043</v>
      </c>
      <c r="R23" s="35">
        <v>1.8906538400000001</v>
      </c>
      <c r="S23" s="35">
        <v>0.40256166999999998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1170.3427146700001</v>
      </c>
      <c r="C24" s="35">
        <f t="shared" si="0"/>
        <v>804.97733842000002</v>
      </c>
      <c r="D24" s="35">
        <f t="shared" si="1"/>
        <v>365.36537625000005</v>
      </c>
      <c r="E24" s="35">
        <f t="shared" si="2"/>
        <v>327.95366187000002</v>
      </c>
      <c r="F24" s="35">
        <f t="shared" si="3"/>
        <v>26.909080080000003</v>
      </c>
      <c r="G24" s="35">
        <f t="shared" si="4"/>
        <v>10.5026343</v>
      </c>
      <c r="H24" s="35">
        <f t="shared" si="5"/>
        <v>1080.72237232</v>
      </c>
      <c r="I24" s="35">
        <v>723.89390856</v>
      </c>
      <c r="J24" s="35">
        <f t="shared" si="6"/>
        <v>356.82846376000003</v>
      </c>
      <c r="K24" s="35">
        <v>320.24436659000003</v>
      </c>
      <c r="L24" s="35">
        <v>26.486104870000002</v>
      </c>
      <c r="M24" s="35">
        <v>10.0979923</v>
      </c>
      <c r="N24" s="35">
        <f t="shared" si="7"/>
        <v>89.620342350000016</v>
      </c>
      <c r="O24" s="35">
        <v>81.08342986000001</v>
      </c>
      <c r="P24" s="35">
        <f t="shared" si="8"/>
        <v>8.5369124900000006</v>
      </c>
      <c r="Q24" s="35">
        <v>7.7092952799999992</v>
      </c>
      <c r="R24" s="35">
        <v>0.42297520999999999</v>
      </c>
      <c r="S24" s="35">
        <v>0.404642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1181.8233595300001</v>
      </c>
      <c r="C25" s="35">
        <f t="shared" si="0"/>
        <v>808.7958034799999</v>
      </c>
      <c r="D25" s="35">
        <f t="shared" si="1"/>
        <v>373.02755605000004</v>
      </c>
      <c r="E25" s="35">
        <f t="shared" si="2"/>
        <v>325.23130605</v>
      </c>
      <c r="F25" s="35">
        <f t="shared" si="3"/>
        <v>31.631106540000001</v>
      </c>
      <c r="G25" s="35">
        <f t="shared" si="4"/>
        <v>16.165143459999999</v>
      </c>
      <c r="H25" s="35">
        <f t="shared" si="5"/>
        <v>1124.84889494</v>
      </c>
      <c r="I25" s="35">
        <v>757.38629244999993</v>
      </c>
      <c r="J25" s="35">
        <f t="shared" si="6"/>
        <v>367.46260249000005</v>
      </c>
      <c r="K25" s="35">
        <v>320.04457882000003</v>
      </c>
      <c r="L25" s="35">
        <v>31.252880210000001</v>
      </c>
      <c r="M25" s="35">
        <v>16.165143459999999</v>
      </c>
      <c r="N25" s="35">
        <f t="shared" si="7"/>
        <v>56.974464589999997</v>
      </c>
      <c r="O25" s="35">
        <v>51.409511029999997</v>
      </c>
      <c r="P25" s="35">
        <f t="shared" si="8"/>
        <v>5.5649535600000002</v>
      </c>
      <c r="Q25" s="35">
        <v>5.1867272299999998</v>
      </c>
      <c r="R25" s="35">
        <v>0.37822633</v>
      </c>
      <c r="S25" s="35">
        <v>0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1242.86431221</v>
      </c>
      <c r="C26" s="35">
        <f t="shared" si="0"/>
        <v>892.64134724000007</v>
      </c>
      <c r="D26" s="35">
        <f t="shared" si="1"/>
        <v>350.22296497000002</v>
      </c>
      <c r="E26" s="35">
        <f t="shared" si="2"/>
        <v>295.28344737000003</v>
      </c>
      <c r="F26" s="35">
        <f t="shared" si="3"/>
        <v>33.776878910000001</v>
      </c>
      <c r="G26" s="35">
        <f t="shared" si="4"/>
        <v>21.162638690000001</v>
      </c>
      <c r="H26" s="35">
        <f t="shared" si="5"/>
        <v>1177.34336042</v>
      </c>
      <c r="I26" s="35">
        <v>839.70482243000004</v>
      </c>
      <c r="J26" s="35">
        <f t="shared" si="6"/>
        <v>337.63853799000003</v>
      </c>
      <c r="K26" s="35">
        <v>283.21702957000002</v>
      </c>
      <c r="L26" s="35">
        <v>33.258869730000001</v>
      </c>
      <c r="M26" s="35">
        <v>21.162638690000001</v>
      </c>
      <c r="N26" s="35">
        <f t="shared" si="7"/>
        <v>65.520951789999998</v>
      </c>
      <c r="O26" s="35">
        <v>52.936524809999995</v>
      </c>
      <c r="P26" s="35">
        <f t="shared" si="8"/>
        <v>12.58442698</v>
      </c>
      <c r="Q26" s="35">
        <v>12.0664178</v>
      </c>
      <c r="R26" s="35">
        <v>0.51800917999999996</v>
      </c>
      <c r="S26" s="35">
        <v>0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1122.9630904800001</v>
      </c>
      <c r="C27" s="35">
        <f t="shared" si="0"/>
        <v>752.11063616000001</v>
      </c>
      <c r="D27" s="35">
        <f t="shared" si="1"/>
        <v>370.85245431999999</v>
      </c>
      <c r="E27" s="35">
        <f t="shared" si="2"/>
        <v>318.88749892999999</v>
      </c>
      <c r="F27" s="35">
        <f t="shared" si="3"/>
        <v>30.775978599999998</v>
      </c>
      <c r="G27" s="35">
        <f t="shared" si="4"/>
        <v>21.188976790000002</v>
      </c>
      <c r="H27" s="35">
        <f t="shared" si="5"/>
        <v>1044.7641284000001</v>
      </c>
      <c r="I27" s="35">
        <v>689.83706957000004</v>
      </c>
      <c r="J27" s="35">
        <f t="shared" si="6"/>
        <v>354.92705883000002</v>
      </c>
      <c r="K27" s="35">
        <v>304.77292875000001</v>
      </c>
      <c r="L27" s="35">
        <v>28.96515329</v>
      </c>
      <c r="M27" s="35">
        <v>21.188976790000002</v>
      </c>
      <c r="N27" s="35">
        <f t="shared" si="7"/>
        <v>78.198962080000001</v>
      </c>
      <c r="O27" s="35">
        <v>62.273566590000001</v>
      </c>
      <c r="P27" s="35">
        <f t="shared" si="8"/>
        <v>15.92539549</v>
      </c>
      <c r="Q27" s="35">
        <v>14.114570179999999</v>
      </c>
      <c r="R27" s="35">
        <v>1.81082531</v>
      </c>
      <c r="S27" s="35">
        <v>0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969.70652787000006</v>
      </c>
      <c r="C28" s="35">
        <f t="shared" si="0"/>
        <v>636.30841021000003</v>
      </c>
      <c r="D28" s="35">
        <f t="shared" si="1"/>
        <v>333.39811766000003</v>
      </c>
      <c r="E28" s="35">
        <f t="shared" si="2"/>
        <v>283.57127075</v>
      </c>
      <c r="F28" s="35">
        <f t="shared" si="3"/>
        <v>28.641063989999999</v>
      </c>
      <c r="G28" s="35">
        <f t="shared" si="4"/>
        <v>21.185782920000001</v>
      </c>
      <c r="H28" s="35">
        <f t="shared" si="5"/>
        <v>870.13080461000004</v>
      </c>
      <c r="I28" s="35">
        <v>557.26402935999999</v>
      </c>
      <c r="J28" s="35">
        <f t="shared" si="6"/>
        <v>312.86677525000005</v>
      </c>
      <c r="K28" s="35">
        <v>263.77098883000002</v>
      </c>
      <c r="L28" s="35">
        <v>27.910003499999998</v>
      </c>
      <c r="M28" s="35">
        <v>21.185782920000001</v>
      </c>
      <c r="N28" s="35">
        <f t="shared" si="7"/>
        <v>99.57572325999999</v>
      </c>
      <c r="O28" s="35">
        <v>79.044380849999996</v>
      </c>
      <c r="P28" s="35">
        <f t="shared" si="8"/>
        <v>20.531342410000001</v>
      </c>
      <c r="Q28" s="35">
        <v>19.80028192</v>
      </c>
      <c r="R28" s="35">
        <v>0.73106048999999995</v>
      </c>
      <c r="S28" s="35">
        <v>0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1071.3889002600001</v>
      </c>
      <c r="C29" s="35">
        <f t="shared" si="0"/>
        <v>758.42285453</v>
      </c>
      <c r="D29" s="35">
        <f t="shared" si="1"/>
        <v>312.96604573000002</v>
      </c>
      <c r="E29" s="35">
        <f t="shared" si="2"/>
        <v>264.20864386</v>
      </c>
      <c r="F29" s="35">
        <f t="shared" si="3"/>
        <v>27.01603038</v>
      </c>
      <c r="G29" s="35">
        <f t="shared" si="4"/>
        <v>21.741371490000002</v>
      </c>
      <c r="H29" s="35">
        <f t="shared" si="5"/>
        <v>978.08619420000002</v>
      </c>
      <c r="I29" s="35">
        <v>696.87235459999999</v>
      </c>
      <c r="J29" s="35">
        <f t="shared" si="6"/>
        <v>281.21383960000003</v>
      </c>
      <c r="K29" s="35">
        <v>233.40357654000002</v>
      </c>
      <c r="L29" s="35">
        <v>26.623576580000002</v>
      </c>
      <c r="M29" s="35">
        <v>21.186686480000002</v>
      </c>
      <c r="N29" s="35">
        <f t="shared" si="7"/>
        <v>93.302706059999991</v>
      </c>
      <c r="O29" s="35">
        <v>61.550499930000001</v>
      </c>
      <c r="P29" s="35">
        <f t="shared" si="8"/>
        <v>31.752206129999998</v>
      </c>
      <c r="Q29" s="35">
        <v>30.805067319999999</v>
      </c>
      <c r="R29" s="35">
        <v>0.39245380000000002</v>
      </c>
      <c r="S29" s="35">
        <v>0.55468501000000003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1132.5927517800001</v>
      </c>
      <c r="C30" s="35">
        <f t="shared" si="0"/>
        <v>797.46251340000003</v>
      </c>
      <c r="D30" s="35">
        <f t="shared" si="1"/>
        <v>335.13023838000004</v>
      </c>
      <c r="E30" s="35">
        <f t="shared" si="2"/>
        <v>299.24925353000003</v>
      </c>
      <c r="F30" s="35">
        <f t="shared" si="3"/>
        <v>30.125051320000001</v>
      </c>
      <c r="G30" s="35">
        <f t="shared" si="4"/>
        <v>5.7559335300000001</v>
      </c>
      <c r="H30" s="35">
        <f t="shared" si="5"/>
        <v>1042.06763075</v>
      </c>
      <c r="I30" s="35">
        <v>729.53062044000001</v>
      </c>
      <c r="J30" s="35">
        <f t="shared" si="6"/>
        <v>312.53701031000003</v>
      </c>
      <c r="K30" s="35">
        <v>278.66484590000005</v>
      </c>
      <c r="L30" s="35">
        <v>28.684813009999999</v>
      </c>
      <c r="M30" s="35">
        <v>5.1873513999999998</v>
      </c>
      <c r="N30" s="35">
        <f t="shared" si="7"/>
        <v>90.525121030000008</v>
      </c>
      <c r="O30" s="35">
        <v>67.931892959999999</v>
      </c>
      <c r="P30" s="35">
        <f t="shared" si="8"/>
        <v>22.593228070000002</v>
      </c>
      <c r="Q30" s="35">
        <v>20.584407630000001</v>
      </c>
      <c r="R30" s="35">
        <v>1.44023831</v>
      </c>
      <c r="S30" s="35">
        <v>0.56858213000000002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1297.5004689</v>
      </c>
      <c r="C31" s="35">
        <f t="shared" si="0"/>
        <v>976.71041890999993</v>
      </c>
      <c r="D31" s="35">
        <f t="shared" si="1"/>
        <v>320.79004999</v>
      </c>
      <c r="E31" s="35">
        <f t="shared" si="2"/>
        <v>287.46422751</v>
      </c>
      <c r="F31" s="35">
        <f t="shared" si="3"/>
        <v>27.537734889999999</v>
      </c>
      <c r="G31" s="35">
        <f t="shared" si="4"/>
        <v>5.7880875899999999</v>
      </c>
      <c r="H31" s="35">
        <f t="shared" si="5"/>
        <v>1211.54365573</v>
      </c>
      <c r="I31" s="35">
        <v>902.61464723999995</v>
      </c>
      <c r="J31" s="35">
        <f t="shared" si="6"/>
        <v>308.92900849</v>
      </c>
      <c r="K31" s="35">
        <v>277.05133923</v>
      </c>
      <c r="L31" s="35">
        <v>26.691877250000001</v>
      </c>
      <c r="M31" s="35">
        <v>5.1857920100000001</v>
      </c>
      <c r="N31" s="35">
        <f t="shared" si="7"/>
        <v>85.956813170000004</v>
      </c>
      <c r="O31" s="35">
        <v>74.095771670000005</v>
      </c>
      <c r="P31" s="35">
        <f t="shared" si="8"/>
        <v>11.861041500000001</v>
      </c>
      <c r="Q31" s="35">
        <v>10.412888280000001</v>
      </c>
      <c r="R31" s="35">
        <v>0.84585763999999997</v>
      </c>
      <c r="S31" s="35">
        <v>0.60229558000000005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1271.7686349399999</v>
      </c>
      <c r="C32" s="35">
        <f t="shared" si="0"/>
        <v>845.00085709999996</v>
      </c>
      <c r="D32" s="35">
        <f t="shared" si="1"/>
        <v>426.76777783999995</v>
      </c>
      <c r="E32" s="35">
        <f t="shared" si="2"/>
        <v>394.68562741999995</v>
      </c>
      <c r="F32" s="35">
        <f t="shared" si="3"/>
        <v>26.367062000000001</v>
      </c>
      <c r="G32" s="35">
        <f t="shared" si="4"/>
        <v>5.7150884200000007</v>
      </c>
      <c r="H32" s="35">
        <f t="shared" si="5"/>
        <v>1177.3159553800001</v>
      </c>
      <c r="I32" s="35">
        <v>765.15255702000002</v>
      </c>
      <c r="J32" s="35">
        <f t="shared" si="6"/>
        <v>412.16339835999997</v>
      </c>
      <c r="K32" s="35">
        <v>381.07808941999997</v>
      </c>
      <c r="L32" s="35">
        <v>25.95819006</v>
      </c>
      <c r="M32" s="35">
        <v>5.1271188800000003</v>
      </c>
      <c r="N32" s="35">
        <f t="shared" si="7"/>
        <v>94.452679559999979</v>
      </c>
      <c r="O32" s="35">
        <v>79.848300079999987</v>
      </c>
      <c r="P32" s="35">
        <f t="shared" si="8"/>
        <v>14.604379479999999</v>
      </c>
      <c r="Q32" s="35">
        <v>13.607538</v>
      </c>
      <c r="R32" s="35">
        <v>0.40887193999999999</v>
      </c>
      <c r="S32" s="35">
        <v>0.58796954000000001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1326.33926251</v>
      </c>
      <c r="C33" s="35">
        <f t="shared" si="0"/>
        <v>880.31705304000002</v>
      </c>
      <c r="D33" s="35">
        <f t="shared" si="1"/>
        <v>446.02220947000001</v>
      </c>
      <c r="E33" s="35">
        <f t="shared" si="2"/>
        <v>413.86910889000001</v>
      </c>
      <c r="F33" s="35">
        <f t="shared" si="3"/>
        <v>29.960827729999998</v>
      </c>
      <c r="G33" s="35">
        <f t="shared" si="4"/>
        <v>2.1922728499999997</v>
      </c>
      <c r="H33" s="35">
        <f t="shared" si="5"/>
        <v>1196.9868038099999</v>
      </c>
      <c r="I33" s="35">
        <v>763.70629302999998</v>
      </c>
      <c r="J33" s="35">
        <f t="shared" si="6"/>
        <v>433.28051077999999</v>
      </c>
      <c r="K33" s="35">
        <v>402.53823184999999</v>
      </c>
      <c r="L33" s="35">
        <v>29.14175015</v>
      </c>
      <c r="M33" s="35">
        <v>1.6005287799999999</v>
      </c>
      <c r="N33" s="35">
        <f t="shared" si="7"/>
        <v>129.3524587</v>
      </c>
      <c r="O33" s="35">
        <v>116.61076001000001</v>
      </c>
      <c r="P33" s="35">
        <f t="shared" si="8"/>
        <v>12.741698690000002</v>
      </c>
      <c r="Q33" s="35">
        <v>11.330877040000001</v>
      </c>
      <c r="R33" s="35">
        <v>0.81907757999999997</v>
      </c>
      <c r="S33" s="35">
        <v>0.59174406999999996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1356.5563865199999</v>
      </c>
      <c r="C34" s="35">
        <f t="shared" si="0"/>
        <v>759.17849674000001</v>
      </c>
      <c r="D34" s="35">
        <f t="shared" si="1"/>
        <v>597.37788977999992</v>
      </c>
      <c r="E34" s="35">
        <f t="shared" si="2"/>
        <v>562.31019514999991</v>
      </c>
      <c r="F34" s="35">
        <f t="shared" si="3"/>
        <v>32.995034189999998</v>
      </c>
      <c r="G34" s="35">
        <f t="shared" si="4"/>
        <v>2.0726604399999999</v>
      </c>
      <c r="H34" s="35">
        <f t="shared" si="5"/>
        <v>1228.9697535999999</v>
      </c>
      <c r="I34" s="35">
        <v>662.37836270000003</v>
      </c>
      <c r="J34" s="35">
        <f t="shared" si="6"/>
        <v>566.59139089999996</v>
      </c>
      <c r="K34" s="35">
        <v>532.19596794999995</v>
      </c>
      <c r="L34" s="35">
        <v>32.891945149999998</v>
      </c>
      <c r="M34" s="35">
        <v>1.5034778</v>
      </c>
      <c r="N34" s="35">
        <f t="shared" si="7"/>
        <v>127.58663292</v>
      </c>
      <c r="O34" s="35">
        <v>96.800134039999989</v>
      </c>
      <c r="P34" s="35">
        <f t="shared" si="8"/>
        <v>30.786498880000003</v>
      </c>
      <c r="Q34" s="35">
        <v>30.114227200000002</v>
      </c>
      <c r="R34" s="35">
        <v>0.10308903999999999</v>
      </c>
      <c r="S34" s="35">
        <v>0.56918263999999996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1519.9448616</v>
      </c>
      <c r="C35" s="35">
        <f t="shared" si="0"/>
        <v>1054.1196702899999</v>
      </c>
      <c r="D35" s="35">
        <f t="shared" si="1"/>
        <v>465.82519130999998</v>
      </c>
      <c r="E35" s="35">
        <f t="shared" si="2"/>
        <v>431.95235909999997</v>
      </c>
      <c r="F35" s="35">
        <f t="shared" si="3"/>
        <v>33.27326781</v>
      </c>
      <c r="G35" s="35">
        <f t="shared" si="4"/>
        <v>0.5995644</v>
      </c>
      <c r="H35" s="35">
        <f t="shared" si="5"/>
        <v>1435.2761053499999</v>
      </c>
      <c r="I35" s="35">
        <v>990.64216517</v>
      </c>
      <c r="J35" s="35">
        <f t="shared" si="6"/>
        <v>444.63394017999997</v>
      </c>
      <c r="K35" s="35">
        <v>411.43592010999998</v>
      </c>
      <c r="L35" s="35">
        <v>33.17021183</v>
      </c>
      <c r="M35" s="35">
        <v>2.7808240000000001E-2</v>
      </c>
      <c r="N35" s="35">
        <f t="shared" si="7"/>
        <v>84.668756250000001</v>
      </c>
      <c r="O35" s="35">
        <v>63.477505119999996</v>
      </c>
      <c r="P35" s="35">
        <f t="shared" si="8"/>
        <v>21.191251130000001</v>
      </c>
      <c r="Q35" s="35">
        <v>20.516438990000001</v>
      </c>
      <c r="R35" s="35">
        <v>0.10305598000000001</v>
      </c>
      <c r="S35" s="35">
        <v>0.57175615999999996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1464.2833055699998</v>
      </c>
      <c r="C36" s="35">
        <f t="shared" si="0"/>
        <v>1028.20718586</v>
      </c>
      <c r="D36" s="35">
        <f t="shared" si="1"/>
        <v>436.07611970999994</v>
      </c>
      <c r="E36" s="35">
        <f t="shared" si="2"/>
        <v>406.86585846999998</v>
      </c>
      <c r="F36" s="35">
        <f t="shared" si="3"/>
        <v>21.579305570000002</v>
      </c>
      <c r="G36" s="35">
        <f t="shared" si="4"/>
        <v>7.6309556700000005</v>
      </c>
      <c r="H36" s="35">
        <f t="shared" si="5"/>
        <v>1360.5809201899999</v>
      </c>
      <c r="I36" s="35">
        <v>949.79239194999991</v>
      </c>
      <c r="J36" s="35">
        <f t="shared" si="6"/>
        <v>410.78852823999995</v>
      </c>
      <c r="K36" s="35">
        <v>382.78570132999999</v>
      </c>
      <c r="L36" s="35">
        <v>20.927539580000001</v>
      </c>
      <c r="M36" s="35">
        <v>7.0752873300000001</v>
      </c>
      <c r="N36" s="35">
        <f t="shared" si="7"/>
        <v>103.70238538000001</v>
      </c>
      <c r="O36" s="35">
        <v>78.41479391</v>
      </c>
      <c r="P36" s="35">
        <f t="shared" si="8"/>
        <v>25.287591470000002</v>
      </c>
      <c r="Q36" s="35">
        <v>24.080157140000001</v>
      </c>
      <c r="R36" s="35">
        <v>0.65176599000000002</v>
      </c>
      <c r="S36" s="35">
        <v>0.55566833999999998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1352.5205956399998</v>
      </c>
      <c r="C37" s="35">
        <f t="shared" si="0"/>
        <v>933.97153336999997</v>
      </c>
      <c r="D37" s="35">
        <f t="shared" si="1"/>
        <v>418.54906226999998</v>
      </c>
      <c r="E37" s="35">
        <f t="shared" si="2"/>
        <v>390.34234736999997</v>
      </c>
      <c r="F37" s="35">
        <f t="shared" si="3"/>
        <v>20.535480940000003</v>
      </c>
      <c r="G37" s="35">
        <f t="shared" si="4"/>
        <v>7.6712339600000004</v>
      </c>
      <c r="H37" s="35">
        <f t="shared" si="5"/>
        <v>1253.04313751</v>
      </c>
      <c r="I37" s="35">
        <v>855.06574022999996</v>
      </c>
      <c r="J37" s="35">
        <f t="shared" si="6"/>
        <v>397.97739727999999</v>
      </c>
      <c r="K37" s="35">
        <v>370.96679003999998</v>
      </c>
      <c r="L37" s="35">
        <v>19.892968880000002</v>
      </c>
      <c r="M37" s="35">
        <v>7.1176383599999999</v>
      </c>
      <c r="N37" s="35">
        <f t="shared" si="7"/>
        <v>99.477458130000002</v>
      </c>
      <c r="O37" s="35">
        <v>78.90579314</v>
      </c>
      <c r="P37" s="35">
        <f t="shared" si="8"/>
        <v>20.571664990000002</v>
      </c>
      <c r="Q37" s="35">
        <v>19.375557329999999</v>
      </c>
      <c r="R37" s="35">
        <v>0.64251206000000005</v>
      </c>
      <c r="S37" s="35">
        <v>0.55359559999999997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1500.2309702</v>
      </c>
      <c r="C38" s="35">
        <f t="shared" si="0"/>
        <v>1095.93561335</v>
      </c>
      <c r="D38" s="35">
        <f t="shared" si="1"/>
        <v>404.29535685000008</v>
      </c>
      <c r="E38" s="35">
        <f t="shared" si="2"/>
        <v>374.07870772000001</v>
      </c>
      <c r="F38" s="35">
        <f t="shared" si="3"/>
        <v>22.585444880000001</v>
      </c>
      <c r="G38" s="35">
        <f t="shared" si="4"/>
        <v>7.6312042499999997</v>
      </c>
      <c r="H38" s="35">
        <f t="shared" si="5"/>
        <v>1407.91804174</v>
      </c>
      <c r="I38" s="35">
        <v>1012.19214859</v>
      </c>
      <c r="J38" s="35">
        <f t="shared" si="6"/>
        <v>395.72589315000005</v>
      </c>
      <c r="K38" s="35">
        <v>368.08415664</v>
      </c>
      <c r="L38" s="35">
        <v>20.519336089999999</v>
      </c>
      <c r="M38" s="35">
        <v>7.12240042</v>
      </c>
      <c r="N38" s="35">
        <f t="shared" si="7"/>
        <v>92.312928459999995</v>
      </c>
      <c r="O38" s="35">
        <v>83.743464759999995</v>
      </c>
      <c r="P38" s="35">
        <f t="shared" si="8"/>
        <v>8.5694637</v>
      </c>
      <c r="Q38" s="35">
        <v>5.9945510799999999</v>
      </c>
      <c r="R38" s="35">
        <v>2.0661087899999999</v>
      </c>
      <c r="S38" s="35">
        <v>0.50880382999999996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1503.94381922</v>
      </c>
      <c r="C39" s="35">
        <f t="shared" si="0"/>
        <v>1020.1548011300001</v>
      </c>
      <c r="D39" s="35">
        <f t="shared" si="1"/>
        <v>483.78901809000001</v>
      </c>
      <c r="E39" s="35">
        <f t="shared" si="2"/>
        <v>453.76952924</v>
      </c>
      <c r="F39" s="35">
        <f t="shared" si="3"/>
        <v>22.426859889999999</v>
      </c>
      <c r="G39" s="35">
        <f t="shared" si="4"/>
        <v>7.5926289600000008</v>
      </c>
      <c r="H39" s="35">
        <f t="shared" si="5"/>
        <v>1403.4010397700001</v>
      </c>
      <c r="I39" s="35">
        <v>935.62109920000012</v>
      </c>
      <c r="J39" s="35">
        <f t="shared" si="6"/>
        <v>467.77994057000001</v>
      </c>
      <c r="K39" s="35">
        <v>440.31413292999997</v>
      </c>
      <c r="L39" s="35">
        <v>20.359090630000001</v>
      </c>
      <c r="M39" s="35">
        <v>7.1067170100000006</v>
      </c>
      <c r="N39" s="35">
        <f t="shared" si="7"/>
        <v>100.54277945</v>
      </c>
      <c r="O39" s="35">
        <v>84.533701929999992</v>
      </c>
      <c r="P39" s="35">
        <f t="shared" si="8"/>
        <v>16.009077520000002</v>
      </c>
      <c r="Q39" s="35">
        <v>13.455396310000001</v>
      </c>
      <c r="R39" s="35">
        <v>2.0677692599999999</v>
      </c>
      <c r="S39" s="35">
        <v>0.48591194999999998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1321.3881823199999</v>
      </c>
      <c r="C40" s="35">
        <f t="shared" si="0"/>
        <v>823.31021410000005</v>
      </c>
      <c r="D40" s="35">
        <f t="shared" si="1"/>
        <v>498.07796822000006</v>
      </c>
      <c r="E40" s="35">
        <f t="shared" si="2"/>
        <v>469.20058259000001</v>
      </c>
      <c r="F40" s="35">
        <f t="shared" si="3"/>
        <v>21.33861559</v>
      </c>
      <c r="G40" s="35">
        <f t="shared" si="4"/>
        <v>7.5387700400000002</v>
      </c>
      <c r="H40" s="35">
        <f t="shared" si="5"/>
        <v>1233.33735437</v>
      </c>
      <c r="I40" s="35">
        <v>749.48734418000004</v>
      </c>
      <c r="J40" s="35">
        <f t="shared" si="6"/>
        <v>483.85001019000003</v>
      </c>
      <c r="K40" s="35">
        <v>456.33204201000001</v>
      </c>
      <c r="L40" s="35">
        <v>20.403961819999999</v>
      </c>
      <c r="M40" s="35">
        <v>7.1140063600000003</v>
      </c>
      <c r="N40" s="35">
        <f t="shared" si="7"/>
        <v>88.050827949999999</v>
      </c>
      <c r="O40" s="35">
        <v>73.822869920000002</v>
      </c>
      <c r="P40" s="35">
        <f t="shared" si="8"/>
        <v>14.227958030000002</v>
      </c>
      <c r="Q40" s="35">
        <v>12.868540580000001</v>
      </c>
      <c r="R40" s="35">
        <v>0.93465377000000005</v>
      </c>
      <c r="S40" s="35">
        <v>0.42476367999999998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1439.3126546800002</v>
      </c>
      <c r="C41" s="35">
        <f t="shared" si="0"/>
        <v>936.29662367000003</v>
      </c>
      <c r="D41" s="35">
        <f t="shared" si="1"/>
        <v>503.01603101000006</v>
      </c>
      <c r="E41" s="35">
        <f t="shared" si="2"/>
        <v>471.86432182000004</v>
      </c>
      <c r="F41" s="35">
        <f t="shared" si="3"/>
        <v>24.02667512</v>
      </c>
      <c r="G41" s="35">
        <f t="shared" si="4"/>
        <v>7.1250340699999999</v>
      </c>
      <c r="H41" s="35">
        <f t="shared" si="5"/>
        <v>1330.1902642100001</v>
      </c>
      <c r="I41" s="35">
        <v>849.59064219000004</v>
      </c>
      <c r="J41" s="35">
        <f t="shared" si="6"/>
        <v>480.59962202000008</v>
      </c>
      <c r="K41" s="35">
        <v>450.85071478000003</v>
      </c>
      <c r="L41" s="35">
        <v>22.62387317</v>
      </c>
      <c r="M41" s="35">
        <v>7.1250340699999999</v>
      </c>
      <c r="N41" s="35">
        <f t="shared" si="7"/>
        <v>109.12239047</v>
      </c>
      <c r="O41" s="35">
        <v>86.705981479999991</v>
      </c>
      <c r="P41" s="35">
        <f t="shared" si="8"/>
        <v>22.416408990000001</v>
      </c>
      <c r="Q41" s="35">
        <v>21.01360704</v>
      </c>
      <c r="R41" s="35">
        <v>1.40280195</v>
      </c>
      <c r="S41" s="35">
        <v>0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1366.21696576</v>
      </c>
      <c r="C42" s="35">
        <f t="shared" si="0"/>
        <v>851.26919265000004</v>
      </c>
      <c r="D42" s="35">
        <f t="shared" si="1"/>
        <v>514.94777310999996</v>
      </c>
      <c r="E42" s="35">
        <f t="shared" si="2"/>
        <v>482.67494942999997</v>
      </c>
      <c r="F42" s="35">
        <f t="shared" si="3"/>
        <v>25.150277899999999</v>
      </c>
      <c r="G42" s="35">
        <f t="shared" si="4"/>
        <v>7.1225457800000003</v>
      </c>
      <c r="H42" s="35">
        <f t="shared" si="5"/>
        <v>1248.91972057</v>
      </c>
      <c r="I42" s="35">
        <v>756.12633579999999</v>
      </c>
      <c r="J42" s="35">
        <f t="shared" si="6"/>
        <v>492.79338476999999</v>
      </c>
      <c r="K42" s="35">
        <v>463.09204413999998</v>
      </c>
      <c r="L42" s="35">
        <v>22.578794849999998</v>
      </c>
      <c r="M42" s="35">
        <v>7.1225457800000003</v>
      </c>
      <c r="N42" s="35">
        <f t="shared" si="7"/>
        <v>117.29724519</v>
      </c>
      <c r="O42" s="35">
        <v>95.142856850000001</v>
      </c>
      <c r="P42" s="35">
        <f t="shared" si="8"/>
        <v>22.154388340000001</v>
      </c>
      <c r="Q42" s="35">
        <v>19.582905289999999</v>
      </c>
      <c r="R42" s="35">
        <v>2.5714830499999999</v>
      </c>
      <c r="S42" s="35">
        <v>0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1363.2673910200001</v>
      </c>
      <c r="C43" s="35">
        <f t="shared" si="0"/>
        <v>863.59510395999996</v>
      </c>
      <c r="D43" s="35">
        <f t="shared" si="1"/>
        <v>499.67228705999997</v>
      </c>
      <c r="E43" s="35">
        <f t="shared" si="2"/>
        <v>414.39803581999996</v>
      </c>
      <c r="F43" s="35">
        <f t="shared" si="3"/>
        <v>76.681328699999995</v>
      </c>
      <c r="G43" s="35">
        <f t="shared" si="4"/>
        <v>8.59292254</v>
      </c>
      <c r="H43" s="35">
        <f t="shared" si="5"/>
        <v>1258.87582438</v>
      </c>
      <c r="I43" s="35">
        <v>782.28905161</v>
      </c>
      <c r="J43" s="35">
        <f t="shared" si="6"/>
        <v>476.58677276999998</v>
      </c>
      <c r="K43" s="35">
        <v>392.71790511999995</v>
      </c>
      <c r="L43" s="35">
        <v>75.275945109999995</v>
      </c>
      <c r="M43" s="35">
        <v>8.59292254</v>
      </c>
      <c r="N43" s="35">
        <f t="shared" si="7"/>
        <v>104.39156663999998</v>
      </c>
      <c r="O43" s="35">
        <v>81.306052349999987</v>
      </c>
      <c r="P43" s="35">
        <f t="shared" si="8"/>
        <v>23.085514289999999</v>
      </c>
      <c r="Q43" s="35">
        <v>21.680130699999999</v>
      </c>
      <c r="R43" s="35">
        <v>1.40538359</v>
      </c>
      <c r="S43" s="35">
        <v>0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1458.86789522</v>
      </c>
      <c r="C44" s="35">
        <f t="shared" si="0"/>
        <v>909.64108275000012</v>
      </c>
      <c r="D44" s="35">
        <f t="shared" si="1"/>
        <v>549.22681247000003</v>
      </c>
      <c r="E44" s="35">
        <f t="shared" si="2"/>
        <v>413.1549953</v>
      </c>
      <c r="F44" s="35">
        <f t="shared" si="3"/>
        <v>127.45178847999999</v>
      </c>
      <c r="G44" s="35">
        <f t="shared" si="4"/>
        <v>8.6200286899999998</v>
      </c>
      <c r="H44" s="35">
        <f t="shared" si="5"/>
        <v>1345.8847589700001</v>
      </c>
      <c r="I44" s="35">
        <v>821.4120509600001</v>
      </c>
      <c r="J44" s="35">
        <f t="shared" si="6"/>
        <v>524.47270801000002</v>
      </c>
      <c r="K44" s="35">
        <v>391.06998995999999</v>
      </c>
      <c r="L44" s="35">
        <v>124.78268935999999</v>
      </c>
      <c r="M44" s="35">
        <v>8.6200286899999998</v>
      </c>
      <c r="N44" s="35">
        <f t="shared" si="7"/>
        <v>112.98313625</v>
      </c>
      <c r="O44" s="35">
        <v>88.229031789999993</v>
      </c>
      <c r="P44" s="35">
        <f t="shared" si="8"/>
        <v>24.754104460000001</v>
      </c>
      <c r="Q44" s="35">
        <v>22.085005340000002</v>
      </c>
      <c r="R44" s="35">
        <v>2.6690991199999998</v>
      </c>
      <c r="S44" s="35">
        <v>0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1464.8412156100001</v>
      </c>
      <c r="C45" s="35">
        <f t="shared" si="0"/>
        <v>926.87718501999996</v>
      </c>
      <c r="D45" s="35">
        <f t="shared" si="1"/>
        <v>537.96403058999999</v>
      </c>
      <c r="E45" s="35">
        <f t="shared" si="2"/>
        <v>400.89176298000001</v>
      </c>
      <c r="F45" s="35">
        <f t="shared" si="3"/>
        <v>128.47786637999999</v>
      </c>
      <c r="G45" s="35">
        <f t="shared" si="4"/>
        <v>8.594401229999999</v>
      </c>
      <c r="H45" s="35">
        <f t="shared" si="5"/>
        <v>1351.1493987399999</v>
      </c>
      <c r="I45" s="35">
        <v>837.98366590000001</v>
      </c>
      <c r="J45" s="35">
        <f t="shared" si="6"/>
        <v>513.16573284000003</v>
      </c>
      <c r="K45" s="35">
        <v>378.70821691000003</v>
      </c>
      <c r="L45" s="35">
        <v>125.8631147</v>
      </c>
      <c r="M45" s="35">
        <v>8.594401229999999</v>
      </c>
      <c r="N45" s="35">
        <f t="shared" si="7"/>
        <v>113.69181687</v>
      </c>
      <c r="O45" s="35">
        <v>88.893519119999993</v>
      </c>
      <c r="P45" s="35">
        <f t="shared" si="8"/>
        <v>24.798297750000003</v>
      </c>
      <c r="Q45" s="35">
        <v>22.183546070000002</v>
      </c>
      <c r="R45" s="35">
        <v>2.6147516799999999</v>
      </c>
      <c r="S45" s="35">
        <v>0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1503.35017859</v>
      </c>
      <c r="C46" s="35">
        <f t="shared" si="0"/>
        <v>851.08300083000006</v>
      </c>
      <c r="D46" s="35">
        <f t="shared" si="1"/>
        <v>652.26717775999998</v>
      </c>
      <c r="E46" s="35">
        <f t="shared" si="2"/>
        <v>517.36133763999999</v>
      </c>
      <c r="F46" s="35">
        <f t="shared" si="3"/>
        <v>127.77998904</v>
      </c>
      <c r="G46" s="35">
        <f t="shared" si="4"/>
        <v>7.1258510800000003</v>
      </c>
      <c r="H46" s="35">
        <f t="shared" si="5"/>
        <v>1357.92377803</v>
      </c>
      <c r="I46" s="35">
        <v>744.73803497000006</v>
      </c>
      <c r="J46" s="35">
        <f t="shared" si="6"/>
        <v>613.18574305999994</v>
      </c>
      <c r="K46" s="35">
        <v>481.09953930999995</v>
      </c>
      <c r="L46" s="35">
        <v>124.96035267000001</v>
      </c>
      <c r="M46" s="35">
        <v>7.1258510800000003</v>
      </c>
      <c r="N46" s="35">
        <f t="shared" si="7"/>
        <v>145.42640055999999</v>
      </c>
      <c r="O46" s="35">
        <v>106.34496586</v>
      </c>
      <c r="P46" s="35">
        <f t="shared" si="8"/>
        <v>39.081434700000003</v>
      </c>
      <c r="Q46" s="35">
        <v>36.261798330000005</v>
      </c>
      <c r="R46" s="35">
        <v>2.81963637</v>
      </c>
      <c r="S46" s="35">
        <v>0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1562.8937853</v>
      </c>
      <c r="C47" s="35">
        <f t="shared" si="0"/>
        <v>1005.37991674</v>
      </c>
      <c r="D47" s="35">
        <f t="shared" si="1"/>
        <v>557.51386855999999</v>
      </c>
      <c r="E47" s="35">
        <f t="shared" si="2"/>
        <v>321.30170375999995</v>
      </c>
      <c r="F47" s="35">
        <f t="shared" si="3"/>
        <v>229.09167065999998</v>
      </c>
      <c r="G47" s="35">
        <f t="shared" si="4"/>
        <v>7.1204941399999999</v>
      </c>
      <c r="H47" s="35">
        <f t="shared" si="5"/>
        <v>1414.8609461399999</v>
      </c>
      <c r="I47" s="35">
        <v>899.99534976999996</v>
      </c>
      <c r="J47" s="35">
        <f t="shared" si="6"/>
        <v>514.86559636999993</v>
      </c>
      <c r="K47" s="35">
        <v>281.03405787999998</v>
      </c>
      <c r="L47" s="35">
        <v>226.71104434999998</v>
      </c>
      <c r="M47" s="35">
        <v>7.1204941399999999</v>
      </c>
      <c r="N47" s="35">
        <f t="shared" si="7"/>
        <v>148.03283916000001</v>
      </c>
      <c r="O47" s="35">
        <v>105.38456697000001</v>
      </c>
      <c r="P47" s="35">
        <f t="shared" si="8"/>
        <v>42.64827219</v>
      </c>
      <c r="Q47" s="35">
        <v>40.267645879999996</v>
      </c>
      <c r="R47" s="35">
        <v>2.3806263100000002</v>
      </c>
      <c r="S47" s="35">
        <v>0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1593.3158764400002</v>
      </c>
      <c r="C48" s="35">
        <f t="shared" si="0"/>
        <v>1019.4429396</v>
      </c>
      <c r="D48" s="35">
        <f t="shared" si="1"/>
        <v>573.87293683999997</v>
      </c>
      <c r="E48" s="35">
        <f t="shared" si="2"/>
        <v>340.49782255000002</v>
      </c>
      <c r="F48" s="35">
        <f t="shared" si="3"/>
        <v>226.26481021999999</v>
      </c>
      <c r="G48" s="35">
        <f t="shared" si="4"/>
        <v>7.1103040699999998</v>
      </c>
      <c r="H48" s="35">
        <f t="shared" si="5"/>
        <v>1436.15057598</v>
      </c>
      <c r="I48" s="35">
        <v>905.81124765000004</v>
      </c>
      <c r="J48" s="35">
        <f t="shared" si="6"/>
        <v>530.33932832999994</v>
      </c>
      <c r="K48" s="35">
        <v>299.27248888000003</v>
      </c>
      <c r="L48" s="35">
        <v>223.95653537999999</v>
      </c>
      <c r="M48" s="35">
        <v>7.1103040699999998</v>
      </c>
      <c r="N48" s="35">
        <f t="shared" si="7"/>
        <v>157.16530046</v>
      </c>
      <c r="O48" s="35">
        <v>113.63169195</v>
      </c>
      <c r="P48" s="35">
        <f t="shared" si="8"/>
        <v>43.533608510000001</v>
      </c>
      <c r="Q48" s="35">
        <v>41.225333669999998</v>
      </c>
      <c r="R48" s="35">
        <v>2.3082748400000002</v>
      </c>
      <c r="S48" s="35">
        <v>0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1535.0092855599999</v>
      </c>
      <c r="C49" s="35">
        <f t="shared" si="0"/>
        <v>930.16370939000012</v>
      </c>
      <c r="D49" s="35">
        <f t="shared" si="1"/>
        <v>604.84557617000007</v>
      </c>
      <c r="E49" s="35">
        <f t="shared" si="2"/>
        <v>375.11294365999998</v>
      </c>
      <c r="F49" s="35">
        <f t="shared" si="3"/>
        <v>229.70448891000001</v>
      </c>
      <c r="G49" s="35">
        <f t="shared" si="4"/>
        <v>2.8143600000000001E-2</v>
      </c>
      <c r="H49" s="35">
        <f t="shared" si="5"/>
        <v>1343.5213739200001</v>
      </c>
      <c r="I49" s="35">
        <v>797.59056639000005</v>
      </c>
      <c r="J49" s="35">
        <f t="shared" si="6"/>
        <v>545.93080753000004</v>
      </c>
      <c r="K49" s="35">
        <v>318.48563967999996</v>
      </c>
      <c r="L49" s="35">
        <v>227.41702425</v>
      </c>
      <c r="M49" s="35">
        <v>2.8143600000000001E-2</v>
      </c>
      <c r="N49" s="35">
        <f t="shared" si="7"/>
        <v>191.48791164000002</v>
      </c>
      <c r="O49" s="35">
        <v>132.57314300000002</v>
      </c>
      <c r="P49" s="35">
        <f t="shared" si="8"/>
        <v>58.914768639999998</v>
      </c>
      <c r="Q49" s="35">
        <v>56.627303980000001</v>
      </c>
      <c r="R49" s="35">
        <v>2.2874646599999999</v>
      </c>
      <c r="S49" s="35">
        <v>0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1668.0770796199997</v>
      </c>
      <c r="C50" s="35">
        <f t="shared" si="0"/>
        <v>966.74453848999997</v>
      </c>
      <c r="D50" s="35">
        <f t="shared" si="1"/>
        <v>701.33254112999998</v>
      </c>
      <c r="E50" s="35">
        <f t="shared" si="2"/>
        <v>466.75035524999998</v>
      </c>
      <c r="F50" s="35">
        <f t="shared" si="3"/>
        <v>234.05376809999998</v>
      </c>
      <c r="G50" s="35">
        <f t="shared" si="4"/>
        <v>0.52841777999999995</v>
      </c>
      <c r="H50" s="35">
        <f t="shared" si="5"/>
        <v>1458.5359585599999</v>
      </c>
      <c r="I50" s="35">
        <v>816.19908328999998</v>
      </c>
      <c r="J50" s="35">
        <f t="shared" si="6"/>
        <v>642.33687526999995</v>
      </c>
      <c r="K50" s="35">
        <v>410.15594071999999</v>
      </c>
      <c r="L50" s="35">
        <v>231.65251676999998</v>
      </c>
      <c r="M50" s="35">
        <v>0.52841777999999995</v>
      </c>
      <c r="N50" s="35">
        <f t="shared" si="7"/>
        <v>209.54112105999999</v>
      </c>
      <c r="O50" s="35">
        <v>150.54545519999999</v>
      </c>
      <c r="P50" s="35">
        <f t="shared" si="8"/>
        <v>58.995665860000003</v>
      </c>
      <c r="Q50" s="35">
        <v>56.594414530000002</v>
      </c>
      <c r="R50" s="35">
        <v>2.40125133</v>
      </c>
      <c r="S50" s="35">
        <v>0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1816.0262784199999</v>
      </c>
      <c r="C51" s="35">
        <f t="shared" si="0"/>
        <v>1170.5424275999999</v>
      </c>
      <c r="D51" s="35">
        <f t="shared" si="1"/>
        <v>645.48385082000004</v>
      </c>
      <c r="E51" s="35">
        <f t="shared" si="2"/>
        <v>414.35983469000001</v>
      </c>
      <c r="F51" s="35">
        <f t="shared" si="3"/>
        <v>231.09471549</v>
      </c>
      <c r="G51" s="35">
        <f t="shared" si="4"/>
        <v>2.9300639999999999E-2</v>
      </c>
      <c r="H51" s="35">
        <f t="shared" si="5"/>
        <v>1621.19884381</v>
      </c>
      <c r="I51" s="35">
        <v>1025.6677413</v>
      </c>
      <c r="J51" s="35">
        <f t="shared" si="6"/>
        <v>595.53110250999998</v>
      </c>
      <c r="K51" s="35">
        <v>366.87085092000001</v>
      </c>
      <c r="L51" s="35">
        <v>228.63095095</v>
      </c>
      <c r="M51" s="35">
        <v>2.9300639999999999E-2</v>
      </c>
      <c r="N51" s="35">
        <f t="shared" si="7"/>
        <v>194.82743461000001</v>
      </c>
      <c r="O51" s="35">
        <v>144.87468630000001</v>
      </c>
      <c r="P51" s="35">
        <f t="shared" si="8"/>
        <v>49.952748310000004</v>
      </c>
      <c r="Q51" s="35">
        <v>47.488983770000004</v>
      </c>
      <c r="R51" s="35">
        <v>2.4637645400000001</v>
      </c>
      <c r="S51" s="35">
        <v>0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1592.9367727199999</v>
      </c>
      <c r="C52" s="35">
        <f t="shared" si="0"/>
        <v>922.48856617999991</v>
      </c>
      <c r="D52" s="35">
        <f t="shared" si="1"/>
        <v>670.44820654</v>
      </c>
      <c r="E52" s="35">
        <f t="shared" si="2"/>
        <v>440.79432571000001</v>
      </c>
      <c r="F52" s="35">
        <f t="shared" si="3"/>
        <v>229.62488972</v>
      </c>
      <c r="G52" s="35">
        <f t="shared" si="4"/>
        <v>2.899111E-2</v>
      </c>
      <c r="H52" s="35">
        <f t="shared" si="5"/>
        <v>1467.56380696</v>
      </c>
      <c r="I52" s="35">
        <v>814.89665830999991</v>
      </c>
      <c r="J52" s="35">
        <f t="shared" si="6"/>
        <v>652.66714865000006</v>
      </c>
      <c r="K52" s="35">
        <v>423.65939843000001</v>
      </c>
      <c r="L52" s="35">
        <v>228.97875911</v>
      </c>
      <c r="M52" s="35">
        <v>2.899111E-2</v>
      </c>
      <c r="N52" s="35">
        <f t="shared" si="7"/>
        <v>125.37296576</v>
      </c>
      <c r="O52" s="35">
        <v>107.59190787</v>
      </c>
      <c r="P52" s="35">
        <f t="shared" si="8"/>
        <v>17.78105789</v>
      </c>
      <c r="Q52" s="35">
        <v>17.134927279999999</v>
      </c>
      <c r="R52" s="35">
        <v>0.64613061000000005</v>
      </c>
      <c r="S52" s="35">
        <v>0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1674.5891088699998</v>
      </c>
      <c r="C53" s="35">
        <f t="shared" si="0"/>
        <v>1011.9844127199999</v>
      </c>
      <c r="D53" s="35">
        <f t="shared" si="1"/>
        <v>662.60469615</v>
      </c>
      <c r="E53" s="35">
        <f t="shared" si="2"/>
        <v>433.22903593000001</v>
      </c>
      <c r="F53" s="35">
        <f t="shared" si="3"/>
        <v>229.31862018000001</v>
      </c>
      <c r="G53" s="35">
        <f t="shared" si="4"/>
        <v>5.704004E-2</v>
      </c>
      <c r="H53" s="35">
        <f t="shared" si="5"/>
        <v>1502.0733265700001</v>
      </c>
      <c r="I53" s="35">
        <v>864.46509320999996</v>
      </c>
      <c r="J53" s="35">
        <f t="shared" si="6"/>
        <v>637.60823335999999</v>
      </c>
      <c r="K53" s="35">
        <v>408.89809355</v>
      </c>
      <c r="L53" s="35">
        <v>228.65309977000001</v>
      </c>
      <c r="M53" s="35">
        <v>5.704004E-2</v>
      </c>
      <c r="N53" s="35">
        <f t="shared" si="7"/>
        <v>172.51578230000001</v>
      </c>
      <c r="O53" s="35">
        <v>147.51931951</v>
      </c>
      <c r="P53" s="35">
        <f t="shared" si="8"/>
        <v>24.996462789999999</v>
      </c>
      <c r="Q53" s="35">
        <v>24.33094238</v>
      </c>
      <c r="R53" s="35">
        <v>0.66552040999999995</v>
      </c>
      <c r="S53" s="35">
        <v>0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1730.0773095</v>
      </c>
      <c r="C54" s="35">
        <f t="shared" si="0"/>
        <v>1096.4729794300001</v>
      </c>
      <c r="D54" s="35">
        <f t="shared" si="1"/>
        <v>633.60433006999983</v>
      </c>
      <c r="E54" s="35">
        <f t="shared" si="2"/>
        <v>402.38795292999998</v>
      </c>
      <c r="F54" s="35">
        <f t="shared" si="3"/>
        <v>231.14955648999998</v>
      </c>
      <c r="G54" s="35">
        <f t="shared" si="4"/>
        <v>6.6820649999999995E-2</v>
      </c>
      <c r="H54" s="35">
        <f t="shared" si="5"/>
        <v>1573.09195787</v>
      </c>
      <c r="I54" s="35">
        <v>976.89874262000001</v>
      </c>
      <c r="J54" s="35">
        <f t="shared" si="6"/>
        <v>596.19321524999987</v>
      </c>
      <c r="K54" s="35">
        <v>365.72959050999998</v>
      </c>
      <c r="L54" s="35">
        <v>230.39680408999999</v>
      </c>
      <c r="M54" s="35">
        <v>6.6820649999999995E-2</v>
      </c>
      <c r="N54" s="35">
        <f t="shared" si="7"/>
        <v>156.98535163</v>
      </c>
      <c r="O54" s="35">
        <v>119.57423681</v>
      </c>
      <c r="P54" s="35">
        <f t="shared" si="8"/>
        <v>37.411114819999995</v>
      </c>
      <c r="Q54" s="35">
        <v>36.658362419999996</v>
      </c>
      <c r="R54" s="35">
        <v>0.75275239999999999</v>
      </c>
      <c r="S54" s="35">
        <v>0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1764.72969051</v>
      </c>
      <c r="C55" s="35">
        <f t="shared" si="0"/>
        <v>1083.58996207</v>
      </c>
      <c r="D55" s="35">
        <f t="shared" si="1"/>
        <v>681.13972844</v>
      </c>
      <c r="E55" s="35">
        <f t="shared" si="2"/>
        <v>450.97924974</v>
      </c>
      <c r="F55" s="35">
        <f t="shared" si="3"/>
        <v>230.08113349000001</v>
      </c>
      <c r="G55" s="35">
        <f t="shared" si="4"/>
        <v>7.9345209999999999E-2</v>
      </c>
      <c r="H55" s="35">
        <f t="shared" si="5"/>
        <v>1645.3550645800001</v>
      </c>
      <c r="I55" s="35">
        <v>990.41560419999996</v>
      </c>
      <c r="J55" s="35">
        <f t="shared" si="6"/>
        <v>654.93946038000001</v>
      </c>
      <c r="K55" s="35">
        <v>425.49986177</v>
      </c>
      <c r="L55" s="35">
        <v>229.3602534</v>
      </c>
      <c r="M55" s="35">
        <v>7.9345209999999999E-2</v>
      </c>
      <c r="N55" s="35">
        <f t="shared" si="7"/>
        <v>119.37462592999999</v>
      </c>
      <c r="O55" s="35">
        <v>93.174357869999994</v>
      </c>
      <c r="P55" s="35">
        <f t="shared" si="8"/>
        <v>26.200268060000003</v>
      </c>
      <c r="Q55" s="35">
        <v>25.479387970000001</v>
      </c>
      <c r="R55" s="35">
        <v>0.72088008999999997</v>
      </c>
      <c r="S55" s="35">
        <v>0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1576.6442663500002</v>
      </c>
      <c r="C56" s="35">
        <f t="shared" si="0"/>
        <v>906.92050073000007</v>
      </c>
      <c r="D56" s="35">
        <f t="shared" si="1"/>
        <v>669.72376561999999</v>
      </c>
      <c r="E56" s="35">
        <f t="shared" si="2"/>
        <v>439.08010167999998</v>
      </c>
      <c r="F56" s="35">
        <f t="shared" si="3"/>
        <v>230.61215712000001</v>
      </c>
      <c r="G56" s="35">
        <f t="shared" si="4"/>
        <v>3.1506819999999998E-2</v>
      </c>
      <c r="H56" s="35">
        <f t="shared" si="5"/>
        <v>1448.5284226600002</v>
      </c>
      <c r="I56" s="35">
        <v>808.32347232000006</v>
      </c>
      <c r="J56" s="35">
        <f t="shared" si="6"/>
        <v>640.20495033999998</v>
      </c>
      <c r="K56" s="35">
        <v>409.74960475</v>
      </c>
      <c r="L56" s="35">
        <v>230.42383877</v>
      </c>
      <c r="M56" s="35">
        <v>3.1506819999999998E-2</v>
      </c>
      <c r="N56" s="35">
        <f t="shared" si="7"/>
        <v>128.11584369000002</v>
      </c>
      <c r="O56" s="35">
        <v>98.597028410000007</v>
      </c>
      <c r="P56" s="35">
        <f t="shared" si="8"/>
        <v>29.518815280000002</v>
      </c>
      <c r="Q56" s="35">
        <v>29.330496930000002</v>
      </c>
      <c r="R56" s="35">
        <v>0.18831835</v>
      </c>
      <c r="S56" s="35">
        <v>0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2072.8319958100001</v>
      </c>
      <c r="C57" s="35">
        <f t="shared" si="0"/>
        <v>1409.7751574899999</v>
      </c>
      <c r="D57" s="35">
        <f t="shared" si="1"/>
        <v>663.05683832</v>
      </c>
      <c r="E57" s="35">
        <f t="shared" si="2"/>
        <v>428.29802181999997</v>
      </c>
      <c r="F57" s="35">
        <f t="shared" si="3"/>
        <v>234.72683388999999</v>
      </c>
      <c r="G57" s="35">
        <f t="shared" si="4"/>
        <v>3.1982610000000002E-2</v>
      </c>
      <c r="H57" s="35">
        <f t="shared" si="5"/>
        <v>1916.65294288</v>
      </c>
      <c r="I57" s="35">
        <v>1293.87020072</v>
      </c>
      <c r="J57" s="35">
        <f t="shared" si="6"/>
        <v>622.78274216</v>
      </c>
      <c r="K57" s="35">
        <v>388.24320987999999</v>
      </c>
      <c r="L57" s="35">
        <v>234.50754967</v>
      </c>
      <c r="M57" s="35">
        <v>3.1982610000000002E-2</v>
      </c>
      <c r="N57" s="35">
        <f t="shared" si="7"/>
        <v>156.17905293000001</v>
      </c>
      <c r="O57" s="35">
        <v>115.90495677</v>
      </c>
      <c r="P57" s="35">
        <f t="shared" si="8"/>
        <v>40.274096159999999</v>
      </c>
      <c r="Q57" s="35">
        <v>40.05481194</v>
      </c>
      <c r="R57" s="35">
        <v>0.21928422</v>
      </c>
      <c r="S57" s="35">
        <v>0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1826.9178754899999</v>
      </c>
      <c r="C58" s="35">
        <f t="shared" si="0"/>
        <v>840.52696147999995</v>
      </c>
      <c r="D58" s="35">
        <f t="shared" si="1"/>
        <v>986.39091400999996</v>
      </c>
      <c r="E58" s="35">
        <f t="shared" si="2"/>
        <v>807.29695602999993</v>
      </c>
      <c r="F58" s="35">
        <f t="shared" si="3"/>
        <v>179.06179721999999</v>
      </c>
      <c r="G58" s="35">
        <f t="shared" si="4"/>
        <v>3.2160759999999997E-2</v>
      </c>
      <c r="H58" s="35">
        <f t="shared" si="5"/>
        <v>1584.4828351199999</v>
      </c>
      <c r="I58" s="35">
        <v>720.57544591999999</v>
      </c>
      <c r="J58" s="35">
        <f t="shared" si="6"/>
        <v>863.9073891999999</v>
      </c>
      <c r="K58" s="35">
        <v>703.06262802999993</v>
      </c>
      <c r="L58" s="35">
        <v>160.81260040999999</v>
      </c>
      <c r="M58" s="35">
        <v>3.2160759999999997E-2</v>
      </c>
      <c r="N58" s="35">
        <f t="shared" si="7"/>
        <v>242.43504037000002</v>
      </c>
      <c r="O58" s="35">
        <v>119.95151556</v>
      </c>
      <c r="P58" s="35">
        <f t="shared" si="8"/>
        <v>122.48352481000001</v>
      </c>
      <c r="Q58" s="35">
        <v>104.234328</v>
      </c>
      <c r="R58" s="35">
        <v>18.249196810000001</v>
      </c>
      <c r="S58" s="35">
        <v>0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1754.5913040400001</v>
      </c>
      <c r="C59" s="35">
        <f t="shared" si="0"/>
        <v>981.55215848</v>
      </c>
      <c r="D59" s="35">
        <f t="shared" si="1"/>
        <v>773.03914556000007</v>
      </c>
      <c r="E59" s="35">
        <f t="shared" si="2"/>
        <v>593.16277818999993</v>
      </c>
      <c r="F59" s="35">
        <f t="shared" si="3"/>
        <v>179.84394258999998</v>
      </c>
      <c r="G59" s="35">
        <f t="shared" si="4"/>
        <v>3.242478E-2</v>
      </c>
      <c r="H59" s="35">
        <f t="shared" si="5"/>
        <v>1513.06202244</v>
      </c>
      <c r="I59" s="35">
        <v>888.31724693000001</v>
      </c>
      <c r="J59" s="35">
        <f t="shared" si="6"/>
        <v>624.74477551000007</v>
      </c>
      <c r="K59" s="35">
        <v>464.29504767999998</v>
      </c>
      <c r="L59" s="35">
        <v>160.41730304999999</v>
      </c>
      <c r="M59" s="35">
        <v>3.242478E-2</v>
      </c>
      <c r="N59" s="35">
        <f t="shared" si="7"/>
        <v>241.52928159999999</v>
      </c>
      <c r="O59" s="35">
        <v>93.234911550000007</v>
      </c>
      <c r="P59" s="35">
        <f t="shared" si="8"/>
        <v>148.29437005</v>
      </c>
      <c r="Q59" s="35">
        <v>128.86773051</v>
      </c>
      <c r="R59" s="35">
        <v>19.42663954</v>
      </c>
      <c r="S59" s="35">
        <v>0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1988.1225925799999</v>
      </c>
      <c r="C60" s="35">
        <f t="shared" si="0"/>
        <v>1159.19862397</v>
      </c>
      <c r="D60" s="35">
        <f t="shared" si="1"/>
        <v>828.92396860999997</v>
      </c>
      <c r="E60" s="35">
        <f t="shared" si="2"/>
        <v>665.63318548000007</v>
      </c>
      <c r="F60" s="35">
        <f t="shared" si="3"/>
        <v>163.25806802</v>
      </c>
      <c r="G60" s="35">
        <f t="shared" si="4"/>
        <v>3.2715109999999999E-2</v>
      </c>
      <c r="H60" s="35">
        <f t="shared" si="5"/>
        <v>1521.27284876</v>
      </c>
      <c r="I60" s="35">
        <v>934.90409323999995</v>
      </c>
      <c r="J60" s="35">
        <f t="shared" si="6"/>
        <v>586.36875552000004</v>
      </c>
      <c r="K60" s="35">
        <v>431.34822155000001</v>
      </c>
      <c r="L60" s="35">
        <v>154.98781886</v>
      </c>
      <c r="M60" s="35">
        <v>3.2715109999999999E-2</v>
      </c>
      <c r="N60" s="35">
        <f t="shared" si="7"/>
        <v>466.84974381999996</v>
      </c>
      <c r="O60" s="35">
        <v>224.29453072999999</v>
      </c>
      <c r="P60" s="35">
        <f t="shared" si="8"/>
        <v>242.55521309</v>
      </c>
      <c r="Q60" s="35">
        <v>234.28496393</v>
      </c>
      <c r="R60" s="35">
        <v>8.2702491600000005</v>
      </c>
      <c r="S60" s="35">
        <v>0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2077.6520986299997</v>
      </c>
      <c r="C61" s="35">
        <f t="shared" si="0"/>
        <v>1294.8676463199999</v>
      </c>
      <c r="D61" s="35">
        <f t="shared" si="1"/>
        <v>782.78445231000001</v>
      </c>
      <c r="E61" s="35">
        <f t="shared" si="2"/>
        <v>678.91772185000002</v>
      </c>
      <c r="F61" s="35">
        <f t="shared" si="3"/>
        <v>103.83364119000001</v>
      </c>
      <c r="G61" s="35">
        <f t="shared" si="4"/>
        <v>3.3089269999999997E-2</v>
      </c>
      <c r="H61" s="35">
        <f t="shared" si="5"/>
        <v>1639.1807118500001</v>
      </c>
      <c r="I61" s="35">
        <v>1069.91038086</v>
      </c>
      <c r="J61" s="35">
        <f t="shared" si="6"/>
        <v>569.27033099000005</v>
      </c>
      <c r="K61" s="35">
        <v>466.72703011999999</v>
      </c>
      <c r="L61" s="35">
        <v>102.51021160000001</v>
      </c>
      <c r="M61" s="35">
        <v>3.3089269999999997E-2</v>
      </c>
      <c r="N61" s="35">
        <f t="shared" si="7"/>
        <v>438.47138677999999</v>
      </c>
      <c r="O61" s="35">
        <v>224.95726545999997</v>
      </c>
      <c r="P61" s="35">
        <f t="shared" si="8"/>
        <v>213.51412132000002</v>
      </c>
      <c r="Q61" s="35">
        <v>212.19069173000003</v>
      </c>
      <c r="R61" s="35">
        <v>1.3234295899999999</v>
      </c>
      <c r="S61" s="35">
        <v>0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2274.6585260500001</v>
      </c>
      <c r="C62" s="35">
        <f t="shared" si="0"/>
        <v>1408.6085542400001</v>
      </c>
      <c r="D62" s="35">
        <f t="shared" si="1"/>
        <v>866.04997180999999</v>
      </c>
      <c r="E62" s="35">
        <f t="shared" si="2"/>
        <v>762.92640789999996</v>
      </c>
      <c r="F62" s="35">
        <f t="shared" si="3"/>
        <v>103.12217426999999</v>
      </c>
      <c r="G62" s="35">
        <f t="shared" si="4"/>
        <v>1.3896399999999999E-3</v>
      </c>
      <c r="H62" s="35">
        <f t="shared" si="5"/>
        <v>1938.0071232800001</v>
      </c>
      <c r="I62" s="35">
        <v>1270.9115621600001</v>
      </c>
      <c r="J62" s="35">
        <f t="shared" si="6"/>
        <v>667.09556111999996</v>
      </c>
      <c r="K62" s="35">
        <v>565.16266145999998</v>
      </c>
      <c r="L62" s="35">
        <v>101.93151001999999</v>
      </c>
      <c r="M62" s="35">
        <v>1.3896399999999999E-3</v>
      </c>
      <c r="N62" s="35">
        <f t="shared" si="7"/>
        <v>336.65140277</v>
      </c>
      <c r="O62" s="35">
        <v>137.69699208</v>
      </c>
      <c r="P62" s="35">
        <f t="shared" si="8"/>
        <v>198.95441069</v>
      </c>
      <c r="Q62" s="35">
        <v>197.76374644000001</v>
      </c>
      <c r="R62" s="35">
        <v>1.19066425</v>
      </c>
      <c r="S62" s="35">
        <v>0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2192.46731017</v>
      </c>
      <c r="C63" s="35">
        <f t="shared" si="0"/>
        <v>1318.35039108</v>
      </c>
      <c r="D63" s="35">
        <f t="shared" si="1"/>
        <v>874.11691909000001</v>
      </c>
      <c r="E63" s="35">
        <f t="shared" si="2"/>
        <v>743.04872923000005</v>
      </c>
      <c r="F63" s="35">
        <f t="shared" si="3"/>
        <v>130.36219713999998</v>
      </c>
      <c r="G63" s="35">
        <f t="shared" si="4"/>
        <v>0.70599272000000002</v>
      </c>
      <c r="H63" s="35">
        <f t="shared" si="5"/>
        <v>1858.0955176499999</v>
      </c>
      <c r="I63" s="35">
        <v>1170.9703173999999</v>
      </c>
      <c r="J63" s="35">
        <f t="shared" si="6"/>
        <v>687.12520025000003</v>
      </c>
      <c r="K63" s="35">
        <v>557.25705544000004</v>
      </c>
      <c r="L63" s="35">
        <v>129.16215208999998</v>
      </c>
      <c r="M63" s="35">
        <v>0.70599272000000002</v>
      </c>
      <c r="N63" s="35">
        <f t="shared" si="7"/>
        <v>334.37179251999999</v>
      </c>
      <c r="O63" s="35">
        <v>147.38007368000001</v>
      </c>
      <c r="P63" s="35">
        <f t="shared" si="8"/>
        <v>186.99171884</v>
      </c>
      <c r="Q63" s="35">
        <v>185.79167379</v>
      </c>
      <c r="R63" s="35">
        <v>1.2000450499999999</v>
      </c>
      <c r="S63" s="35">
        <v>0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2207.2819420199999</v>
      </c>
      <c r="C64" s="35">
        <f t="shared" si="0"/>
        <v>1331.06164749</v>
      </c>
      <c r="D64" s="35">
        <f t="shared" si="1"/>
        <v>876.22029453000005</v>
      </c>
      <c r="E64" s="35">
        <f t="shared" si="2"/>
        <v>745.55371723999997</v>
      </c>
      <c r="F64" s="35">
        <f t="shared" si="3"/>
        <v>129.96012395</v>
      </c>
      <c r="G64" s="35">
        <f t="shared" si="4"/>
        <v>0.70645334000000004</v>
      </c>
      <c r="H64" s="35">
        <f t="shared" si="5"/>
        <v>1855.3978427699999</v>
      </c>
      <c r="I64" s="35">
        <v>1158.55318453</v>
      </c>
      <c r="J64" s="35">
        <f t="shared" si="6"/>
        <v>696.84465824000006</v>
      </c>
      <c r="K64" s="35">
        <v>567.04846186999998</v>
      </c>
      <c r="L64" s="35">
        <v>129.08974302999999</v>
      </c>
      <c r="M64" s="35">
        <v>0.70645334000000004</v>
      </c>
      <c r="N64" s="35">
        <f t="shared" si="7"/>
        <v>351.88409925000002</v>
      </c>
      <c r="O64" s="35">
        <v>172.50846296</v>
      </c>
      <c r="P64" s="35">
        <f t="shared" si="8"/>
        <v>179.37563629000002</v>
      </c>
      <c r="Q64" s="35">
        <v>178.50525537000001</v>
      </c>
      <c r="R64" s="35">
        <v>0.87038092</v>
      </c>
      <c r="S64" s="35">
        <v>0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2185.9998768999999</v>
      </c>
      <c r="C65" s="35">
        <f t="shared" si="0"/>
        <v>1380.7250071799999</v>
      </c>
      <c r="D65" s="35">
        <f t="shared" si="1"/>
        <v>805.27486971999997</v>
      </c>
      <c r="E65" s="35">
        <f t="shared" si="2"/>
        <v>674.73592288999998</v>
      </c>
      <c r="F65" s="35">
        <f t="shared" si="3"/>
        <v>129.83203286</v>
      </c>
      <c r="G65" s="35">
        <f t="shared" si="4"/>
        <v>0.70691397</v>
      </c>
      <c r="H65" s="35">
        <f t="shared" si="5"/>
        <v>1826.24719783</v>
      </c>
      <c r="I65" s="35">
        <v>1195.25178372</v>
      </c>
      <c r="J65" s="35">
        <f t="shared" si="6"/>
        <v>630.99541410999996</v>
      </c>
      <c r="K65" s="35">
        <v>501.35106788999997</v>
      </c>
      <c r="L65" s="35">
        <v>128.93743225</v>
      </c>
      <c r="M65" s="35">
        <v>0.70691397</v>
      </c>
      <c r="N65" s="35">
        <f t="shared" si="7"/>
        <v>359.75267907</v>
      </c>
      <c r="O65" s="35">
        <v>185.47322345999999</v>
      </c>
      <c r="P65" s="35">
        <f t="shared" si="8"/>
        <v>174.27945560999999</v>
      </c>
      <c r="Q65" s="35">
        <v>173.38485499999999</v>
      </c>
      <c r="R65" s="35">
        <v>0.89460061000000002</v>
      </c>
      <c r="S65" s="35">
        <v>0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2224.2667528000002</v>
      </c>
      <c r="C66" s="35">
        <f t="shared" si="0"/>
        <v>1218.7478034000001</v>
      </c>
      <c r="D66" s="35">
        <f t="shared" si="1"/>
        <v>1005.5189494</v>
      </c>
      <c r="E66" s="35">
        <f t="shared" si="2"/>
        <v>903.26600054999994</v>
      </c>
      <c r="F66" s="35">
        <f t="shared" si="3"/>
        <v>101.54603453</v>
      </c>
      <c r="G66" s="35">
        <f t="shared" si="4"/>
        <v>0.70691431999999998</v>
      </c>
      <c r="H66" s="35">
        <f t="shared" si="5"/>
        <v>1915.1837745299999</v>
      </c>
      <c r="I66" s="35">
        <v>1080.19812544</v>
      </c>
      <c r="J66" s="35">
        <f t="shared" si="6"/>
        <v>834.98564909000004</v>
      </c>
      <c r="K66" s="35">
        <v>733.6097972</v>
      </c>
      <c r="L66" s="35">
        <v>100.66893757</v>
      </c>
      <c r="M66" s="35">
        <v>0.70691431999999998</v>
      </c>
      <c r="N66" s="35">
        <f t="shared" si="7"/>
        <v>309.08297827000001</v>
      </c>
      <c r="O66" s="35">
        <v>138.54967796</v>
      </c>
      <c r="P66" s="35">
        <f t="shared" si="8"/>
        <v>170.53330030999999</v>
      </c>
      <c r="Q66" s="35">
        <v>169.65620335</v>
      </c>
      <c r="R66" s="35">
        <v>0.87709696000000004</v>
      </c>
      <c r="S66" s="35">
        <v>0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2108.0625846600001</v>
      </c>
      <c r="C67" s="35">
        <f t="shared" si="0"/>
        <v>1299.6690347200001</v>
      </c>
      <c r="D67" s="35">
        <f t="shared" si="1"/>
        <v>808.39354993999996</v>
      </c>
      <c r="E67" s="35">
        <f t="shared" si="2"/>
        <v>707.06248983</v>
      </c>
      <c r="F67" s="35">
        <f t="shared" si="3"/>
        <v>100.62460572000001</v>
      </c>
      <c r="G67" s="35">
        <f t="shared" si="4"/>
        <v>0.70645438999999999</v>
      </c>
      <c r="H67" s="35">
        <f t="shared" si="5"/>
        <v>1786.9361402100003</v>
      </c>
      <c r="I67" s="35">
        <v>1159.9983589100002</v>
      </c>
      <c r="J67" s="35">
        <f t="shared" si="6"/>
        <v>626.93778129999998</v>
      </c>
      <c r="K67" s="35">
        <v>526.49813589999997</v>
      </c>
      <c r="L67" s="35">
        <v>99.733191009999999</v>
      </c>
      <c r="M67" s="35">
        <v>0.70645438999999999</v>
      </c>
      <c r="N67" s="35">
        <f t="shared" si="7"/>
        <v>321.12644445000001</v>
      </c>
      <c r="O67" s="35">
        <v>139.67067581000001</v>
      </c>
      <c r="P67" s="35">
        <f t="shared" si="8"/>
        <v>181.45576864</v>
      </c>
      <c r="Q67" s="35">
        <v>180.56435393000001</v>
      </c>
      <c r="R67" s="35">
        <v>0.89141470999999994</v>
      </c>
      <c r="S67" s="35">
        <v>0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2579.4869247199999</v>
      </c>
      <c r="C68" s="35">
        <f t="shared" ref="C68" si="9">I68+O68</f>
        <v>1655.74739312</v>
      </c>
      <c r="D68" s="35">
        <f t="shared" ref="D68" si="10">J68+P68</f>
        <v>923.73953159999996</v>
      </c>
      <c r="E68" s="35">
        <f t="shared" ref="E68" si="11">K68+Q68</f>
        <v>822.94462853000005</v>
      </c>
      <c r="F68" s="35">
        <f t="shared" ref="F68" si="12">L68+R68</f>
        <v>100.08844833000001</v>
      </c>
      <c r="G68" s="35">
        <f t="shared" ref="G68" si="13">M68+S68</f>
        <v>0.70645473999999997</v>
      </c>
      <c r="H68" s="35">
        <f t="shared" ref="H68" si="14">SUM(I68:J68)</f>
        <v>2194.2546339999999</v>
      </c>
      <c r="I68" s="35">
        <v>1471.08823934</v>
      </c>
      <c r="J68" s="35">
        <f t="shared" ref="J68" si="15">SUM(K68:M68)</f>
        <v>723.16639466000004</v>
      </c>
      <c r="K68" s="35">
        <v>623.32784839999999</v>
      </c>
      <c r="L68" s="35">
        <v>99.132091520000003</v>
      </c>
      <c r="M68" s="35">
        <v>0.70645473999999997</v>
      </c>
      <c r="N68" s="35">
        <f t="shared" ref="N68" si="16">SUM(O68:P68)</f>
        <v>385.23229071999998</v>
      </c>
      <c r="O68" s="35">
        <v>184.65915378</v>
      </c>
      <c r="P68" s="35">
        <f t="shared" ref="P68" si="17">SUM(Q68:S68)</f>
        <v>200.57313693999998</v>
      </c>
      <c r="Q68" s="35">
        <v>199.61678013</v>
      </c>
      <c r="R68" s="35">
        <v>0.95635680999999995</v>
      </c>
      <c r="S68" s="35">
        <v>0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2324.0588489799998</v>
      </c>
      <c r="C69" s="35">
        <f t="shared" ref="C69" si="18">I69+O69</f>
        <v>1483.65216547</v>
      </c>
      <c r="D69" s="35">
        <f t="shared" ref="D69" si="19">J69+P69</f>
        <v>840.40668350999999</v>
      </c>
      <c r="E69" s="35">
        <f t="shared" ref="E69" si="20">K69+Q69</f>
        <v>736.14788085999999</v>
      </c>
      <c r="F69" s="35">
        <f t="shared" ref="F69" si="21">L69+R69</f>
        <v>103.55234792</v>
      </c>
      <c r="G69" s="35">
        <f t="shared" ref="G69" si="22">M69+S69</f>
        <v>0.70645473000000003</v>
      </c>
      <c r="H69" s="35">
        <f t="shared" ref="H69" si="23">SUM(I69:J69)</f>
        <v>2004.4198145099999</v>
      </c>
      <c r="I69" s="35">
        <v>1357.37486713</v>
      </c>
      <c r="J69" s="35">
        <f t="shared" ref="J69" si="24">SUM(K69:M69)</f>
        <v>647.04494737999994</v>
      </c>
      <c r="K69" s="35">
        <v>543.77552218999995</v>
      </c>
      <c r="L69" s="35">
        <v>102.56297046</v>
      </c>
      <c r="M69" s="35">
        <v>0.70645473000000003</v>
      </c>
      <c r="N69" s="35">
        <f t="shared" ref="N69" si="25">SUM(O69:P69)</f>
        <v>319.63903447000001</v>
      </c>
      <c r="O69" s="35">
        <v>126.27729834</v>
      </c>
      <c r="P69" s="35">
        <f t="shared" ref="P69" si="26">SUM(Q69:S69)</f>
        <v>193.36173613</v>
      </c>
      <c r="Q69" s="35">
        <v>192.37235866999998</v>
      </c>
      <c r="R69" s="35">
        <v>0.98937746000000004</v>
      </c>
      <c r="S69" s="35">
        <v>0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2141.8437767699997</v>
      </c>
      <c r="C70" s="35">
        <f t="shared" ref="C70" si="27">I70+O70</f>
        <v>1392.61246276</v>
      </c>
      <c r="D70" s="35">
        <f t="shared" ref="D70" si="28">J70+P70</f>
        <v>749.23131401000001</v>
      </c>
      <c r="E70" s="35">
        <f t="shared" ref="E70" si="29">K70+Q70</f>
        <v>678.67625298999997</v>
      </c>
      <c r="F70" s="35">
        <f t="shared" ref="F70" si="30">L70+R70</f>
        <v>69.847686379999999</v>
      </c>
      <c r="G70" s="35">
        <f t="shared" ref="G70" si="31">M70+S70</f>
        <v>0.70737464000000017</v>
      </c>
      <c r="H70" s="35">
        <f t="shared" ref="H70" si="32">SUM(I70:J70)</f>
        <v>1828.77650606</v>
      </c>
      <c r="I70" s="35">
        <v>1248.7744903</v>
      </c>
      <c r="J70" s="35">
        <f t="shared" ref="J70" si="33">SUM(K70:M70)</f>
        <v>580.00201576000006</v>
      </c>
      <c r="K70" s="35">
        <v>510.44158318000001</v>
      </c>
      <c r="L70" s="35">
        <v>68.853057939999999</v>
      </c>
      <c r="M70" s="35">
        <v>0.70737464000000017</v>
      </c>
      <c r="N70" s="35">
        <f t="shared" ref="N70" si="34">SUM(O70:P70)</f>
        <v>313.06727071</v>
      </c>
      <c r="O70" s="35">
        <v>143.83797246</v>
      </c>
      <c r="P70" s="35">
        <f t="shared" ref="P70" si="35">SUM(Q70:S70)</f>
        <v>169.22929825</v>
      </c>
      <c r="Q70" s="35">
        <v>168.23466980999999</v>
      </c>
      <c r="R70" s="35">
        <v>0.99462843999999995</v>
      </c>
      <c r="S70" s="35">
        <v>0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2100.66802478</v>
      </c>
      <c r="C71" s="35">
        <f t="shared" ref="C71" si="36">I71+O71</f>
        <v>1475.9032984</v>
      </c>
      <c r="D71" s="35">
        <f t="shared" ref="D71" si="37">J71+P71</f>
        <v>624.76472637999996</v>
      </c>
      <c r="E71" s="35">
        <f t="shared" ref="E71" si="38">K71+Q71</f>
        <v>588.91714186000002</v>
      </c>
      <c r="F71" s="35">
        <f t="shared" ref="F71" si="39">L71+R71</f>
        <v>35.141143659999997</v>
      </c>
      <c r="G71" s="35">
        <f t="shared" ref="G71" si="40">M71+S71</f>
        <v>0.70644086000000017</v>
      </c>
      <c r="H71" s="35">
        <f t="shared" ref="H71" si="41">SUM(I71:J71)</f>
        <v>1760.8056947299999</v>
      </c>
      <c r="I71" s="35">
        <v>1313.74513007</v>
      </c>
      <c r="J71" s="35">
        <f t="shared" ref="J71" si="42">SUM(K71:M71)</f>
        <v>447.06056465999995</v>
      </c>
      <c r="K71" s="35">
        <v>411.21615151999998</v>
      </c>
      <c r="L71" s="35">
        <v>35.13797228</v>
      </c>
      <c r="M71" s="35">
        <v>0.70644086000000017</v>
      </c>
      <c r="N71" s="35">
        <f t="shared" ref="N71" si="43">SUM(O71:P71)</f>
        <v>339.86233004999997</v>
      </c>
      <c r="O71" s="35">
        <v>162.15816833</v>
      </c>
      <c r="P71" s="35">
        <f t="shared" ref="P71" si="44">SUM(Q71:S71)</f>
        <v>177.70416172</v>
      </c>
      <c r="Q71" s="35">
        <v>177.70099034</v>
      </c>
      <c r="R71" s="35">
        <v>3.1713800000000001E-3</v>
      </c>
      <c r="S71" s="35">
        <v>0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2149.4057074699999</v>
      </c>
      <c r="C72" s="35">
        <f t="shared" ref="C72" si="45">I72+O72</f>
        <v>1500.03164769</v>
      </c>
      <c r="D72" s="35">
        <f t="shared" ref="D72" si="46">J72+P72</f>
        <v>649.37405977999993</v>
      </c>
      <c r="E72" s="35">
        <f t="shared" ref="E72" si="47">K72+Q72</f>
        <v>595.79045556999995</v>
      </c>
      <c r="F72" s="35">
        <f t="shared" ref="F72" si="48">L72+R72</f>
        <v>52.813622279999997</v>
      </c>
      <c r="G72" s="35">
        <f t="shared" ref="G72" si="49">M72+S72</f>
        <v>0.76998193000000004</v>
      </c>
      <c r="H72" s="35">
        <f t="shared" ref="H72" si="50">SUM(I72:J72)</f>
        <v>1692.54411097</v>
      </c>
      <c r="I72" s="35">
        <v>1250.0836258100001</v>
      </c>
      <c r="J72" s="35">
        <f t="shared" ref="J72" si="51">SUM(K72:M72)</f>
        <v>442.46048515999996</v>
      </c>
      <c r="K72" s="35">
        <v>388.88046943000001</v>
      </c>
      <c r="L72" s="35">
        <v>52.810033799999999</v>
      </c>
      <c r="M72" s="35">
        <v>0.76998193000000004</v>
      </c>
      <c r="N72" s="35">
        <f t="shared" ref="N72" si="52">SUM(O72:P72)</f>
        <v>456.86159650000002</v>
      </c>
      <c r="O72" s="35">
        <v>249.94802188</v>
      </c>
      <c r="P72" s="35">
        <f t="shared" ref="P72" si="53">SUM(Q72:S72)</f>
        <v>206.91357461999999</v>
      </c>
      <c r="Q72" s="35">
        <v>206.90998614</v>
      </c>
      <c r="R72" s="35">
        <v>3.5884799999999998E-3</v>
      </c>
      <c r="S72" s="35">
        <v>0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2249.9682115400001</v>
      </c>
      <c r="C73" s="35">
        <f t="shared" ref="C73" si="54">I73+O73</f>
        <v>1495.6814104</v>
      </c>
      <c r="D73" s="35">
        <f t="shared" ref="D73" si="55">J73+P73</f>
        <v>754.28680113999997</v>
      </c>
      <c r="E73" s="35">
        <f t="shared" ref="E73" si="56">K73+Q73</f>
        <v>699.17277360000003</v>
      </c>
      <c r="F73" s="35">
        <f t="shared" ref="F73" si="57">L73+R73</f>
        <v>54.34863644</v>
      </c>
      <c r="G73" s="35">
        <f t="shared" ref="G73" si="58">M73+S73</f>
        <v>0.76539109999999999</v>
      </c>
      <c r="H73" s="35">
        <f t="shared" ref="H73" si="59">SUM(I73:J73)</f>
        <v>1776.22735354</v>
      </c>
      <c r="I73" s="35">
        <v>1222.61593917</v>
      </c>
      <c r="J73" s="35">
        <f t="shared" ref="J73" si="60">SUM(K73:M73)</f>
        <v>553.61141436999992</v>
      </c>
      <c r="K73" s="35">
        <v>498.49738682999998</v>
      </c>
      <c r="L73" s="35">
        <v>54.34863644</v>
      </c>
      <c r="M73" s="35">
        <v>0.76539109999999999</v>
      </c>
      <c r="N73" s="35">
        <f t="shared" ref="N73" si="61">SUM(O73:P73)</f>
        <v>473.740858</v>
      </c>
      <c r="O73" s="35">
        <v>273.06547122999996</v>
      </c>
      <c r="P73" s="35">
        <f t="shared" ref="P73" si="62">SUM(Q73:S73)</f>
        <v>200.67538677000002</v>
      </c>
      <c r="Q73" s="35">
        <v>200.67538677000002</v>
      </c>
      <c r="R73" s="35">
        <v>0</v>
      </c>
      <c r="S73" s="35">
        <v>0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2459.8534467299996</v>
      </c>
      <c r="C74" s="35">
        <f t="shared" ref="C74" si="63">I74+O74</f>
        <v>1489.29520056</v>
      </c>
      <c r="D74" s="35">
        <f t="shared" ref="D74" si="64">J74+P74</f>
        <v>970.55824617000007</v>
      </c>
      <c r="E74" s="35">
        <f t="shared" ref="E74" si="65">K74+Q74</f>
        <v>752.80013609000002</v>
      </c>
      <c r="F74" s="35">
        <f t="shared" ref="F74" si="66">L74+R74</f>
        <v>216.98701256999999</v>
      </c>
      <c r="G74" s="35">
        <f t="shared" ref="G74" si="67">M74+S74</f>
        <v>0.77109751000000004</v>
      </c>
      <c r="H74" s="35">
        <f t="shared" ref="H74" si="68">SUM(I74:J74)</f>
        <v>2103.3143037200002</v>
      </c>
      <c r="I74" s="35">
        <v>1264.2469432600001</v>
      </c>
      <c r="J74" s="35">
        <f t="shared" ref="J74" si="69">SUM(K74:M74)</f>
        <v>839.06736046000003</v>
      </c>
      <c r="K74" s="35">
        <v>621.30953650000004</v>
      </c>
      <c r="L74" s="35">
        <v>216.98672644999999</v>
      </c>
      <c r="M74" s="35">
        <v>0.77109751000000004</v>
      </c>
      <c r="N74" s="35">
        <f t="shared" ref="N74" si="70">SUM(O74:P74)</f>
        <v>356.53914300999998</v>
      </c>
      <c r="O74" s="35">
        <v>225.04825729999999</v>
      </c>
      <c r="P74" s="35">
        <f t="shared" ref="P74" si="71">SUM(Q74:S74)</f>
        <v>131.49088570999999</v>
      </c>
      <c r="Q74" s="35">
        <v>131.49059958999999</v>
      </c>
      <c r="R74" s="35">
        <v>2.8612E-4</v>
      </c>
      <c r="S74" s="35">
        <v>0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2513.2145920899998</v>
      </c>
      <c r="C75" s="35">
        <f t="shared" ref="C75" si="72">I75+O75</f>
        <v>1575.01816319</v>
      </c>
      <c r="D75" s="35">
        <f t="shared" ref="D75" si="73">J75+P75</f>
        <v>938.19642890000011</v>
      </c>
      <c r="E75" s="35">
        <f t="shared" ref="E75" si="74">K75+Q75</f>
        <v>702.28245544000004</v>
      </c>
      <c r="F75" s="35">
        <f t="shared" ref="F75" si="75">L75+R75</f>
        <v>235.14334223999998</v>
      </c>
      <c r="G75" s="35">
        <f t="shared" ref="G75" si="76">M75+S75</f>
        <v>0.77063122000000017</v>
      </c>
      <c r="H75" s="35">
        <f t="shared" ref="H75" si="77">SUM(I75:J75)</f>
        <v>2219.2926987300002</v>
      </c>
      <c r="I75" s="35">
        <v>1356.6263304700001</v>
      </c>
      <c r="J75" s="35">
        <f t="shared" ref="J75" si="78">SUM(K75:M75)</f>
        <v>862.66636826000013</v>
      </c>
      <c r="K75" s="35">
        <v>626.75285684000005</v>
      </c>
      <c r="L75" s="35">
        <v>235.14288019999998</v>
      </c>
      <c r="M75" s="35">
        <v>0.77063122000000017</v>
      </c>
      <c r="N75" s="35">
        <f t="shared" ref="N75" si="79">SUM(O75:P75)</f>
        <v>293.92189336000001</v>
      </c>
      <c r="O75" s="35">
        <v>218.39183272000002</v>
      </c>
      <c r="P75" s="35">
        <f t="shared" ref="P75" si="80">SUM(Q75:S75)</f>
        <v>75.530060640000002</v>
      </c>
      <c r="Q75" s="35">
        <v>75.5295986</v>
      </c>
      <c r="R75" s="35">
        <v>4.6203999999999999E-4</v>
      </c>
      <c r="S75" s="35">
        <v>0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2673.8033052999999</v>
      </c>
      <c r="C76" s="35">
        <f t="shared" ref="C76" si="81">I76+O76</f>
        <v>1566.1365933099999</v>
      </c>
      <c r="D76" s="35">
        <f t="shared" ref="D76" si="82">J76+P76</f>
        <v>1107.6667119899998</v>
      </c>
      <c r="E76" s="35">
        <f t="shared" ref="E76" si="83">K76+Q76</f>
        <v>912.42930763999993</v>
      </c>
      <c r="F76" s="35">
        <f t="shared" ref="F76" si="84">L76+R76</f>
        <v>194.46726003000001</v>
      </c>
      <c r="G76" s="35">
        <f t="shared" ref="G76" si="85">M76+S76</f>
        <v>0.77014431999999999</v>
      </c>
      <c r="H76" s="35">
        <f t="shared" ref="H76" si="86">SUM(I76:J76)</f>
        <v>2300.2276241399995</v>
      </c>
      <c r="I76" s="35">
        <v>1253.2411401499999</v>
      </c>
      <c r="J76" s="35">
        <f t="shared" ref="J76" si="87">SUM(K76:M76)</f>
        <v>1046.9864839899999</v>
      </c>
      <c r="K76" s="35">
        <v>851.74920440999995</v>
      </c>
      <c r="L76" s="35">
        <v>194.46726003000001</v>
      </c>
      <c r="M76" s="35">
        <v>0.77001955</v>
      </c>
      <c r="N76" s="35">
        <f t="shared" ref="N76" si="88">SUM(O76:P76)</f>
        <v>373.57568115999999</v>
      </c>
      <c r="O76" s="35">
        <v>312.89545315999999</v>
      </c>
      <c r="P76" s="35">
        <f t="shared" ref="P76" si="89">SUM(Q76:S76)</f>
        <v>60.680228</v>
      </c>
      <c r="Q76" s="35">
        <v>60.68010323</v>
      </c>
      <c r="R76" s="35">
        <v>0</v>
      </c>
      <c r="S76" s="35">
        <v>1.2477000000000001E-4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2375.93699152</v>
      </c>
      <c r="C77" s="35">
        <f t="shared" ref="C77" si="90">I77+O77</f>
        <v>1543.7583647699998</v>
      </c>
      <c r="D77" s="35">
        <f t="shared" ref="D77" si="91">J77+P77</f>
        <v>832.17862675000015</v>
      </c>
      <c r="E77" s="35">
        <f t="shared" ref="E77" si="92">K77+Q77</f>
        <v>785.6349038300001</v>
      </c>
      <c r="F77" s="35">
        <f t="shared" ref="F77" si="93">L77+R77</f>
        <v>45.772726170000006</v>
      </c>
      <c r="G77" s="35">
        <f t="shared" ref="G77" si="94">M77+S77</f>
        <v>0.77099675000000001</v>
      </c>
      <c r="H77" s="35">
        <f t="shared" ref="H77" si="95">SUM(I77:J77)</f>
        <v>2051.9490295400001</v>
      </c>
      <c r="I77" s="35">
        <v>1263.0746333499999</v>
      </c>
      <c r="J77" s="35">
        <f t="shared" ref="J77" si="96">SUM(K77:M77)</f>
        <v>788.87439619000008</v>
      </c>
      <c r="K77" s="35">
        <v>742.33528524000008</v>
      </c>
      <c r="L77" s="35">
        <v>45.768395910000002</v>
      </c>
      <c r="M77" s="35">
        <v>0.77071504000000002</v>
      </c>
      <c r="N77" s="35">
        <f t="shared" ref="N77" si="97">SUM(O77:P77)</f>
        <v>323.98796197999997</v>
      </c>
      <c r="O77" s="35">
        <v>280.68373141999996</v>
      </c>
      <c r="P77" s="35">
        <f t="shared" ref="P77" si="98">SUM(Q77:S77)</f>
        <v>43.304230560000008</v>
      </c>
      <c r="Q77" s="35">
        <v>43.299618590000001</v>
      </c>
      <c r="R77" s="35">
        <v>4.3302599999999998E-3</v>
      </c>
      <c r="S77" s="35">
        <v>2.8171000000000001E-4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2253.4000508199997</v>
      </c>
      <c r="C78" s="35">
        <f t="shared" ref="C78" si="99">I78+O78</f>
        <v>1419.2745180699999</v>
      </c>
      <c r="D78" s="35">
        <f t="shared" ref="D78" si="100">J78+P78</f>
        <v>834.12553274999993</v>
      </c>
      <c r="E78" s="35">
        <f t="shared" ref="E78" si="101">K78+Q78</f>
        <v>792.26422550999996</v>
      </c>
      <c r="F78" s="35">
        <f t="shared" ref="F78" si="102">L78+R78</f>
        <v>41.090389610000003</v>
      </c>
      <c r="G78" s="35">
        <f t="shared" ref="G78" si="103">M78+S78</f>
        <v>0.77091763000000002</v>
      </c>
      <c r="H78" s="35">
        <f t="shared" ref="H78" si="104">SUM(I78:J78)</f>
        <v>1929.8852360599999</v>
      </c>
      <c r="I78" s="35">
        <v>1157.27892529</v>
      </c>
      <c r="J78" s="35">
        <f t="shared" ref="J78" si="105">SUM(K78:M78)</f>
        <v>772.60631076999994</v>
      </c>
      <c r="K78" s="35">
        <v>730.74548014999993</v>
      </c>
      <c r="L78" s="35">
        <v>41.090389600000002</v>
      </c>
      <c r="M78" s="35">
        <v>0.77044102000000003</v>
      </c>
      <c r="N78" s="35">
        <f t="shared" ref="N78" si="106">SUM(O78:P78)</f>
        <v>323.51481475999998</v>
      </c>
      <c r="O78" s="35">
        <v>261.99559277999998</v>
      </c>
      <c r="P78" s="35">
        <f t="shared" ref="P78" si="107">SUM(Q78:S78)</f>
        <v>61.519221979999998</v>
      </c>
      <c r="Q78" s="35">
        <v>61.518745359999997</v>
      </c>
      <c r="R78" s="35">
        <v>1E-8</v>
      </c>
      <c r="S78" s="35">
        <v>4.7660999999999998E-4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2353.9262901400002</v>
      </c>
      <c r="C79" s="35">
        <f t="shared" ref="C79" si="108">I79+O79</f>
        <v>1469.28638131</v>
      </c>
      <c r="D79" s="35">
        <f t="shared" ref="D79" si="109">J79+P79</f>
        <v>884.63990882999997</v>
      </c>
      <c r="E79" s="35">
        <f t="shared" ref="E79" si="110">K79+Q79</f>
        <v>824.35430539000004</v>
      </c>
      <c r="F79" s="35">
        <f t="shared" ref="F79" si="111">L79+R79</f>
        <v>59.51544629</v>
      </c>
      <c r="G79" s="35">
        <f t="shared" ref="G79" si="112">M79+S79</f>
        <v>0.77015715000000018</v>
      </c>
      <c r="H79" s="35">
        <f t="shared" ref="H79" si="113">SUM(I79:J79)</f>
        <v>2013.4091108100001</v>
      </c>
      <c r="I79" s="35">
        <v>1197.4529589900001</v>
      </c>
      <c r="J79" s="35">
        <f t="shared" ref="J79" si="114">SUM(K79:M79)</f>
        <v>815.95615181999995</v>
      </c>
      <c r="K79" s="35">
        <v>755.67068492999999</v>
      </c>
      <c r="L79" s="35">
        <v>59.51544629</v>
      </c>
      <c r="M79" s="35">
        <v>0.77002060000000017</v>
      </c>
      <c r="N79" s="35">
        <f t="shared" ref="N79" si="115">SUM(O79:P79)</f>
        <v>340.51717932999998</v>
      </c>
      <c r="O79" s="35">
        <v>271.83342232000001</v>
      </c>
      <c r="P79" s="35">
        <f t="shared" ref="P79" si="116">SUM(Q79:S79)</f>
        <v>68.683757009999994</v>
      </c>
      <c r="Q79" s="35">
        <v>68.68362046</v>
      </c>
      <c r="R79" s="35">
        <v>0</v>
      </c>
      <c r="S79" s="35">
        <v>1.3655000000000001E-4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2579.21338793</v>
      </c>
      <c r="C80" s="35">
        <f t="shared" ref="C80" si="117">I80+O80</f>
        <v>1650.6556230299998</v>
      </c>
      <c r="D80" s="35">
        <f t="shared" ref="D80" si="118">J80+P80</f>
        <v>928.55776490000005</v>
      </c>
      <c r="E80" s="35">
        <f t="shared" ref="E80" si="119">K80+Q80</f>
        <v>871.91723454999999</v>
      </c>
      <c r="F80" s="35">
        <f t="shared" ref="F80" si="120">L80+R80</f>
        <v>55.869781940000003</v>
      </c>
      <c r="G80" s="35">
        <f t="shared" ref="G80" si="121">M80+S80</f>
        <v>0.77074841000000005</v>
      </c>
      <c r="H80" s="35">
        <f t="shared" ref="H80" si="122">SUM(I80:J80)</f>
        <v>2240.3182354</v>
      </c>
      <c r="I80" s="35">
        <v>1370.7232335399999</v>
      </c>
      <c r="J80" s="35">
        <f t="shared" ref="J80" si="123">SUM(K80:M80)</f>
        <v>869.59500186000002</v>
      </c>
      <c r="K80" s="35">
        <v>812.95477821999998</v>
      </c>
      <c r="L80" s="35">
        <v>55.869781940000003</v>
      </c>
      <c r="M80" s="35">
        <v>0.77044170000000001</v>
      </c>
      <c r="N80" s="35">
        <f t="shared" ref="N80" si="124">SUM(O80:P80)</f>
        <v>338.89515253000002</v>
      </c>
      <c r="O80" s="35">
        <v>279.93238948999999</v>
      </c>
      <c r="P80" s="35">
        <f t="shared" ref="P80" si="125">SUM(Q80:S80)</f>
        <v>58.962763039999999</v>
      </c>
      <c r="Q80" s="35">
        <v>58.962456330000002</v>
      </c>
      <c r="R80" s="35">
        <v>0</v>
      </c>
      <c r="S80" s="35">
        <v>3.0671000000000002E-4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2492.0554099299998</v>
      </c>
      <c r="C81" s="35">
        <f t="shared" ref="C81" si="126">I81+O81</f>
        <v>1721.1847716000002</v>
      </c>
      <c r="D81" s="35">
        <f t="shared" ref="D81" si="127">J81+P81</f>
        <v>770.87063833000002</v>
      </c>
      <c r="E81" s="35">
        <f t="shared" ref="E81" si="128">K81+Q81</f>
        <v>717.78961323999999</v>
      </c>
      <c r="F81" s="35">
        <f t="shared" ref="F81" si="129">L81+R81</f>
        <v>48.260771249999998</v>
      </c>
      <c r="G81" s="35">
        <f t="shared" ref="G81" si="130">M81+S81</f>
        <v>4.8202538399999995</v>
      </c>
      <c r="H81" s="35">
        <f t="shared" ref="H81" si="131">SUM(I81:J81)</f>
        <v>2145.91134629</v>
      </c>
      <c r="I81" s="35">
        <v>1433.8532592700001</v>
      </c>
      <c r="J81" s="35">
        <f t="shared" ref="J81" si="132">SUM(K81:M81)</f>
        <v>712.05808702000002</v>
      </c>
      <c r="K81" s="35">
        <v>658.97753782999996</v>
      </c>
      <c r="L81" s="35">
        <v>48.260771239999997</v>
      </c>
      <c r="M81" s="35">
        <v>4.8197779499999998</v>
      </c>
      <c r="N81" s="35">
        <f t="shared" ref="N81" si="133">SUM(O81:P81)</f>
        <v>346.14406364000001</v>
      </c>
      <c r="O81" s="35">
        <v>287.33151233000001</v>
      </c>
      <c r="P81" s="35">
        <f t="shared" ref="P81" si="134">SUM(Q81:S81)</f>
        <v>58.812551309999996</v>
      </c>
      <c r="Q81" s="35">
        <v>58.812075409999998</v>
      </c>
      <c r="R81" s="35">
        <v>1E-8</v>
      </c>
      <c r="S81" s="35">
        <v>4.7589000000000003E-4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2483.7418158799996</v>
      </c>
      <c r="C82" s="35">
        <f t="shared" ref="C82" si="135">I82+O82</f>
        <v>1597.7594253799998</v>
      </c>
      <c r="D82" s="35">
        <f t="shared" ref="D82" si="136">J82+P82</f>
        <v>885.98239049999995</v>
      </c>
      <c r="E82" s="35">
        <f t="shared" ref="E82" si="137">K82+Q82</f>
        <v>779.72031626</v>
      </c>
      <c r="F82" s="35">
        <f t="shared" ref="F82" si="138">L82+R82</f>
        <v>101.35733785000001</v>
      </c>
      <c r="G82" s="35">
        <f t="shared" ref="G82" si="139">M82+S82</f>
        <v>4.9047363900000001</v>
      </c>
      <c r="H82" s="35">
        <f t="shared" ref="H82" si="140">SUM(I82:J82)</f>
        <v>2127.4831730400001</v>
      </c>
      <c r="I82" s="35">
        <v>1305.6409681499999</v>
      </c>
      <c r="J82" s="35">
        <f t="shared" ref="J82" si="141">SUM(K82:M82)</f>
        <v>821.84220488999995</v>
      </c>
      <c r="K82" s="35">
        <v>715.58028536999996</v>
      </c>
      <c r="L82" s="35">
        <v>101.35733785000001</v>
      </c>
      <c r="M82" s="35">
        <v>4.9045816699999998</v>
      </c>
      <c r="N82" s="35">
        <f t="shared" ref="N82" si="142">SUM(O82:P82)</f>
        <v>356.25864283999999</v>
      </c>
      <c r="O82" s="35">
        <v>292.11845722999999</v>
      </c>
      <c r="P82" s="35">
        <f t="shared" ref="P82" si="143">SUM(Q82:S82)</f>
        <v>64.140185610000003</v>
      </c>
      <c r="Q82" s="35">
        <v>64.140030890000006</v>
      </c>
      <c r="R82" s="35">
        <v>0</v>
      </c>
      <c r="S82" s="35">
        <v>1.5472000000000001E-4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2679.4423494700004</v>
      </c>
      <c r="C83" s="35">
        <f t="shared" ref="C83" si="144">I83+O83</f>
        <v>1848.8153470500001</v>
      </c>
      <c r="D83" s="35">
        <f t="shared" ref="D83" si="145">J83+P83</f>
        <v>830.62700241999994</v>
      </c>
      <c r="E83" s="35">
        <f t="shared" ref="E83" si="146">K83+Q83</f>
        <v>713.10279651999997</v>
      </c>
      <c r="F83" s="35">
        <f t="shared" ref="F83" si="147">L83+R83</f>
        <v>112.62181314999999</v>
      </c>
      <c r="G83" s="35">
        <f t="shared" ref="G83" si="148">M83+S83</f>
        <v>4.9023927499999997</v>
      </c>
      <c r="H83" s="35">
        <f t="shared" ref="H83" si="149">SUM(I83:J83)</f>
        <v>2255.3830921899998</v>
      </c>
      <c r="I83" s="35">
        <v>1483.5302379700001</v>
      </c>
      <c r="J83" s="35">
        <f t="shared" ref="J83" si="150">SUM(K83:M83)</f>
        <v>771.85285421999993</v>
      </c>
      <c r="K83" s="35">
        <v>654.32898078999995</v>
      </c>
      <c r="L83" s="35">
        <v>112.62181314999999</v>
      </c>
      <c r="M83" s="35">
        <v>4.9020602799999997</v>
      </c>
      <c r="N83" s="35">
        <f t="shared" ref="N83" si="151">SUM(O83:P83)</f>
        <v>424.05925728000005</v>
      </c>
      <c r="O83" s="35">
        <v>365.28510908000004</v>
      </c>
      <c r="P83" s="35">
        <f t="shared" ref="P83" si="152">SUM(Q83:S83)</f>
        <v>58.774148199999992</v>
      </c>
      <c r="Q83" s="35">
        <v>58.773815729999995</v>
      </c>
      <c r="R83" s="35">
        <v>0</v>
      </c>
      <c r="S83" s="35">
        <v>3.3247000000000002E-4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2459.1817566499994</v>
      </c>
      <c r="C84" s="35">
        <f t="shared" ref="C84" si="153">I84+O84</f>
        <v>1790.59205017</v>
      </c>
      <c r="D84" s="35">
        <f t="shared" ref="D84" si="154">J84+P84</f>
        <v>668.58970648000013</v>
      </c>
      <c r="E84" s="35">
        <f t="shared" ref="E84" si="155">K84+Q84</f>
        <v>627.45061679000003</v>
      </c>
      <c r="F84" s="35">
        <f t="shared" ref="F84" si="156">L84+R84</f>
        <v>36.242926139999994</v>
      </c>
      <c r="G84" s="35">
        <f t="shared" ref="G84" si="157">M84+S84</f>
        <v>4.8961635499999998</v>
      </c>
      <c r="H84" s="35">
        <f t="shared" ref="H84" si="158">SUM(I84:J84)</f>
        <v>2053.48096799</v>
      </c>
      <c r="I84" s="35">
        <v>1453.2224079</v>
      </c>
      <c r="J84" s="35">
        <f t="shared" ref="J84" si="159">SUM(K84:M84)</f>
        <v>600.25856009000006</v>
      </c>
      <c r="K84" s="35">
        <v>559.11996820000002</v>
      </c>
      <c r="L84" s="35">
        <v>36.242926139999994</v>
      </c>
      <c r="M84" s="35">
        <v>4.89566575</v>
      </c>
      <c r="N84" s="35">
        <f t="shared" ref="N84" si="160">SUM(O84:P84)</f>
        <v>405.70078866</v>
      </c>
      <c r="O84" s="35">
        <v>337.36964226999999</v>
      </c>
      <c r="P84" s="35">
        <f t="shared" ref="P84" si="161">SUM(Q84:S84)</f>
        <v>68.331146390000015</v>
      </c>
      <c r="Q84" s="35">
        <v>68.33064859000001</v>
      </c>
      <c r="R84" s="35">
        <v>0</v>
      </c>
      <c r="S84" s="35">
        <v>4.9779999999999996E-4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2630.9091535900006</v>
      </c>
      <c r="C85" s="35">
        <f t="shared" ref="C85" si="162">I85+O85</f>
        <v>1950.6573071400001</v>
      </c>
      <c r="D85" s="35">
        <f t="shared" ref="D85" si="163">J85+P85</f>
        <v>680.25184645000002</v>
      </c>
      <c r="E85" s="35">
        <f t="shared" ref="E85" si="164">K85+Q85</f>
        <v>619.24850120999997</v>
      </c>
      <c r="F85" s="35">
        <f t="shared" ref="F85" si="165">L85+R85</f>
        <v>56.001205110000001</v>
      </c>
      <c r="G85" s="35">
        <f t="shared" ref="G85" si="166">M85+S85</f>
        <v>5.0021401299999999</v>
      </c>
      <c r="H85" s="35">
        <f t="shared" ref="H85" si="167">SUM(I85:J85)</f>
        <v>2175.1044748300001</v>
      </c>
      <c r="I85" s="35">
        <v>1578.1189669400001</v>
      </c>
      <c r="J85" s="35">
        <f t="shared" ref="J85" si="168">SUM(K85:M85)</f>
        <v>596.98550789000001</v>
      </c>
      <c r="K85" s="35">
        <v>535.98224249999998</v>
      </c>
      <c r="L85" s="35">
        <v>56.001205110000001</v>
      </c>
      <c r="M85" s="35">
        <v>5.0020602800000002</v>
      </c>
      <c r="N85" s="35">
        <f t="shared" ref="N85" si="169">SUM(O85:P85)</f>
        <v>455.80467876</v>
      </c>
      <c r="O85" s="35">
        <v>372.53834019999999</v>
      </c>
      <c r="P85" s="35">
        <f t="shared" ref="P85" si="170">SUM(Q85:S85)</f>
        <v>83.266338560000008</v>
      </c>
      <c r="Q85" s="35">
        <v>83.266258710000002</v>
      </c>
      <c r="R85" s="35">
        <v>0</v>
      </c>
      <c r="S85" s="35">
        <v>7.9850000000000003E-5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2592.6561989099996</v>
      </c>
      <c r="C86" s="35">
        <f t="shared" ref="C86" si="171">I86+O86</f>
        <v>1849.3040852500001</v>
      </c>
      <c r="D86" s="35">
        <f t="shared" ref="D86" si="172">J86+P86</f>
        <v>743.35211365999999</v>
      </c>
      <c r="E86" s="35">
        <f t="shared" ref="E86" si="173">K86+Q86</f>
        <v>676.71703415000002</v>
      </c>
      <c r="F86" s="35">
        <f t="shared" ref="F86" si="174">L86+R86</f>
        <v>62.583791829999996</v>
      </c>
      <c r="G86" s="35">
        <f t="shared" ref="G86" si="175">M86+S86</f>
        <v>4.0512876799999997</v>
      </c>
      <c r="H86" s="35">
        <f t="shared" ref="H86" si="176">SUM(I86:J86)</f>
        <v>2125.25854845</v>
      </c>
      <c r="I86" s="35">
        <v>1468.4701311900001</v>
      </c>
      <c r="J86" s="35">
        <f t="shared" ref="J86" si="177">SUM(K86:M86)</f>
        <v>656.78841725999996</v>
      </c>
      <c r="K86" s="35">
        <v>590.15333774999999</v>
      </c>
      <c r="L86" s="35">
        <v>62.583791829999996</v>
      </c>
      <c r="M86" s="35">
        <v>4.0512876799999997</v>
      </c>
      <c r="N86" s="35">
        <f t="shared" ref="N86" si="178">SUM(O86:P86)</f>
        <v>467.39765046000002</v>
      </c>
      <c r="O86" s="35">
        <v>380.83395406</v>
      </c>
      <c r="P86" s="35">
        <f t="shared" ref="P86" si="179">SUM(Q86:S86)</f>
        <v>86.563696399999998</v>
      </c>
      <c r="Q86" s="35">
        <v>86.563696399999998</v>
      </c>
      <c r="R86" s="35">
        <v>0</v>
      </c>
      <c r="S86" s="35">
        <v>0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2822.5092990100002</v>
      </c>
      <c r="C87" s="35">
        <f t="shared" ref="C87" si="180">I87+O87</f>
        <v>1983.14453624</v>
      </c>
      <c r="D87" s="35">
        <f t="shared" ref="D87" si="181">J87+P87</f>
        <v>839.36476276999997</v>
      </c>
      <c r="E87" s="35">
        <f t="shared" ref="E87" si="182">K87+Q87</f>
        <v>775.79623755</v>
      </c>
      <c r="F87" s="35">
        <f t="shared" ref="F87" si="183">L87+R87</f>
        <v>59.51552796</v>
      </c>
      <c r="G87" s="35">
        <f t="shared" ref="G87" si="184">M87+S87</f>
        <v>4.0529972599999997</v>
      </c>
      <c r="H87" s="35">
        <f t="shared" ref="H87" si="185">SUM(I87:J87)</f>
        <v>2318.32061118</v>
      </c>
      <c r="I87" s="35">
        <v>1561.0720365100001</v>
      </c>
      <c r="J87" s="35">
        <f t="shared" ref="J87" si="186">SUM(K87:M87)</f>
        <v>757.24857466999993</v>
      </c>
      <c r="K87" s="35">
        <v>693.68004944999996</v>
      </c>
      <c r="L87" s="35">
        <v>59.51552796</v>
      </c>
      <c r="M87" s="35">
        <v>4.0529972599999997</v>
      </c>
      <c r="N87" s="35">
        <f t="shared" ref="N87" si="187">SUM(O87:P87)</f>
        <v>504.18868782999999</v>
      </c>
      <c r="O87" s="35">
        <v>422.07249973</v>
      </c>
      <c r="P87" s="35">
        <f t="shared" ref="P87" si="188">SUM(Q87:S87)</f>
        <v>82.116188100000002</v>
      </c>
      <c r="Q87" s="35">
        <v>82.116188100000002</v>
      </c>
      <c r="R87" s="35">
        <v>0</v>
      </c>
      <c r="S87" s="35">
        <v>0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2983.8345616500001</v>
      </c>
      <c r="C88" s="35">
        <f t="shared" ref="C88" si="189">I88+O88</f>
        <v>2158.4068693200002</v>
      </c>
      <c r="D88" s="35">
        <f t="shared" ref="D88" si="190">J88+P88</f>
        <v>825.42769233000001</v>
      </c>
      <c r="E88" s="35">
        <f t="shared" ref="E88" si="191">K88+Q88</f>
        <v>677.57735316000003</v>
      </c>
      <c r="F88" s="35">
        <f t="shared" ref="F88" si="192">L88+R88</f>
        <v>138.13272820999998</v>
      </c>
      <c r="G88" s="35">
        <f t="shared" ref="G88" si="193">M88+S88</f>
        <v>9.71761096</v>
      </c>
      <c r="H88" s="35">
        <f t="shared" ref="H88" si="194">SUM(I88:J88)</f>
        <v>2368.4470595000003</v>
      </c>
      <c r="I88" s="35">
        <v>1621.7471811</v>
      </c>
      <c r="J88" s="35">
        <f t="shared" ref="J88" si="195">SUM(K88:M88)</f>
        <v>746.69987839999999</v>
      </c>
      <c r="K88" s="35">
        <v>598.84953923</v>
      </c>
      <c r="L88" s="35">
        <v>138.13272820999998</v>
      </c>
      <c r="M88" s="35">
        <v>9.71761096</v>
      </c>
      <c r="N88" s="35">
        <f t="shared" ref="N88" si="196">SUM(O88:P88)</f>
        <v>615.38750215000005</v>
      </c>
      <c r="O88" s="35">
        <v>536.65968822000002</v>
      </c>
      <c r="P88" s="35">
        <f t="shared" ref="P88" si="197">SUM(Q88:S88)</f>
        <v>78.727813929999996</v>
      </c>
      <c r="Q88" s="35">
        <v>78.727813929999996</v>
      </c>
      <c r="R88" s="35">
        <v>0</v>
      </c>
      <c r="S88" s="35">
        <v>0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3112.2085163500005</v>
      </c>
      <c r="C89" s="35">
        <f t="shared" ref="C89" si="198">I89+O89</f>
        <v>2351.2966139700002</v>
      </c>
      <c r="D89" s="35">
        <f t="shared" ref="D89" si="199">J89+P89</f>
        <v>760.91190238000002</v>
      </c>
      <c r="E89" s="35">
        <f t="shared" ref="E89" si="200">K89+Q89</f>
        <v>693.55221414999994</v>
      </c>
      <c r="F89" s="35">
        <f t="shared" ref="F89" si="201">L89+R89</f>
        <v>57.638270150000004</v>
      </c>
      <c r="G89" s="35">
        <f t="shared" ref="G89" si="202">M89+S89</f>
        <v>9.7214180799999994</v>
      </c>
      <c r="H89" s="35">
        <f t="shared" ref="H89" si="203">SUM(I89:J89)</f>
        <v>2563.8848127900001</v>
      </c>
      <c r="I89" s="35">
        <v>1887.1964985900001</v>
      </c>
      <c r="J89" s="35">
        <f t="shared" ref="J89" si="204">SUM(K89:M89)</f>
        <v>676.68831420000004</v>
      </c>
      <c r="K89" s="35">
        <v>609.32862596999996</v>
      </c>
      <c r="L89" s="35">
        <v>57.638270150000004</v>
      </c>
      <c r="M89" s="35">
        <v>9.7214180799999994</v>
      </c>
      <c r="N89" s="35">
        <f t="shared" ref="N89" si="205">SUM(O89:P89)</f>
        <v>548.32370356000001</v>
      </c>
      <c r="O89" s="35">
        <v>464.10011537999998</v>
      </c>
      <c r="P89" s="35">
        <f t="shared" ref="P89" si="206">SUM(Q89:S89)</f>
        <v>84.223588180000007</v>
      </c>
      <c r="Q89" s="35">
        <v>84.223588180000007</v>
      </c>
      <c r="R89" s="35">
        <v>0</v>
      </c>
      <c r="S89" s="35">
        <v>0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2904.5647731300005</v>
      </c>
      <c r="C90" s="35">
        <f t="shared" ref="C90" si="207">I90+O90</f>
        <v>2155.7738614600003</v>
      </c>
      <c r="D90" s="35">
        <f t="shared" ref="D90" si="208">J90+P90</f>
        <v>748.79091167000001</v>
      </c>
      <c r="E90" s="35">
        <f t="shared" ref="E90" si="209">K90+Q90</f>
        <v>709.4666794100001</v>
      </c>
      <c r="F90" s="35">
        <f t="shared" ref="F90" si="210">L90+R90</f>
        <v>29.602814179999999</v>
      </c>
      <c r="G90" s="35">
        <f t="shared" ref="G90" si="211">M90+S90</f>
        <v>9.7214180799999994</v>
      </c>
      <c r="H90" s="35">
        <f t="shared" ref="H90" si="212">SUM(I90:J90)</f>
        <v>2403.70596273</v>
      </c>
      <c r="I90" s="35">
        <v>1733.54275069</v>
      </c>
      <c r="J90" s="35">
        <f t="shared" ref="J90" si="213">SUM(K90:M90)</f>
        <v>670.16321204000008</v>
      </c>
      <c r="K90" s="35">
        <v>630.83897978000005</v>
      </c>
      <c r="L90" s="35">
        <v>29.602814179999999</v>
      </c>
      <c r="M90" s="35">
        <v>9.7214180799999994</v>
      </c>
      <c r="N90" s="35">
        <f t="shared" ref="N90" si="214">SUM(O90:P90)</f>
        <v>500.85881039999998</v>
      </c>
      <c r="O90" s="35">
        <v>422.23111076999999</v>
      </c>
      <c r="P90" s="35">
        <f t="shared" ref="P90" si="215">SUM(Q90:S90)</f>
        <v>78.627699629999995</v>
      </c>
      <c r="Q90" s="35">
        <v>78.627699629999995</v>
      </c>
      <c r="R90" s="35">
        <v>0</v>
      </c>
      <c r="S90" s="35">
        <v>0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2872.9073117299995</v>
      </c>
      <c r="C91" s="35">
        <f t="shared" ref="C91" si="216">I91+O91</f>
        <v>2106.7611741000001</v>
      </c>
      <c r="D91" s="35">
        <f t="shared" ref="D91" si="217">J91+P91</f>
        <v>766.14613763000011</v>
      </c>
      <c r="E91" s="35">
        <f t="shared" ref="E91" si="218">K91+Q91</f>
        <v>739.63137830999995</v>
      </c>
      <c r="F91" s="35">
        <f t="shared" ref="F91" si="219">L91+R91</f>
        <v>16.792419169999999</v>
      </c>
      <c r="G91" s="35">
        <f t="shared" ref="G91" si="220">M91+S91</f>
        <v>9.7223401500000008</v>
      </c>
      <c r="H91" s="35">
        <f t="shared" ref="H91" si="221">SUM(I91:J91)</f>
        <v>2325.9393757900002</v>
      </c>
      <c r="I91" s="35">
        <v>1643.13869092</v>
      </c>
      <c r="J91" s="35">
        <f t="shared" ref="J91" si="222">SUM(K91:M91)</f>
        <v>682.80068487000005</v>
      </c>
      <c r="K91" s="35">
        <v>656.28592555</v>
      </c>
      <c r="L91" s="35">
        <v>16.792419169999999</v>
      </c>
      <c r="M91" s="35">
        <v>9.7223401500000008</v>
      </c>
      <c r="N91" s="35">
        <f t="shared" ref="N91" si="223">SUM(O91:P91)</f>
        <v>546.96793593999996</v>
      </c>
      <c r="O91" s="35">
        <v>463.62248318000002</v>
      </c>
      <c r="P91" s="35">
        <f t="shared" ref="P91" si="224">SUM(Q91:S91)</f>
        <v>83.345452760000001</v>
      </c>
      <c r="Q91" s="35">
        <v>83.345452760000001</v>
      </c>
      <c r="R91" s="35">
        <v>0</v>
      </c>
      <c r="S91" s="35">
        <v>0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2992.5789452899999</v>
      </c>
      <c r="C92" s="35">
        <f t="shared" ref="C92" si="225">I92+O92</f>
        <v>2253.6469060600002</v>
      </c>
      <c r="D92" s="35">
        <f t="shared" ref="D92" si="226">J92+P92</f>
        <v>738.9320392300001</v>
      </c>
      <c r="E92" s="35">
        <f t="shared" ref="E92" si="227">K92+Q92</f>
        <v>711.52406430000008</v>
      </c>
      <c r="F92" s="35">
        <f t="shared" ref="F92" si="228">L92+R92</f>
        <v>17.682842489999999</v>
      </c>
      <c r="G92" s="35">
        <f t="shared" ref="G92" si="229">M92+S92</f>
        <v>9.7251324399999994</v>
      </c>
      <c r="H92" s="35">
        <f t="shared" ref="H92" si="230">SUM(I92:J92)</f>
        <v>2455.4048230799999</v>
      </c>
      <c r="I92" s="35">
        <v>1821.31869729</v>
      </c>
      <c r="J92" s="35">
        <f t="shared" ref="J92" si="231">SUM(K92:M92)</f>
        <v>634.0861257900001</v>
      </c>
      <c r="K92" s="35">
        <v>606.67815086000007</v>
      </c>
      <c r="L92" s="35">
        <v>17.682842489999999</v>
      </c>
      <c r="M92" s="35">
        <v>9.7251324399999994</v>
      </c>
      <c r="N92" s="35">
        <f t="shared" ref="N92" si="232">SUM(O92:P92)</f>
        <v>537.17412220999995</v>
      </c>
      <c r="O92" s="35">
        <v>432.32820877</v>
      </c>
      <c r="P92" s="35">
        <f t="shared" ref="P92" si="233">SUM(Q92:S92)</f>
        <v>104.84591344</v>
      </c>
      <c r="Q92" s="35">
        <v>104.84591344</v>
      </c>
      <c r="R92" s="35">
        <v>0</v>
      </c>
      <c r="S92" s="35">
        <v>0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3062.0611035299999</v>
      </c>
      <c r="C93" s="35">
        <f t="shared" ref="C93" si="234">I93+O93</f>
        <v>2288.7230165599999</v>
      </c>
      <c r="D93" s="35">
        <f t="shared" ref="D93" si="235">J93+P93</f>
        <v>773.33808696999995</v>
      </c>
      <c r="E93" s="35">
        <f t="shared" ref="E93" si="236">K93+Q93</f>
        <v>727.93366589999994</v>
      </c>
      <c r="F93" s="35">
        <f t="shared" ref="F93" si="237">L93+R93</f>
        <v>35.714846810000004</v>
      </c>
      <c r="G93" s="35">
        <f t="shared" ref="G93" si="238">M93+S93</f>
        <v>9.6895742600000005</v>
      </c>
      <c r="H93" s="35">
        <f t="shared" ref="H93" si="239">SUM(I93:J93)</f>
        <v>2504.6710229400001</v>
      </c>
      <c r="I93" s="35">
        <v>1834.8693454300001</v>
      </c>
      <c r="J93" s="35">
        <f t="shared" ref="J93" si="240">SUM(K93:M93)</f>
        <v>669.80167750999999</v>
      </c>
      <c r="K93" s="35">
        <v>624.39725643999998</v>
      </c>
      <c r="L93" s="35">
        <v>35.714846810000004</v>
      </c>
      <c r="M93" s="35">
        <v>9.6895742600000005</v>
      </c>
      <c r="N93" s="35">
        <f t="shared" ref="N93" si="241">SUM(O93:P93)</f>
        <v>557.39008059000003</v>
      </c>
      <c r="O93" s="35">
        <v>453.85367113000001</v>
      </c>
      <c r="P93" s="35">
        <f t="shared" ref="P93" si="242">SUM(Q93:S93)</f>
        <v>103.53640945999999</v>
      </c>
      <c r="Q93" s="35">
        <v>103.53640945999999</v>
      </c>
      <c r="R93" s="35">
        <v>0</v>
      </c>
      <c r="S93" s="35">
        <v>0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3131.1810868799998</v>
      </c>
      <c r="C94" s="35">
        <f t="shared" ref="C94" si="243">I94+O94</f>
        <v>2298.45051917</v>
      </c>
      <c r="D94" s="35">
        <f t="shared" ref="D94" si="244">J94+P94</f>
        <v>832.73056770999983</v>
      </c>
      <c r="E94" s="35">
        <f t="shared" ref="E94" si="245">K94+Q94</f>
        <v>780.32273635999991</v>
      </c>
      <c r="F94" s="35">
        <f t="shared" ref="F94" si="246">L94+R94</f>
        <v>42.691683359999999</v>
      </c>
      <c r="G94" s="35">
        <f t="shared" ref="G94" si="247">M94+S94</f>
        <v>9.7161479899999996</v>
      </c>
      <c r="H94" s="35">
        <f t="shared" ref="H94" si="248">SUM(I94:J94)</f>
        <v>2579.6197147499997</v>
      </c>
      <c r="I94" s="35">
        <v>1852.91510978</v>
      </c>
      <c r="J94" s="35">
        <f t="shared" ref="J94" si="249">SUM(K94:M94)</f>
        <v>726.70460496999988</v>
      </c>
      <c r="K94" s="35">
        <v>674.29677361999995</v>
      </c>
      <c r="L94" s="35">
        <v>42.691683359999999</v>
      </c>
      <c r="M94" s="35">
        <v>9.7161479899999996</v>
      </c>
      <c r="N94" s="35">
        <f t="shared" ref="N94" si="250">SUM(O94:P94)</f>
        <v>551.56137213</v>
      </c>
      <c r="O94" s="35">
        <v>445.53540938999998</v>
      </c>
      <c r="P94" s="35">
        <f t="shared" ref="P94" si="251">SUM(Q94:S94)</f>
        <v>106.02596274000001</v>
      </c>
      <c r="Q94" s="35">
        <v>106.02596274000001</v>
      </c>
      <c r="R94" s="35">
        <v>0</v>
      </c>
      <c r="S94" s="35">
        <v>0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3059.2105166300003</v>
      </c>
      <c r="C95" s="35">
        <f t="shared" ref="C95" si="252">I95+O95</f>
        <v>2268.7791102900001</v>
      </c>
      <c r="D95" s="35">
        <f t="shared" ref="D95" si="253">J95+P95</f>
        <v>790.43140634000008</v>
      </c>
      <c r="E95" s="35">
        <f t="shared" ref="E95" si="254">K95+Q95</f>
        <v>704.47860772000013</v>
      </c>
      <c r="F95" s="35">
        <f t="shared" ref="F95" si="255">L95+R95</f>
        <v>76.12642932</v>
      </c>
      <c r="G95" s="35">
        <f t="shared" ref="G95" si="256">M95+S95</f>
        <v>9.8263693000000014</v>
      </c>
      <c r="H95" s="35">
        <f t="shared" ref="H95" si="257">SUM(I95:J95)</f>
        <v>2479.7550538200003</v>
      </c>
      <c r="I95" s="35">
        <v>1800.5160072200001</v>
      </c>
      <c r="J95" s="35">
        <f t="shared" ref="J95" si="258">SUM(K95:M95)</f>
        <v>679.23904660000005</v>
      </c>
      <c r="K95" s="35">
        <v>593.2862479800001</v>
      </c>
      <c r="L95" s="35">
        <v>76.12642932</v>
      </c>
      <c r="M95" s="35">
        <v>9.8263693000000014</v>
      </c>
      <c r="N95" s="35">
        <f t="shared" ref="N95" si="259">SUM(O95:P95)</f>
        <v>579.45546280999997</v>
      </c>
      <c r="O95" s="35">
        <v>468.26310306999994</v>
      </c>
      <c r="P95" s="35">
        <f t="shared" ref="P95" si="260">SUM(Q95:S95)</f>
        <v>111.19235974</v>
      </c>
      <c r="Q95" s="35">
        <v>111.19235974</v>
      </c>
      <c r="R95" s="35">
        <v>0</v>
      </c>
      <c r="S95" s="35">
        <v>0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3099.1162981500001</v>
      </c>
      <c r="C96" s="35">
        <f t="shared" ref="C96" si="261">I96+O96</f>
        <v>2325.3430416400001</v>
      </c>
      <c r="D96" s="35">
        <f t="shared" ref="D96" si="262">J96+P96</f>
        <v>773.77325651000001</v>
      </c>
      <c r="E96" s="35">
        <f t="shared" ref="E96" si="263">K96+Q96</f>
        <v>716.77335681</v>
      </c>
      <c r="F96" s="35">
        <f t="shared" ref="F96" si="264">L96+R96</f>
        <v>47.288415610000001</v>
      </c>
      <c r="G96" s="35">
        <f t="shared" ref="G96" si="265">M96+S96</f>
        <v>9.7114840900000008</v>
      </c>
      <c r="H96" s="35">
        <f t="shared" ref="H96" si="266">SUM(I96:J96)</f>
        <v>2516.5203397599998</v>
      </c>
      <c r="I96" s="35">
        <v>1841.9975441300001</v>
      </c>
      <c r="J96" s="35">
        <f t="shared" ref="J96" si="267">SUM(K96:M96)</f>
        <v>674.52279563000002</v>
      </c>
      <c r="K96" s="35">
        <v>617.52289593</v>
      </c>
      <c r="L96" s="35">
        <v>47.288415610000001</v>
      </c>
      <c r="M96" s="35">
        <v>9.7114840900000008</v>
      </c>
      <c r="N96" s="35">
        <f t="shared" ref="N96" si="268">SUM(O96:P96)</f>
        <v>582.59595839000008</v>
      </c>
      <c r="O96" s="35">
        <v>483.34549751000003</v>
      </c>
      <c r="P96" s="35">
        <f t="shared" ref="P96" si="269">SUM(Q96:S96)</f>
        <v>99.250460879999991</v>
      </c>
      <c r="Q96" s="35">
        <v>99.250460879999991</v>
      </c>
      <c r="R96" s="35">
        <v>0</v>
      </c>
      <c r="S96" s="35">
        <v>0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3148.9811262000003</v>
      </c>
      <c r="C97" s="35">
        <f t="shared" ref="C97" si="270">I97+O97</f>
        <v>2298.1708855500001</v>
      </c>
      <c r="D97" s="35">
        <f t="shared" ref="D97" si="271">J97+P97</f>
        <v>850.81024064999997</v>
      </c>
      <c r="E97" s="35">
        <f t="shared" ref="E97" si="272">K97+Q97</f>
        <v>774.22596711000006</v>
      </c>
      <c r="F97" s="35">
        <f t="shared" ref="F97" si="273">L97+R97</f>
        <v>66.865711099999999</v>
      </c>
      <c r="G97" s="35">
        <f t="shared" ref="G97" si="274">M97+S97</f>
        <v>9.7185624399999995</v>
      </c>
      <c r="H97" s="35">
        <f t="shared" ref="H97" si="275">SUM(I97:J97)</f>
        <v>2569.5294384700001</v>
      </c>
      <c r="I97" s="35">
        <v>1830.5232457900001</v>
      </c>
      <c r="J97" s="35">
        <f t="shared" ref="J97" si="276">SUM(K97:M97)</f>
        <v>739.00619268000003</v>
      </c>
      <c r="K97" s="35">
        <v>662.42191914</v>
      </c>
      <c r="L97" s="35">
        <v>66.865711099999999</v>
      </c>
      <c r="M97" s="35">
        <v>9.7185624399999995</v>
      </c>
      <c r="N97" s="35">
        <f t="shared" ref="N97" si="277">SUM(O97:P97)</f>
        <v>579.45168773</v>
      </c>
      <c r="O97" s="35">
        <v>467.64763976</v>
      </c>
      <c r="P97" s="35">
        <f t="shared" ref="P97" si="278">SUM(Q97:S97)</f>
        <v>111.80404797</v>
      </c>
      <c r="Q97" s="35">
        <v>111.80404797</v>
      </c>
      <c r="R97" s="35">
        <v>0</v>
      </c>
      <c r="S97" s="35">
        <v>0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2976.1045419299999</v>
      </c>
      <c r="C98" s="35">
        <f t="shared" ref="C98" si="279">I98+O98</f>
        <v>2083.8524213800001</v>
      </c>
      <c r="D98" s="35">
        <f t="shared" ref="D98" si="280">J98+P98</f>
        <v>892.25212055000009</v>
      </c>
      <c r="E98" s="35">
        <f t="shared" ref="E98" si="281">K98+Q98</f>
        <v>867.94603955000002</v>
      </c>
      <c r="F98" s="35">
        <f t="shared" ref="F98" si="282">L98+R98</f>
        <v>13.887226979999999</v>
      </c>
      <c r="G98" s="35">
        <f t="shared" ref="G98" si="283">M98+S98</f>
        <v>10.418854019999999</v>
      </c>
      <c r="H98" s="35">
        <f t="shared" ref="H98" si="284">SUM(I98:J98)</f>
        <v>2416.293463</v>
      </c>
      <c r="I98" s="35">
        <v>1635.7287733400001</v>
      </c>
      <c r="J98" s="35">
        <f t="shared" ref="J98" si="285">SUM(K98:M98)</f>
        <v>780.56468966000011</v>
      </c>
      <c r="K98" s="35">
        <v>756.25860866000005</v>
      </c>
      <c r="L98" s="35">
        <v>13.887226979999999</v>
      </c>
      <c r="M98" s="35">
        <v>10.418854019999999</v>
      </c>
      <c r="N98" s="35">
        <f t="shared" ref="N98" si="286">SUM(O98:P98)</f>
        <v>559.81107893000001</v>
      </c>
      <c r="O98" s="35">
        <v>448.12364803999998</v>
      </c>
      <c r="P98" s="35">
        <f t="shared" ref="P98" si="287">SUM(Q98:S98)</f>
        <v>111.68743089</v>
      </c>
      <c r="Q98" s="35">
        <v>111.68743089</v>
      </c>
      <c r="R98" s="35">
        <v>0</v>
      </c>
      <c r="S98" s="35">
        <v>0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3053.4191597999998</v>
      </c>
      <c r="C99" s="35">
        <f t="shared" ref="C99" si="288">I99+O99</f>
        <v>2181.4191357099999</v>
      </c>
      <c r="D99" s="35">
        <f t="shared" ref="D99" si="289">J99+P99</f>
        <v>872.00002409000001</v>
      </c>
      <c r="E99" s="35">
        <f t="shared" ref="E99" si="290">K99+Q99</f>
        <v>841.22876484999995</v>
      </c>
      <c r="F99" s="35">
        <f t="shared" ref="F99" si="291">L99+R99</f>
        <v>20.30356226</v>
      </c>
      <c r="G99" s="35">
        <f t="shared" ref="G99" si="292">M99+S99</f>
        <v>10.467696979999999</v>
      </c>
      <c r="H99" s="35">
        <f t="shared" ref="H99" si="293">SUM(I99:J99)</f>
        <v>2467.5650106100002</v>
      </c>
      <c r="I99" s="35">
        <v>1692.5359996899999</v>
      </c>
      <c r="J99" s="35">
        <f t="shared" ref="J99" si="294">SUM(K99:M99)</f>
        <v>775.02901092000002</v>
      </c>
      <c r="K99" s="35">
        <v>750.64824954999995</v>
      </c>
      <c r="L99" s="35">
        <v>13.913064390000001</v>
      </c>
      <c r="M99" s="35">
        <v>10.467696979999999</v>
      </c>
      <c r="N99" s="35">
        <f t="shared" ref="N99" si="295">SUM(O99:P99)</f>
        <v>585.85414919000004</v>
      </c>
      <c r="O99" s="35">
        <v>488.88313601999999</v>
      </c>
      <c r="P99" s="35">
        <f t="shared" ref="P99" si="296">SUM(Q99:S99)</f>
        <v>96.971013170000006</v>
      </c>
      <c r="Q99" s="35">
        <v>90.580515300000002</v>
      </c>
      <c r="R99" s="35">
        <v>6.3904978699999999</v>
      </c>
      <c r="S99" s="35">
        <v>0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2868.2551451300005</v>
      </c>
      <c r="C100" s="35">
        <f t="shared" ref="C100" si="297">I100+O100</f>
        <v>1964.8104284400001</v>
      </c>
      <c r="D100" s="35">
        <f t="shared" ref="D100" si="298">J100+P100</f>
        <v>903.44471668999995</v>
      </c>
      <c r="E100" s="35">
        <f t="shared" ref="E100" si="299">K100+Q100</f>
        <v>855.91836550000005</v>
      </c>
      <c r="F100" s="35">
        <f t="shared" ref="F100" si="300">L100+R100</f>
        <v>37.188862209999996</v>
      </c>
      <c r="G100" s="35">
        <f t="shared" ref="G100" si="301">M100+S100</f>
        <v>10.33748898</v>
      </c>
      <c r="H100" s="35">
        <f t="shared" ref="H100" si="302">SUM(I100:J100)</f>
        <v>2265.9973706599999</v>
      </c>
      <c r="I100" s="35">
        <v>1467.31189696</v>
      </c>
      <c r="J100" s="35">
        <f t="shared" ref="J100" si="303">SUM(K100:M100)</f>
        <v>798.68547369999999</v>
      </c>
      <c r="K100" s="35">
        <v>776.00827274000005</v>
      </c>
      <c r="L100" s="35">
        <v>12.339711980000001</v>
      </c>
      <c r="M100" s="35">
        <v>10.33748898</v>
      </c>
      <c r="N100" s="35">
        <f t="shared" ref="N100" si="304">SUM(O100:P100)</f>
        <v>602.25777446999996</v>
      </c>
      <c r="O100" s="35">
        <v>497.49853148</v>
      </c>
      <c r="P100" s="35">
        <f t="shared" ref="P100" si="305">SUM(Q100:S100)</f>
        <v>104.75924298999999</v>
      </c>
      <c r="Q100" s="35">
        <v>79.910092759999998</v>
      </c>
      <c r="R100" s="35">
        <v>24.849150229999999</v>
      </c>
      <c r="S100" s="35">
        <v>0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3084.9610000599996</v>
      </c>
      <c r="C101" s="35">
        <f t="shared" ref="C101" si="306">I101+O101</f>
        <v>2216.68585747</v>
      </c>
      <c r="D101" s="35">
        <f t="shared" ref="D101" si="307">J101+P101</f>
        <v>868.27514258999997</v>
      </c>
      <c r="E101" s="35">
        <f t="shared" ref="E101" si="308">K101+Q101</f>
        <v>820.43552991000001</v>
      </c>
      <c r="F101" s="35">
        <f t="shared" ref="F101" si="309">L101+R101</f>
        <v>37.800386119999999</v>
      </c>
      <c r="G101" s="35">
        <f t="shared" ref="G101" si="310">M101+S101</f>
        <v>10.039226559999999</v>
      </c>
      <c r="H101" s="35">
        <f t="shared" ref="H101" si="311">SUM(I101:J101)</f>
        <v>2502.5057161599998</v>
      </c>
      <c r="I101" s="35">
        <v>1752.9274300999998</v>
      </c>
      <c r="J101" s="35">
        <f t="shared" ref="J101" si="312">SUM(K101:M101)</f>
        <v>749.57828605999998</v>
      </c>
      <c r="K101" s="35">
        <v>727.19429414000001</v>
      </c>
      <c r="L101" s="35">
        <v>12.34476536</v>
      </c>
      <c r="M101" s="35">
        <v>10.039226559999999</v>
      </c>
      <c r="N101" s="35">
        <f t="shared" ref="N101" si="313">SUM(O101:P101)</f>
        <v>582.45528390000004</v>
      </c>
      <c r="O101" s="35">
        <v>463.75842736999999</v>
      </c>
      <c r="P101" s="35">
        <f t="shared" ref="P101" si="314">SUM(Q101:S101)</f>
        <v>118.69685653000001</v>
      </c>
      <c r="Q101" s="35">
        <v>93.241235770000003</v>
      </c>
      <c r="R101" s="35">
        <v>25.455620759999999</v>
      </c>
      <c r="S101" s="35">
        <v>0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2905.7170762400001</v>
      </c>
      <c r="C102" s="35">
        <f t="shared" ref="C102" si="315">I102+O102</f>
        <v>2055.8499532999999</v>
      </c>
      <c r="D102" s="35">
        <f t="shared" ref="D102" si="316">J102+P102</f>
        <v>849.86712294000006</v>
      </c>
      <c r="E102" s="35">
        <f t="shared" ref="E102" si="317">K102+Q102</f>
        <v>767.97173436000003</v>
      </c>
      <c r="F102" s="35">
        <f t="shared" ref="F102" si="318">L102+R102</f>
        <v>47.585066900000001</v>
      </c>
      <c r="G102" s="35">
        <f t="shared" ref="G102" si="319">M102+S102</f>
        <v>34.310321680000001</v>
      </c>
      <c r="H102" s="35">
        <f t="shared" ref="H102" si="320">SUM(I102:J102)</f>
        <v>2345.4791491300002</v>
      </c>
      <c r="I102" s="35">
        <v>1622.80855301</v>
      </c>
      <c r="J102" s="35">
        <f t="shared" ref="J102" si="321">SUM(K102:M102)</f>
        <v>722.67059612000003</v>
      </c>
      <c r="K102" s="35">
        <v>676.02459425000006</v>
      </c>
      <c r="L102" s="35">
        <v>12.33568019</v>
      </c>
      <c r="M102" s="35">
        <v>34.310321680000001</v>
      </c>
      <c r="N102" s="35">
        <f t="shared" ref="N102" si="322">SUM(O102:P102)</f>
        <v>560.23792710999999</v>
      </c>
      <c r="O102" s="35">
        <v>433.04140029000001</v>
      </c>
      <c r="P102" s="35">
        <f t="shared" ref="P102" si="323">SUM(Q102:S102)</f>
        <v>127.19652682</v>
      </c>
      <c r="Q102" s="35">
        <v>91.947140109999992</v>
      </c>
      <c r="R102" s="35">
        <v>35.249386710000003</v>
      </c>
      <c r="S102" s="35">
        <v>0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3109.3044199299998</v>
      </c>
      <c r="C103" s="35">
        <f t="shared" ref="C103" si="324">I103+O103</f>
        <v>2179.9491988899999</v>
      </c>
      <c r="D103" s="35">
        <f t="shared" ref="D103" si="325">J103+P103</f>
        <v>929.35522104000006</v>
      </c>
      <c r="E103" s="35">
        <f t="shared" ref="E103" si="326">K103+Q103</f>
        <v>827.34702737999999</v>
      </c>
      <c r="F103" s="35">
        <f t="shared" ref="F103" si="327">L103+R103</f>
        <v>48.300924159999994</v>
      </c>
      <c r="G103" s="35">
        <f t="shared" ref="G103" si="328">M103+S103</f>
        <v>53.707269500000002</v>
      </c>
      <c r="H103" s="35">
        <f t="shared" ref="H103" si="329">SUM(I103:J103)</f>
        <v>2475.7314606700002</v>
      </c>
      <c r="I103" s="35">
        <v>1671.99387196</v>
      </c>
      <c r="J103" s="35">
        <f t="shared" ref="J103" si="330">SUM(K103:M103)</f>
        <v>803.73758871000007</v>
      </c>
      <c r="K103" s="35">
        <v>737.07486236</v>
      </c>
      <c r="L103" s="35">
        <v>12.955456849999999</v>
      </c>
      <c r="M103" s="35">
        <v>53.707269500000002</v>
      </c>
      <c r="N103" s="35">
        <f t="shared" ref="N103" si="331">SUM(O103:P103)</f>
        <v>633.57295926000006</v>
      </c>
      <c r="O103" s="35">
        <v>507.95532693000001</v>
      </c>
      <c r="P103" s="35">
        <f t="shared" ref="P103" si="332">SUM(Q103:S103)</f>
        <v>125.61763232999999</v>
      </c>
      <c r="Q103" s="35">
        <v>90.272165020000003</v>
      </c>
      <c r="R103" s="35">
        <v>35.345467309999997</v>
      </c>
      <c r="S103" s="35">
        <v>0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3390.1525965399996</v>
      </c>
      <c r="C104" s="35">
        <f t="shared" ref="C104" si="333">I104+O104</f>
        <v>2506.1884071599998</v>
      </c>
      <c r="D104" s="35">
        <f t="shared" ref="D104" si="334">J104+P104</f>
        <v>883.96418937999999</v>
      </c>
      <c r="E104" s="35">
        <f t="shared" ref="E104" si="335">K104+Q104</f>
        <v>784.61360366999997</v>
      </c>
      <c r="F104" s="35">
        <f t="shared" ref="F104" si="336">L104+R104</f>
        <v>49.127336299999996</v>
      </c>
      <c r="G104" s="35">
        <f t="shared" ref="G104" si="337">M104+S104</f>
        <v>50.223249410000001</v>
      </c>
      <c r="H104" s="35">
        <f t="shared" ref="H104" si="338">SUM(I104:J104)</f>
        <v>2673.8189576999998</v>
      </c>
      <c r="I104" s="35">
        <v>1921.0462457899998</v>
      </c>
      <c r="J104" s="35">
        <f t="shared" ref="J104" si="339">SUM(K104:M104)</f>
        <v>752.77271191</v>
      </c>
      <c r="K104" s="35">
        <v>688.62082907000001</v>
      </c>
      <c r="L104" s="35">
        <v>13.92863343</v>
      </c>
      <c r="M104" s="35">
        <v>50.223249410000001</v>
      </c>
      <c r="N104" s="35">
        <f t="shared" ref="N104" si="340">SUM(O104:P104)</f>
        <v>716.33363884000005</v>
      </c>
      <c r="O104" s="35">
        <v>585.14216137000005</v>
      </c>
      <c r="P104" s="35">
        <f t="shared" ref="P104" si="341">SUM(Q104:S104)</f>
        <v>131.19147747</v>
      </c>
      <c r="Q104" s="35">
        <v>95.992774600000004</v>
      </c>
      <c r="R104" s="35">
        <v>35.198702869999998</v>
      </c>
      <c r="S104" s="35">
        <v>0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3428.4053105499997</v>
      </c>
      <c r="C105" s="35">
        <f t="shared" ref="C105" si="342">I105+O105</f>
        <v>2345.7129422399998</v>
      </c>
      <c r="D105" s="35">
        <f t="shared" ref="D105" si="343">J105+P105</f>
        <v>1082.6923683099999</v>
      </c>
      <c r="E105" s="35">
        <f t="shared" ref="E105" si="344">K105+Q105</f>
        <v>795.70113048999997</v>
      </c>
      <c r="F105" s="35">
        <f t="shared" ref="F105" si="345">L105+R105</f>
        <v>196.65391148999998</v>
      </c>
      <c r="G105" s="35">
        <f t="shared" ref="G105" si="346">M105+S105</f>
        <v>90.337326329999996</v>
      </c>
      <c r="H105" s="35">
        <f t="shared" ref="H105" si="347">SUM(I105:J105)</f>
        <v>2732.4754736599998</v>
      </c>
      <c r="I105" s="35">
        <v>1851.18965594</v>
      </c>
      <c r="J105" s="35">
        <f t="shared" ref="J105" si="348">SUM(K105:M105)</f>
        <v>881.28581771999995</v>
      </c>
      <c r="K105" s="35">
        <v>700.29696094999997</v>
      </c>
      <c r="L105" s="35">
        <v>108.84207357</v>
      </c>
      <c r="M105" s="35">
        <v>72.146783200000002</v>
      </c>
      <c r="N105" s="35">
        <f t="shared" ref="N105" si="349">SUM(O105:P105)</f>
        <v>695.92983689000005</v>
      </c>
      <c r="O105" s="35">
        <v>494.5232863</v>
      </c>
      <c r="P105" s="35">
        <f t="shared" ref="P105" si="350">SUM(Q105:S105)</f>
        <v>201.40655059000002</v>
      </c>
      <c r="Q105" s="35">
        <v>95.404169539999998</v>
      </c>
      <c r="R105" s="35">
        <v>87.811837920000002</v>
      </c>
      <c r="S105" s="35">
        <v>18.190543129999998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3646.1182558699998</v>
      </c>
      <c r="C106" s="35">
        <f t="shared" ref="C106" si="351">I106+O106</f>
        <v>2531.3099056700003</v>
      </c>
      <c r="D106" s="35">
        <f t="shared" ref="D106" si="352">J106+P106</f>
        <v>1114.8083501999999</v>
      </c>
      <c r="E106" s="35">
        <f t="shared" ref="E106" si="353">K106+Q106</f>
        <v>828.61471079</v>
      </c>
      <c r="F106" s="35">
        <f t="shared" ref="F106" si="354">L106+R106</f>
        <v>237.54359438</v>
      </c>
      <c r="G106" s="35">
        <f t="shared" ref="G106" si="355">M106+S106</f>
        <v>48.650045030000001</v>
      </c>
      <c r="H106" s="35">
        <f t="shared" ref="H106" si="356">SUM(I106:J106)</f>
        <v>2996.4305971900003</v>
      </c>
      <c r="I106" s="35">
        <v>2049.4919396</v>
      </c>
      <c r="J106" s="35">
        <f t="shared" ref="J106" si="357">SUM(K106:M106)</f>
        <v>946.93865759000005</v>
      </c>
      <c r="K106" s="35">
        <v>760.84868448999998</v>
      </c>
      <c r="L106" s="35">
        <v>155.17603321000001</v>
      </c>
      <c r="M106" s="35">
        <v>30.913939890000002</v>
      </c>
      <c r="N106" s="35">
        <f t="shared" ref="N106" si="358">SUM(O106:P106)</f>
        <v>649.68765868000003</v>
      </c>
      <c r="O106" s="35">
        <v>481.81796607000001</v>
      </c>
      <c r="P106" s="35">
        <f t="shared" ref="P106" si="359">SUM(Q106:S106)</f>
        <v>167.86969261000002</v>
      </c>
      <c r="Q106" s="35">
        <v>67.766026299999993</v>
      </c>
      <c r="R106" s="35">
        <v>82.367561170000002</v>
      </c>
      <c r="S106" s="35">
        <v>17.736105139999999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3260.0804993300003</v>
      </c>
      <c r="C107" s="35">
        <f t="shared" ref="C107" si="360">I107+O107</f>
        <v>2496.4480988300002</v>
      </c>
      <c r="D107" s="35">
        <f t="shared" ref="D107" si="361">J107+P107</f>
        <v>763.63240050000002</v>
      </c>
      <c r="E107" s="35">
        <f t="shared" ref="E107" si="362">K107+Q107</f>
        <v>689.87100156999998</v>
      </c>
      <c r="F107" s="35">
        <f t="shared" ref="F107" si="363">L107+R107</f>
        <v>54.832507989999996</v>
      </c>
      <c r="G107" s="35">
        <f t="shared" ref="G107" si="364">M107+S107</f>
        <v>18.928890939999999</v>
      </c>
      <c r="H107" s="35">
        <f t="shared" ref="H107" si="365">SUM(I107:J107)</f>
        <v>2677.4892162400001</v>
      </c>
      <c r="I107" s="35">
        <v>2015.3809598</v>
      </c>
      <c r="J107" s="35">
        <f t="shared" ref="J107" si="366">SUM(K107:M107)</f>
        <v>662.10825643999999</v>
      </c>
      <c r="K107" s="35">
        <v>628.77686334999999</v>
      </c>
      <c r="L107" s="35">
        <v>14.40250215</v>
      </c>
      <c r="M107" s="35">
        <v>18.928890939999999</v>
      </c>
      <c r="N107" s="35">
        <f t="shared" ref="N107" si="367">SUM(O107:P107)</f>
        <v>582.59128309000005</v>
      </c>
      <c r="O107" s="35">
        <v>481.06713903000002</v>
      </c>
      <c r="P107" s="35">
        <f t="shared" ref="P107" si="368">SUM(Q107:S107)</f>
        <v>101.52414406</v>
      </c>
      <c r="Q107" s="35">
        <v>61.094138220000005</v>
      </c>
      <c r="R107" s="35">
        <v>40.43000584</v>
      </c>
      <c r="S107" s="35">
        <v>0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3208.0974317499999</v>
      </c>
      <c r="C108" s="35">
        <f t="shared" ref="C108" si="369">I108+O108</f>
        <v>2234.06351498</v>
      </c>
      <c r="D108" s="35">
        <f t="shared" ref="D108" si="370">J108+P108</f>
        <v>974.03391677000013</v>
      </c>
      <c r="E108" s="35">
        <f t="shared" ref="E108" si="371">K108+Q108</f>
        <v>719.65078216999996</v>
      </c>
      <c r="F108" s="35">
        <f t="shared" ref="F108" si="372">L108+R108</f>
        <v>214.34679827000002</v>
      </c>
      <c r="G108" s="35">
        <f t="shared" ref="G108" si="373">M108+S108</f>
        <v>40.036336329999997</v>
      </c>
      <c r="H108" s="35">
        <f t="shared" ref="H108" si="374">SUM(I108:J108)</f>
        <v>2578.8325636</v>
      </c>
      <c r="I108" s="35">
        <v>1805.3866865100001</v>
      </c>
      <c r="J108" s="35">
        <f t="shared" ref="J108" si="375">SUM(K108:M108)</f>
        <v>773.44587709000007</v>
      </c>
      <c r="K108" s="35">
        <v>631.52900844999999</v>
      </c>
      <c r="L108" s="35">
        <v>123.11304857</v>
      </c>
      <c r="M108" s="35">
        <v>18.80382007</v>
      </c>
      <c r="N108" s="35">
        <f t="shared" ref="N108" si="376">SUM(O108:P108)</f>
        <v>629.26486814999998</v>
      </c>
      <c r="O108" s="35">
        <v>428.67682846999998</v>
      </c>
      <c r="P108" s="35">
        <f t="shared" ref="P108" si="377">SUM(Q108:S108)</f>
        <v>200.58803968000001</v>
      </c>
      <c r="Q108" s="35">
        <v>88.121773719999993</v>
      </c>
      <c r="R108" s="35">
        <v>91.233749700000004</v>
      </c>
      <c r="S108" s="35">
        <v>21.232516260000001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3295.0761365100002</v>
      </c>
      <c r="C109" s="35">
        <f t="shared" ref="C109" si="378">I109+O109</f>
        <v>2247.1458667000002</v>
      </c>
      <c r="D109" s="35">
        <f t="shared" ref="D109" si="379">J109+P109</f>
        <v>1047.93026981</v>
      </c>
      <c r="E109" s="35">
        <f t="shared" ref="E109" si="380">K109+Q109</f>
        <v>682.56640388999995</v>
      </c>
      <c r="F109" s="35">
        <f t="shared" ref="F109" si="381">L109+R109</f>
        <v>261.52642956</v>
      </c>
      <c r="G109" s="35">
        <f t="shared" ref="G109" si="382">M109+S109</f>
        <v>103.83743636</v>
      </c>
      <c r="H109" s="35">
        <f t="shared" ref="H109" si="383">SUM(I109:J109)</f>
        <v>2614.9629556700002</v>
      </c>
      <c r="I109" s="35">
        <v>1751.29077684</v>
      </c>
      <c r="J109" s="35">
        <f t="shared" ref="J109" si="384">SUM(K109:M109)</f>
        <v>863.67217883000001</v>
      </c>
      <c r="K109" s="35">
        <v>623.46791162</v>
      </c>
      <c r="L109" s="35">
        <v>169.34953984000001</v>
      </c>
      <c r="M109" s="35">
        <v>70.854727370000006</v>
      </c>
      <c r="N109" s="35">
        <f t="shared" ref="N109" si="385">SUM(O109:P109)</f>
        <v>680.11318083999993</v>
      </c>
      <c r="O109" s="35">
        <v>495.85508985999996</v>
      </c>
      <c r="P109" s="35">
        <f t="shared" ref="P109" si="386">SUM(Q109:S109)</f>
        <v>184.25809097999999</v>
      </c>
      <c r="Q109" s="35">
        <v>59.098492269999994</v>
      </c>
      <c r="R109" s="35">
        <v>92.176889720000005</v>
      </c>
      <c r="S109" s="35">
        <v>32.982708989999999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3459.3815124500002</v>
      </c>
      <c r="C110" s="35">
        <f t="shared" ref="C110" si="387">I110+O110</f>
        <v>2337.17379338</v>
      </c>
      <c r="D110" s="35">
        <f t="shared" ref="D110" si="388">J110+P110</f>
        <v>1122.2077190699999</v>
      </c>
      <c r="E110" s="35">
        <f t="shared" ref="E110" si="389">K110+Q110</f>
        <v>807.11588605999998</v>
      </c>
      <c r="F110" s="35">
        <f t="shared" ref="F110" si="390">L110+R110</f>
        <v>227.07189915000001</v>
      </c>
      <c r="G110" s="35">
        <f t="shared" ref="G110" si="391">M110+S110</f>
        <v>88.019933860000009</v>
      </c>
      <c r="H110" s="35">
        <f t="shared" ref="H110" si="392">SUM(I110:J110)</f>
        <v>2680.4166638300003</v>
      </c>
      <c r="I110" s="35">
        <v>1780.5331578300002</v>
      </c>
      <c r="J110" s="35">
        <f t="shared" ref="J110" si="393">SUM(K110:M110)</f>
        <v>899.88350600000001</v>
      </c>
      <c r="K110" s="35">
        <v>714.00461042999996</v>
      </c>
      <c r="L110" s="35">
        <v>136.96240158000001</v>
      </c>
      <c r="M110" s="35">
        <v>48.916493989999999</v>
      </c>
      <c r="N110" s="35">
        <f t="shared" ref="N110" si="394">SUM(O110:P110)</f>
        <v>778.96484861999988</v>
      </c>
      <c r="O110" s="35">
        <v>556.64063554999996</v>
      </c>
      <c r="P110" s="35">
        <f t="shared" ref="P110" si="395">SUM(Q110:S110)</f>
        <v>222.32421306999998</v>
      </c>
      <c r="Q110" s="35">
        <v>93.111275630000009</v>
      </c>
      <c r="R110" s="35">
        <v>90.109497570000002</v>
      </c>
      <c r="S110" s="35">
        <v>39.103439870000003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3835.0690349400002</v>
      </c>
      <c r="C111" s="35">
        <f t="shared" ref="C111" si="396">I111+O111</f>
        <v>2625.8555683</v>
      </c>
      <c r="D111" s="35">
        <f t="shared" ref="D111" si="397">J111+P111</f>
        <v>1209.2134666400002</v>
      </c>
      <c r="E111" s="35">
        <f t="shared" ref="E111" si="398">K111+Q111</f>
        <v>888.65207911000005</v>
      </c>
      <c r="F111" s="35">
        <f t="shared" ref="F111" si="399">L111+R111</f>
        <v>230.19174130000002</v>
      </c>
      <c r="G111" s="35">
        <f t="shared" ref="G111" si="400">M111+S111</f>
        <v>90.369646230000001</v>
      </c>
      <c r="H111" s="35">
        <f t="shared" ref="H111" si="401">SUM(I111:J111)</f>
        <v>3001.9493720099999</v>
      </c>
      <c r="I111" s="35">
        <v>1994.5533126800001</v>
      </c>
      <c r="J111" s="35">
        <f t="shared" ref="J111" si="402">SUM(K111:M111)</f>
        <v>1007.3960593300001</v>
      </c>
      <c r="K111" s="35">
        <v>825.37008581000009</v>
      </c>
      <c r="L111" s="35">
        <v>139.27643782000001</v>
      </c>
      <c r="M111" s="35">
        <v>42.749535700000003</v>
      </c>
      <c r="N111" s="35">
        <f t="shared" ref="N111" si="403">SUM(O111:P111)</f>
        <v>833.11966293</v>
      </c>
      <c r="O111" s="35">
        <v>631.30225561999998</v>
      </c>
      <c r="P111" s="35">
        <f t="shared" ref="P111" si="404">SUM(Q111:S111)</f>
        <v>201.81740731000002</v>
      </c>
      <c r="Q111" s="35">
        <v>63.281993300000003</v>
      </c>
      <c r="R111" s="35">
        <v>90.915303480000006</v>
      </c>
      <c r="S111" s="35">
        <v>47.620110529999998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3909.2316390400006</v>
      </c>
      <c r="C112" s="35">
        <f t="shared" ref="C112" si="405">I112+O112</f>
        <v>2711.84637948</v>
      </c>
      <c r="D112" s="35">
        <f t="shared" ref="D112" si="406">J112+P112</f>
        <v>1197.3852595599999</v>
      </c>
      <c r="E112" s="35">
        <f t="shared" ref="E112" si="407">K112+Q112</f>
        <v>879.91724436999993</v>
      </c>
      <c r="F112" s="35">
        <f t="shared" ref="F112" si="408">L112+R112</f>
        <v>191.941338</v>
      </c>
      <c r="G112" s="35">
        <f t="shared" ref="G112" si="409">M112+S112</f>
        <v>125.52667718999999</v>
      </c>
      <c r="H112" s="35">
        <f t="shared" ref="H112" si="410">SUM(I112:J112)</f>
        <v>2945.6990125499997</v>
      </c>
      <c r="I112" s="35">
        <v>1964.13054794</v>
      </c>
      <c r="J112" s="35">
        <f t="shared" ref="J112" si="411">SUM(K112:M112)</f>
        <v>981.56846460999986</v>
      </c>
      <c r="K112" s="35">
        <v>827.18591057999993</v>
      </c>
      <c r="L112" s="35">
        <v>88.632421780000001</v>
      </c>
      <c r="M112" s="35">
        <v>65.750132249999993</v>
      </c>
      <c r="N112" s="35">
        <f t="shared" ref="N112" si="412">SUM(O112:P112)</f>
        <v>963.5326264900001</v>
      </c>
      <c r="O112" s="35">
        <v>747.71583154000007</v>
      </c>
      <c r="P112" s="35">
        <f t="shared" ref="P112" si="413">SUM(Q112:S112)</f>
        <v>215.81679495</v>
      </c>
      <c r="Q112" s="35">
        <v>52.731333790000001</v>
      </c>
      <c r="R112" s="35">
        <v>103.30891622</v>
      </c>
      <c r="S112" s="35">
        <v>59.776544940000001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3692.1871458400001</v>
      </c>
      <c r="C113" s="35">
        <f t="shared" ref="C113" si="414">I113+O113</f>
        <v>2485.7088477399998</v>
      </c>
      <c r="D113" s="35">
        <f t="shared" ref="D113" si="415">J113+P113</f>
        <v>1206.4782981000001</v>
      </c>
      <c r="E113" s="35">
        <f t="shared" ref="E113" si="416">K113+Q113</f>
        <v>919.91576318</v>
      </c>
      <c r="F113" s="35">
        <f t="shared" ref="F113" si="417">L113+R113</f>
        <v>196.68783962999998</v>
      </c>
      <c r="G113" s="35">
        <f t="shared" ref="G113" si="418">M113+S113</f>
        <v>89.874695290000005</v>
      </c>
      <c r="H113" s="35">
        <f t="shared" ref="H113" si="419">SUM(I113:J113)</f>
        <v>2823.1986681600001</v>
      </c>
      <c r="I113" s="35">
        <v>1832.1270644399999</v>
      </c>
      <c r="J113" s="35">
        <f t="shared" ref="J113" si="420">SUM(K113:M113)</f>
        <v>991.07160371999998</v>
      </c>
      <c r="K113" s="35">
        <v>870.8911147</v>
      </c>
      <c r="L113" s="35">
        <v>97.565456749999996</v>
      </c>
      <c r="M113" s="35">
        <v>22.61503227</v>
      </c>
      <c r="N113" s="35">
        <f t="shared" ref="N113" si="421">SUM(O113:P113)</f>
        <v>868.98847767999996</v>
      </c>
      <c r="O113" s="35">
        <v>653.58178329999998</v>
      </c>
      <c r="P113" s="35">
        <f t="shared" ref="P113" si="422">SUM(Q113:S113)</f>
        <v>215.40669438</v>
      </c>
      <c r="Q113" s="35">
        <v>49.024648479999996</v>
      </c>
      <c r="R113" s="35">
        <v>99.122382880000004</v>
      </c>
      <c r="S113" s="35">
        <v>67.259663020000005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3178.7726369100005</v>
      </c>
      <c r="C114" s="35">
        <f t="shared" ref="C114" si="423">I114+O114</f>
        <v>1992.41647414</v>
      </c>
      <c r="D114" s="35">
        <f t="shared" ref="D114" si="424">J114+P114</f>
        <v>1186.3561627699999</v>
      </c>
      <c r="E114" s="35">
        <f t="shared" ref="E114" si="425">K114+Q114</f>
        <v>855.17854694999994</v>
      </c>
      <c r="F114" s="35">
        <f t="shared" ref="F114" si="426">L114+R114</f>
        <v>189.02726834999999</v>
      </c>
      <c r="G114" s="35">
        <f t="shared" ref="G114" si="427">M114+S114</f>
        <v>142.15034746999999</v>
      </c>
      <c r="H114" s="35">
        <f t="shared" ref="H114" si="428">SUM(I114:J114)</f>
        <v>2343.57181408</v>
      </c>
      <c r="I114" s="35">
        <v>1384.26357338</v>
      </c>
      <c r="J114" s="35">
        <f t="shared" ref="J114" si="429">SUM(K114:M114)</f>
        <v>959.30824069999994</v>
      </c>
      <c r="K114" s="35">
        <v>810.03934316999994</v>
      </c>
      <c r="L114" s="35">
        <v>89.24820115</v>
      </c>
      <c r="M114" s="35">
        <v>60.020696379999997</v>
      </c>
      <c r="N114" s="35">
        <f t="shared" ref="N114" si="430">SUM(O114:P114)</f>
        <v>835.20082282999988</v>
      </c>
      <c r="O114" s="35">
        <v>608.15290075999997</v>
      </c>
      <c r="P114" s="35">
        <f t="shared" ref="P114" si="431">SUM(Q114:S114)</f>
        <v>227.04792206999997</v>
      </c>
      <c r="Q114" s="35">
        <v>45.139203780000003</v>
      </c>
      <c r="R114" s="35">
        <v>99.7790672</v>
      </c>
      <c r="S114" s="35">
        <v>82.129651089999996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3262.3548829700003</v>
      </c>
      <c r="C115" s="35">
        <f t="shared" ref="C115" si="432">I115+O115</f>
        <v>2146.03662506</v>
      </c>
      <c r="D115" s="35">
        <f t="shared" ref="D115" si="433">J115+P115</f>
        <v>1116.3182579100001</v>
      </c>
      <c r="E115" s="35">
        <f t="shared" ref="E115" si="434">K115+Q115</f>
        <v>849.15838344999997</v>
      </c>
      <c r="F115" s="35">
        <f t="shared" ref="F115" si="435">L115+R115</f>
        <v>159.16885331</v>
      </c>
      <c r="G115" s="35">
        <f t="shared" ref="G115" si="436">M115+S115</f>
        <v>107.99102114999999</v>
      </c>
      <c r="H115" s="35">
        <f t="shared" ref="H115" si="437">SUM(I115:J115)</f>
        <v>2385.8746614199999</v>
      </c>
      <c r="I115" s="35">
        <v>1505.4382725299999</v>
      </c>
      <c r="J115" s="35">
        <f t="shared" ref="J115" si="438">SUM(K115:M115)</f>
        <v>880.43638888999999</v>
      </c>
      <c r="K115" s="35">
        <v>794.52367332999995</v>
      </c>
      <c r="L115" s="35">
        <v>63.865676059999998</v>
      </c>
      <c r="M115" s="35">
        <v>22.0470395</v>
      </c>
      <c r="N115" s="35">
        <f t="shared" ref="N115" si="439">SUM(O115:P115)</f>
        <v>876.48022155000012</v>
      </c>
      <c r="O115" s="35">
        <v>640.59835253000006</v>
      </c>
      <c r="P115" s="35">
        <f t="shared" ref="P115" si="440">SUM(Q115:S115)</f>
        <v>235.88186902000001</v>
      </c>
      <c r="Q115" s="35">
        <v>54.634710120000001</v>
      </c>
      <c r="R115" s="35">
        <v>95.303177250000005</v>
      </c>
      <c r="S115" s="35">
        <v>85.943981649999998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3366.7041456699999</v>
      </c>
      <c r="C116" s="35">
        <f t="shared" ref="C116" si="441">I116+O116</f>
        <v>2236.1672378399999</v>
      </c>
      <c r="D116" s="35">
        <f t="shared" ref="D116" si="442">J116+P116</f>
        <v>1130.53690783</v>
      </c>
      <c r="E116" s="35">
        <f t="shared" ref="E116" si="443">K116+Q116</f>
        <v>836.84992168999997</v>
      </c>
      <c r="F116" s="35">
        <f t="shared" ref="F116" si="444">L116+R116</f>
        <v>208.56798785000001</v>
      </c>
      <c r="G116" s="35">
        <f t="shared" ref="G116" si="445">M116+S116</f>
        <v>85.118998290000008</v>
      </c>
      <c r="H116" s="35">
        <f t="shared" ref="H116" si="446">SUM(I116:J116)</f>
        <v>2488.1174103899998</v>
      </c>
      <c r="I116" s="35">
        <v>1606.8931583999999</v>
      </c>
      <c r="J116" s="35">
        <f t="shared" ref="J116" si="447">SUM(K116:M116)</f>
        <v>881.22425198999997</v>
      </c>
      <c r="K116" s="35">
        <v>776.08882720999998</v>
      </c>
      <c r="L116" s="35">
        <v>80.759081339999994</v>
      </c>
      <c r="M116" s="35">
        <v>24.376343439999999</v>
      </c>
      <c r="N116" s="35">
        <f t="shared" ref="N116" si="448">SUM(O116:P116)</f>
        <v>878.58673527999986</v>
      </c>
      <c r="O116" s="35">
        <v>629.27407943999992</v>
      </c>
      <c r="P116" s="35">
        <f t="shared" ref="P116" si="449">SUM(Q116:S116)</f>
        <v>249.31265583999999</v>
      </c>
      <c r="Q116" s="35">
        <v>60.761094479999997</v>
      </c>
      <c r="R116" s="35">
        <v>127.80890651</v>
      </c>
      <c r="S116" s="35">
        <v>60.742654850000001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3252.0643597899998</v>
      </c>
      <c r="C117" s="35">
        <f t="shared" ref="C117" si="450">I117+O117</f>
        <v>2037.0206114299999</v>
      </c>
      <c r="D117" s="35">
        <f t="shared" ref="D117" si="451">J117+P117</f>
        <v>1215.0437483599999</v>
      </c>
      <c r="E117" s="35">
        <f t="shared" ref="E117" si="452">K117+Q117</f>
        <v>878.46434230999989</v>
      </c>
      <c r="F117" s="35">
        <f t="shared" ref="F117" si="453">L117+R117</f>
        <v>241.28816345000001</v>
      </c>
      <c r="G117" s="35">
        <f t="shared" ref="G117" si="454">M117+S117</f>
        <v>95.291242600000004</v>
      </c>
      <c r="H117" s="35">
        <f t="shared" ref="H117" si="455">SUM(I117:J117)</f>
        <v>2420.9192910499996</v>
      </c>
      <c r="I117" s="35">
        <v>1485.13093142</v>
      </c>
      <c r="J117" s="35">
        <f t="shared" ref="J117" si="456">SUM(K117:M117)</f>
        <v>935.78835962999983</v>
      </c>
      <c r="K117" s="35">
        <v>793.58116469999993</v>
      </c>
      <c r="L117" s="35">
        <v>117.89886593</v>
      </c>
      <c r="M117" s="35">
        <v>24.308329000000001</v>
      </c>
      <c r="N117" s="35">
        <f t="shared" ref="N117" si="457">SUM(O117:P117)</f>
        <v>831.14506873999994</v>
      </c>
      <c r="O117" s="35">
        <v>551.88968001000001</v>
      </c>
      <c r="P117" s="35">
        <f t="shared" ref="P117" si="458">SUM(Q117:S117)</f>
        <v>279.25538872999999</v>
      </c>
      <c r="Q117" s="35">
        <v>84.883177610000004</v>
      </c>
      <c r="R117" s="35">
        <v>123.38929752</v>
      </c>
      <c r="S117" s="35">
        <v>70.982913600000003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3607.7337996900001</v>
      </c>
      <c r="C118" s="35">
        <f t="shared" ref="C118" si="459">I118+O118</f>
        <v>2387.3203294300001</v>
      </c>
      <c r="D118" s="35">
        <f t="shared" ref="D118" si="460">J118+P118</f>
        <v>1220.4134702599999</v>
      </c>
      <c r="E118" s="35">
        <f t="shared" ref="E118" si="461">K118+Q118</f>
        <v>837.48494769999991</v>
      </c>
      <c r="F118" s="35">
        <f t="shared" ref="F118" si="462">L118+R118</f>
        <v>263.93704654999999</v>
      </c>
      <c r="G118" s="35">
        <f t="shared" ref="G118" si="463">M118+S118</f>
        <v>118.99147601</v>
      </c>
      <c r="H118" s="35">
        <f t="shared" ref="H118" si="464">SUM(I118:J118)</f>
        <v>2886.3733221299999</v>
      </c>
      <c r="I118" s="35">
        <v>1914.2605788400001</v>
      </c>
      <c r="J118" s="35">
        <f t="shared" ref="J118" si="465">SUM(K118:M118)</f>
        <v>972.11274329000003</v>
      </c>
      <c r="K118" s="35">
        <v>793.73588170999994</v>
      </c>
      <c r="L118" s="35">
        <v>142.25195586000001</v>
      </c>
      <c r="M118" s="35">
        <v>36.124905720000001</v>
      </c>
      <c r="N118" s="35">
        <f t="shared" ref="N118" si="466">SUM(O118:P118)</f>
        <v>721.36047755999994</v>
      </c>
      <c r="O118" s="35">
        <v>473.05975058999996</v>
      </c>
      <c r="P118" s="35">
        <f t="shared" ref="P118" si="467">SUM(Q118:S118)</f>
        <v>248.30072697</v>
      </c>
      <c r="Q118" s="35">
        <v>43.749065990000005</v>
      </c>
      <c r="R118" s="35">
        <v>121.68509069</v>
      </c>
      <c r="S118" s="35">
        <v>82.866570289999999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3583.2652572400002</v>
      </c>
      <c r="C119" s="35">
        <f t="shared" ref="C119" si="468">I119+O119</f>
        <v>2317.0143541699999</v>
      </c>
      <c r="D119" s="35">
        <f t="shared" ref="D119" si="469">J119+P119</f>
        <v>1266.2509030699998</v>
      </c>
      <c r="E119" s="35">
        <f t="shared" ref="E119" si="470">K119+Q119</f>
        <v>799.29488098999991</v>
      </c>
      <c r="F119" s="35">
        <f t="shared" ref="F119" si="471">L119+R119</f>
        <v>269.23631868000001</v>
      </c>
      <c r="G119" s="35">
        <f t="shared" ref="G119" si="472">M119+S119</f>
        <v>197.71970340000001</v>
      </c>
      <c r="H119" s="35">
        <f t="shared" ref="H119" si="473">SUM(I119:J119)</f>
        <v>2762.2789181199996</v>
      </c>
      <c r="I119" s="35">
        <v>1785.22738108</v>
      </c>
      <c r="J119" s="35">
        <f t="shared" ref="J119" si="474">SUM(K119:M119)</f>
        <v>977.05153703999986</v>
      </c>
      <c r="K119" s="35">
        <v>750.92412205999995</v>
      </c>
      <c r="L119" s="35">
        <v>184.52945912000001</v>
      </c>
      <c r="M119" s="35">
        <v>41.597955859999999</v>
      </c>
      <c r="N119" s="35">
        <f t="shared" ref="N119" si="475">SUM(O119:P119)</f>
        <v>820.98633912000003</v>
      </c>
      <c r="O119" s="35">
        <v>531.78697309000006</v>
      </c>
      <c r="P119" s="35">
        <f t="shared" ref="P119" si="476">SUM(Q119:S119)</f>
        <v>289.19936602999996</v>
      </c>
      <c r="Q119" s="35">
        <v>48.370758930000001</v>
      </c>
      <c r="R119" s="35">
        <v>84.706859559999998</v>
      </c>
      <c r="S119" s="35">
        <v>156.12174754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3718.6832564200004</v>
      </c>
      <c r="C120" s="35">
        <f t="shared" ref="C120" si="477">I120+O120</f>
        <v>2437.7471992999999</v>
      </c>
      <c r="D120" s="35">
        <f t="shared" ref="D120" si="478">J120+P120</f>
        <v>1280.93605712</v>
      </c>
      <c r="E120" s="35">
        <f t="shared" ref="E120" si="479">K120+Q120</f>
        <v>845.16244250999989</v>
      </c>
      <c r="F120" s="35">
        <f t="shared" ref="F120" si="480">L120+R120</f>
        <v>213.71601448999999</v>
      </c>
      <c r="G120" s="35">
        <f t="shared" ref="G120" si="481">M120+S120</f>
        <v>222.05760011999999</v>
      </c>
      <c r="H120" s="35">
        <f t="shared" ref="H120" si="482">SUM(I120:J120)</f>
        <v>2805.0484790400001</v>
      </c>
      <c r="I120" s="35">
        <v>1849.7180351400002</v>
      </c>
      <c r="J120" s="35">
        <f t="shared" ref="J120" si="483">SUM(K120:M120)</f>
        <v>955.33044389999998</v>
      </c>
      <c r="K120" s="35">
        <v>763.40517338999996</v>
      </c>
      <c r="L120" s="35">
        <v>150.34357641</v>
      </c>
      <c r="M120" s="35">
        <v>41.5816941</v>
      </c>
      <c r="N120" s="35">
        <f t="shared" ref="N120" si="484">SUM(O120:P120)</f>
        <v>913.63477737999995</v>
      </c>
      <c r="O120" s="35">
        <v>588.02916415999994</v>
      </c>
      <c r="P120" s="35">
        <f t="shared" ref="P120" si="485">SUM(Q120:S120)</f>
        <v>325.60561322000001</v>
      </c>
      <c r="Q120" s="35">
        <v>81.757269119999989</v>
      </c>
      <c r="R120" s="35">
        <v>63.372438080000002</v>
      </c>
      <c r="S120" s="35">
        <v>180.47590602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4285.2905801400002</v>
      </c>
      <c r="C121" s="35">
        <f t="shared" ref="C121" si="486">I121+O121</f>
        <v>2936.7887574699998</v>
      </c>
      <c r="D121" s="35">
        <f t="shared" ref="D121" si="487">J121+P121</f>
        <v>1348.5018226699999</v>
      </c>
      <c r="E121" s="35">
        <f t="shared" ref="E121" si="488">K121+Q121</f>
        <v>908.00963408999996</v>
      </c>
      <c r="F121" s="35">
        <f t="shared" ref="F121" si="489">L121+R121</f>
        <v>192.72088624</v>
      </c>
      <c r="G121" s="35">
        <f t="shared" ref="G121" si="490">M121+S121</f>
        <v>247.77130234000001</v>
      </c>
      <c r="H121" s="35">
        <f t="shared" ref="H121" si="491">SUM(I121:J121)</f>
        <v>2877.7388721400002</v>
      </c>
      <c r="I121" s="35">
        <v>1897.42467227</v>
      </c>
      <c r="J121" s="35">
        <f t="shared" ref="J121" si="492">SUM(K121:M121)</f>
        <v>980.31419987000004</v>
      </c>
      <c r="K121" s="35">
        <v>809.62503183000001</v>
      </c>
      <c r="L121" s="35">
        <v>129.13063212</v>
      </c>
      <c r="M121" s="35">
        <v>41.558535919999997</v>
      </c>
      <c r="N121" s="35">
        <f t="shared" ref="N121" si="493">SUM(O121:P121)</f>
        <v>1407.551708</v>
      </c>
      <c r="O121" s="35">
        <v>1039.3640852000001</v>
      </c>
      <c r="P121" s="35">
        <f t="shared" ref="P121" si="494">SUM(Q121:S121)</f>
        <v>368.18762279999999</v>
      </c>
      <c r="Q121" s="35">
        <v>98.384602260000008</v>
      </c>
      <c r="R121" s="35">
        <v>63.590254119999997</v>
      </c>
      <c r="S121" s="35">
        <v>206.21276642000001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4998.4128819099997</v>
      </c>
      <c r="C122" s="35">
        <f t="shared" ref="C122" si="495">I122+O122</f>
        <v>3488.33579551</v>
      </c>
      <c r="D122" s="35">
        <f t="shared" ref="D122" si="496">J122+P122</f>
        <v>1510.0770864000001</v>
      </c>
      <c r="E122" s="35">
        <f t="shared" ref="E122" si="497">K122+Q122</f>
        <v>1089.2814700599999</v>
      </c>
      <c r="F122" s="35">
        <f t="shared" ref="F122" si="498">L122+R122</f>
        <v>183.01900714999999</v>
      </c>
      <c r="G122" s="35">
        <f t="shared" ref="G122" si="499">M122+S122</f>
        <v>237.77660919000002</v>
      </c>
      <c r="H122" s="35">
        <f t="shared" ref="H122" si="500">SUM(I122:J122)</f>
        <v>3594.9110542899998</v>
      </c>
      <c r="I122" s="35">
        <v>2400.6364573199999</v>
      </c>
      <c r="J122" s="35">
        <f t="shared" ref="J122" si="501">SUM(K122:M122)</f>
        <v>1194.2745969699999</v>
      </c>
      <c r="K122" s="35">
        <v>1016.83122784</v>
      </c>
      <c r="L122" s="35">
        <v>137.86103488000001</v>
      </c>
      <c r="M122" s="35">
        <v>39.582334250000002</v>
      </c>
      <c r="N122" s="35">
        <f t="shared" ref="N122" si="502">SUM(O122:P122)</f>
        <v>1403.5018276199999</v>
      </c>
      <c r="O122" s="35">
        <v>1087.6993381899999</v>
      </c>
      <c r="P122" s="35">
        <f t="shared" ref="P122" si="503">SUM(Q122:S122)</f>
        <v>315.80248943000004</v>
      </c>
      <c r="Q122" s="35">
        <v>72.450242219999993</v>
      </c>
      <c r="R122" s="35">
        <v>45.157972270000002</v>
      </c>
      <c r="S122" s="35">
        <v>198.19427494000001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4770.64860494</v>
      </c>
      <c r="C123" s="35">
        <f t="shared" ref="C123" si="504">I123+O123</f>
        <v>3096.4887739699998</v>
      </c>
      <c r="D123" s="35">
        <f t="shared" ref="D123" si="505">J123+P123</f>
        <v>1674.1598309699998</v>
      </c>
      <c r="E123" s="35">
        <f t="shared" ref="E123" si="506">K123+Q123</f>
        <v>1209.3909839200001</v>
      </c>
      <c r="F123" s="35">
        <f t="shared" ref="F123" si="507">L123+R123</f>
        <v>212.78506937999998</v>
      </c>
      <c r="G123" s="35">
        <f t="shared" ref="G123" si="508">M123+S123</f>
        <v>251.98377767000002</v>
      </c>
      <c r="H123" s="35">
        <f t="shared" ref="H123" si="509">SUM(I123:J123)</f>
        <v>3245.68618582</v>
      </c>
      <c r="I123" s="35">
        <v>1947.65318677</v>
      </c>
      <c r="J123" s="35">
        <f t="shared" ref="J123" si="510">SUM(K123:M123)</f>
        <v>1298.0329990499999</v>
      </c>
      <c r="K123" s="35">
        <v>1081.0015284900001</v>
      </c>
      <c r="L123" s="35">
        <v>175.68460107999999</v>
      </c>
      <c r="M123" s="35">
        <v>41.346869480000002</v>
      </c>
      <c r="N123" s="35">
        <f t="shared" ref="N123" si="511">SUM(O123:P123)</f>
        <v>1524.96241912</v>
      </c>
      <c r="O123" s="35">
        <v>1148.8355872</v>
      </c>
      <c r="P123" s="35">
        <f t="shared" ref="P123" si="512">SUM(Q123:S123)</f>
        <v>376.12683191999997</v>
      </c>
      <c r="Q123" s="35">
        <v>128.38945543</v>
      </c>
      <c r="R123" s="35">
        <v>37.100468300000003</v>
      </c>
      <c r="S123" s="35">
        <v>210.63690819000001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4615.2741219900008</v>
      </c>
      <c r="C124" s="35">
        <f t="shared" ref="C124" si="513">I124+O124</f>
        <v>3085.8858637600001</v>
      </c>
      <c r="D124" s="35">
        <f t="shared" ref="D124" si="514">J124+P124</f>
        <v>1529.3882582299998</v>
      </c>
      <c r="E124" s="35">
        <f t="shared" ref="E124" si="515">K124+Q124</f>
        <v>1024.41573135</v>
      </c>
      <c r="F124" s="35">
        <f t="shared" ref="F124" si="516">L124+R124</f>
        <v>244.39414585999998</v>
      </c>
      <c r="G124" s="35">
        <f t="shared" ref="G124" si="517">M124+S124</f>
        <v>260.57838101999999</v>
      </c>
      <c r="H124" s="35">
        <f t="shared" ref="H124" si="518">SUM(I124:J124)</f>
        <v>3380.7997977699997</v>
      </c>
      <c r="I124" s="35">
        <v>2161.7101361800001</v>
      </c>
      <c r="J124" s="35">
        <f t="shared" ref="J124" si="519">SUM(K124:M124)</f>
        <v>1219.0896615899999</v>
      </c>
      <c r="K124" s="35">
        <v>971.70865574000004</v>
      </c>
      <c r="L124" s="35">
        <v>206.09605876999998</v>
      </c>
      <c r="M124" s="35">
        <v>41.284947080000002</v>
      </c>
      <c r="N124" s="35">
        <f t="shared" ref="N124" si="520">SUM(O124:P124)</f>
        <v>1234.47432422</v>
      </c>
      <c r="O124" s="35">
        <v>924.17572757999994</v>
      </c>
      <c r="P124" s="35">
        <f t="shared" ref="P124" si="521">SUM(Q124:S124)</f>
        <v>310.29859664000003</v>
      </c>
      <c r="Q124" s="35">
        <v>52.707075610000004</v>
      </c>
      <c r="R124" s="35">
        <v>38.298087090000003</v>
      </c>
      <c r="S124" s="35">
        <v>219.29343394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4835.2997968599993</v>
      </c>
      <c r="C125" s="35">
        <f t="shared" ref="C125" si="522">I125+O125</f>
        <v>3062.4785510900001</v>
      </c>
      <c r="D125" s="35">
        <f t="shared" ref="D125" si="523">J125+P125</f>
        <v>1772.8212457699999</v>
      </c>
      <c r="E125" s="35">
        <f t="shared" ref="E125" si="524">K125+Q125</f>
        <v>1264.66238191</v>
      </c>
      <c r="F125" s="35">
        <f t="shared" ref="F125" si="525">L125+R125</f>
        <v>220.79509229999999</v>
      </c>
      <c r="G125" s="35">
        <f t="shared" ref="G125" si="526">M125+S125</f>
        <v>287.36377156000003</v>
      </c>
      <c r="H125" s="35">
        <f t="shared" ref="H125" si="527">SUM(I125:J125)</f>
        <v>3522.9470938999998</v>
      </c>
      <c r="I125" s="35">
        <v>2195.3992819099999</v>
      </c>
      <c r="J125" s="35">
        <f t="shared" ref="J125" si="528">SUM(K125:M125)</f>
        <v>1327.5478119899999</v>
      </c>
      <c r="K125" s="35">
        <v>1104.62684457</v>
      </c>
      <c r="L125" s="35">
        <v>181.19172885999998</v>
      </c>
      <c r="M125" s="35">
        <v>41.729238559999999</v>
      </c>
      <c r="N125" s="35">
        <f t="shared" ref="N125" si="529">SUM(O125:P125)</f>
        <v>1312.35270296</v>
      </c>
      <c r="O125" s="35">
        <v>867.07926917999998</v>
      </c>
      <c r="P125" s="35">
        <f t="shared" ref="P125" si="530">SUM(Q125:S125)</f>
        <v>445.27343378</v>
      </c>
      <c r="Q125" s="35">
        <v>160.03553733999999</v>
      </c>
      <c r="R125" s="35">
        <v>39.603363440000003</v>
      </c>
      <c r="S125" s="35">
        <v>245.634533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4757.3553653999998</v>
      </c>
      <c r="C126" s="35">
        <f t="shared" ref="C126" si="531">I126+O126</f>
        <v>3034.6358042400002</v>
      </c>
      <c r="D126" s="35">
        <f t="shared" ref="D126" si="532">J126+P126</f>
        <v>1722.71956116</v>
      </c>
      <c r="E126" s="35">
        <f t="shared" ref="E126" si="533">K126+Q126</f>
        <v>1210.9198149200001</v>
      </c>
      <c r="F126" s="35">
        <f t="shared" ref="F126" si="534">L126+R126</f>
        <v>219.91378063999997</v>
      </c>
      <c r="G126" s="35">
        <f t="shared" ref="G126" si="535">M126+S126</f>
        <v>291.88596560000002</v>
      </c>
      <c r="H126" s="35">
        <f t="shared" ref="H126" si="536">SUM(I126:J126)</f>
        <v>3422.0373946899999</v>
      </c>
      <c r="I126" s="35">
        <v>2146.7843411200001</v>
      </c>
      <c r="J126" s="35">
        <f t="shared" ref="J126" si="537">SUM(K126:M126)</f>
        <v>1275.25305357</v>
      </c>
      <c r="K126" s="35">
        <v>1049.9289682000001</v>
      </c>
      <c r="L126" s="35">
        <v>180.57375113999998</v>
      </c>
      <c r="M126" s="35">
        <v>44.75033423</v>
      </c>
      <c r="N126" s="35">
        <f t="shared" ref="N126" si="538">SUM(O126:P126)</f>
        <v>1335.3179707100001</v>
      </c>
      <c r="O126" s="35">
        <v>887.85146312000006</v>
      </c>
      <c r="P126" s="35">
        <f t="shared" ref="P126" si="539">SUM(Q126:S126)</f>
        <v>447.46650758999999</v>
      </c>
      <c r="Q126" s="35">
        <v>160.99084671999998</v>
      </c>
      <c r="R126" s="35">
        <v>39.3400295</v>
      </c>
      <c r="S126" s="35">
        <v>247.13563137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4891.7017491500001</v>
      </c>
      <c r="C127" s="35">
        <f t="shared" ref="C127" si="540">I127+O127</f>
        <v>3207.46849006</v>
      </c>
      <c r="D127" s="35">
        <f t="shared" ref="D127" si="541">J127+P127</f>
        <v>1684.23325909</v>
      </c>
      <c r="E127" s="35">
        <f t="shared" ref="E127" si="542">K127+Q127</f>
        <v>1136.79490607</v>
      </c>
      <c r="F127" s="35">
        <f t="shared" ref="F127" si="543">L127+R127</f>
        <v>245.01050130000002</v>
      </c>
      <c r="G127" s="35">
        <f t="shared" ref="G127" si="544">M127+S127</f>
        <v>302.42785172000004</v>
      </c>
      <c r="H127" s="35">
        <f t="shared" ref="H127" si="545">SUM(I127:J127)</f>
        <v>3652.7525116300003</v>
      </c>
      <c r="I127" s="35">
        <v>2430.7169608200002</v>
      </c>
      <c r="J127" s="35">
        <f t="shared" ref="J127" si="546">SUM(K127:M127)</f>
        <v>1222.0355508099999</v>
      </c>
      <c r="K127" s="35">
        <v>972.04734489999998</v>
      </c>
      <c r="L127" s="35">
        <v>204.52237901000001</v>
      </c>
      <c r="M127" s="35">
        <v>45.465826900000003</v>
      </c>
      <c r="N127" s="35">
        <f t="shared" ref="N127" si="547">SUM(O127:P127)</f>
        <v>1238.94923752</v>
      </c>
      <c r="O127" s="35">
        <v>776.75152923999997</v>
      </c>
      <c r="P127" s="35">
        <f t="shared" ref="P127" si="548">SUM(Q127:S127)</f>
        <v>462.19770828000003</v>
      </c>
      <c r="Q127" s="35">
        <v>164.74756117000001</v>
      </c>
      <c r="R127" s="35">
        <v>40.48812229</v>
      </c>
      <c r="S127" s="35">
        <v>256.96202482000001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4950.5101296599996</v>
      </c>
      <c r="C128" s="35">
        <f t="shared" ref="C128" si="549">I128+O128</f>
        <v>3440.3827871100002</v>
      </c>
      <c r="D128" s="35">
        <f t="shared" ref="D128" si="550">J128+P128</f>
        <v>1510.1273425499999</v>
      </c>
      <c r="E128" s="35">
        <f t="shared" ref="E128" si="551">K128+Q128</f>
        <v>970.73650162999991</v>
      </c>
      <c r="F128" s="35">
        <f t="shared" ref="F128" si="552">L128+R128</f>
        <v>233.26302945999998</v>
      </c>
      <c r="G128" s="35">
        <f t="shared" ref="G128" si="553">M128+S128</f>
        <v>306.12781146000003</v>
      </c>
      <c r="H128" s="35">
        <f t="shared" ref="H128" si="554">SUM(I128:J128)</f>
        <v>3787.0818256799998</v>
      </c>
      <c r="I128" s="35">
        <v>2627.90520603</v>
      </c>
      <c r="J128" s="35">
        <f t="shared" ref="J128" si="555">SUM(K128:M128)</f>
        <v>1159.1766196499998</v>
      </c>
      <c r="K128" s="35">
        <v>924.17768506999994</v>
      </c>
      <c r="L128" s="35">
        <v>192.55781472999999</v>
      </c>
      <c r="M128" s="35">
        <v>42.44111985</v>
      </c>
      <c r="N128" s="35">
        <f t="shared" ref="N128" si="556">SUM(O128:P128)</f>
        <v>1163.42830398</v>
      </c>
      <c r="O128" s="35">
        <v>812.47758108000005</v>
      </c>
      <c r="P128" s="35">
        <f t="shared" ref="P128" si="557">SUM(Q128:S128)</f>
        <v>350.95072290000002</v>
      </c>
      <c r="Q128" s="35">
        <v>46.558816559999997</v>
      </c>
      <c r="R128" s="35">
        <v>40.705214730000002</v>
      </c>
      <c r="S128" s="35">
        <v>263.68669161000003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4719.19034981</v>
      </c>
      <c r="C129" s="35">
        <f t="shared" ref="C129" si="558">I129+O129</f>
        <v>3302.26975176</v>
      </c>
      <c r="D129" s="35">
        <f t="shared" ref="D129" si="559">J129+P129</f>
        <v>1416.9205980499999</v>
      </c>
      <c r="E129" s="35">
        <f t="shared" ref="E129" si="560">K129+Q129</f>
        <v>889.34614934999991</v>
      </c>
      <c r="F129" s="35">
        <f t="shared" ref="F129" si="561">L129+R129</f>
        <v>209.61235766000001</v>
      </c>
      <c r="G129" s="35">
        <f t="shared" ref="G129" si="562">M129+S129</f>
        <v>317.96209103999996</v>
      </c>
      <c r="H129" s="35">
        <f t="shared" ref="H129" si="563">SUM(I129:J129)</f>
        <v>3567.68626804</v>
      </c>
      <c r="I129" s="35">
        <v>2526.2645961899998</v>
      </c>
      <c r="J129" s="35">
        <f t="shared" ref="J129" si="564">SUM(K129:M129)</f>
        <v>1041.4216718499999</v>
      </c>
      <c r="K129" s="35">
        <v>842.83553501999995</v>
      </c>
      <c r="L129" s="35">
        <v>168.80756865000001</v>
      </c>
      <c r="M129" s="35">
        <v>29.778568180000001</v>
      </c>
      <c r="N129" s="35">
        <f t="shared" ref="N129" si="565">SUM(O129:P129)</f>
        <v>1151.5040817699999</v>
      </c>
      <c r="O129" s="35">
        <v>776.00515556999994</v>
      </c>
      <c r="P129" s="35">
        <f t="shared" ref="P129" si="566">SUM(Q129:S129)</f>
        <v>375.49892619999997</v>
      </c>
      <c r="Q129" s="35">
        <v>46.510614330000003</v>
      </c>
      <c r="R129" s="35">
        <v>40.80478901</v>
      </c>
      <c r="S129" s="35">
        <v>288.18352285999998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5576.2176167500002</v>
      </c>
      <c r="C130" s="35">
        <f t="shared" ref="C130" si="567">I130+O130</f>
        <v>3903.2264273600003</v>
      </c>
      <c r="D130" s="35">
        <f t="shared" ref="D130" si="568">J130+P130</f>
        <v>1672.9911893899998</v>
      </c>
      <c r="E130" s="35">
        <f t="shared" ref="E130" si="569">K130+Q130</f>
        <v>1036.0565032699999</v>
      </c>
      <c r="F130" s="35">
        <f t="shared" ref="F130" si="570">L130+R130</f>
        <v>266.62320956999997</v>
      </c>
      <c r="G130" s="35">
        <f t="shared" ref="G130" si="571">M130+S130</f>
        <v>370.31147654999995</v>
      </c>
      <c r="H130" s="35">
        <f t="shared" ref="H130" si="572">SUM(I130:J130)</f>
        <v>4237.6805203499998</v>
      </c>
      <c r="I130" s="35">
        <v>2975.7378514900001</v>
      </c>
      <c r="J130" s="35">
        <f t="shared" ref="J130" si="573">SUM(K130:M130)</f>
        <v>1261.9426688599999</v>
      </c>
      <c r="K130" s="35">
        <v>989.76751525999998</v>
      </c>
      <c r="L130" s="35">
        <v>224.64497617999999</v>
      </c>
      <c r="M130" s="35">
        <v>47.530177420000001</v>
      </c>
      <c r="N130" s="35">
        <f t="shared" ref="N130" si="574">SUM(O130:P130)</f>
        <v>1338.5370963999999</v>
      </c>
      <c r="O130" s="35">
        <v>927.48857586999998</v>
      </c>
      <c r="P130" s="35">
        <f t="shared" ref="P130" si="575">SUM(Q130:S130)</f>
        <v>411.04852052999996</v>
      </c>
      <c r="Q130" s="35">
        <v>46.288988009999997</v>
      </c>
      <c r="R130" s="35">
        <v>41.97823339</v>
      </c>
      <c r="S130" s="35">
        <v>322.78129912999998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5524.9818926900007</v>
      </c>
      <c r="C131" s="35">
        <f t="shared" ref="C131" si="576">I131+O131</f>
        <v>3748.9391639700002</v>
      </c>
      <c r="D131" s="35">
        <f t="shared" ref="D131" si="577">J131+P131</f>
        <v>1776.0427287199998</v>
      </c>
      <c r="E131" s="35">
        <f t="shared" ref="E131" si="578">K131+Q131</f>
        <v>1169.5918873699998</v>
      </c>
      <c r="F131" s="35">
        <f t="shared" ref="F131" si="579">L131+R131</f>
        <v>237.22371863999999</v>
      </c>
      <c r="G131" s="35">
        <f t="shared" ref="G131" si="580">M131+S131</f>
        <v>369.22712271</v>
      </c>
      <c r="H131" s="35">
        <f t="shared" ref="H131" si="581">SUM(I131:J131)</f>
        <v>4028.3169453599999</v>
      </c>
      <c r="I131" s="35">
        <v>2660.8833607900001</v>
      </c>
      <c r="J131" s="35">
        <f t="shared" ref="J131" si="582">SUM(K131:M131)</f>
        <v>1367.4335845699998</v>
      </c>
      <c r="K131" s="35">
        <v>1087.1094579799999</v>
      </c>
      <c r="L131" s="35">
        <v>232.94621343</v>
      </c>
      <c r="M131" s="35">
        <v>47.377913159999999</v>
      </c>
      <c r="N131" s="35">
        <f t="shared" ref="N131" si="583">SUM(O131:P131)</f>
        <v>1496.6649473300001</v>
      </c>
      <c r="O131" s="35">
        <v>1088.0558031800001</v>
      </c>
      <c r="P131" s="35">
        <f t="shared" ref="P131" si="584">SUM(Q131:S131)</f>
        <v>408.60914415000002</v>
      </c>
      <c r="Q131" s="35">
        <v>82.482429389999993</v>
      </c>
      <c r="R131" s="35">
        <v>4.2775052100000002</v>
      </c>
      <c r="S131" s="35">
        <v>321.84920955000001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5755.6176275299995</v>
      </c>
      <c r="C132" s="35">
        <f t="shared" ref="C132" si="585">I132+O132</f>
        <v>3922.8047308099999</v>
      </c>
      <c r="D132" s="35">
        <f t="shared" ref="D132" si="586">J132+P132</f>
        <v>1832.81289672</v>
      </c>
      <c r="E132" s="35">
        <f t="shared" ref="E132" si="587">K132+Q132</f>
        <v>1175.94736582</v>
      </c>
      <c r="F132" s="35">
        <f t="shared" ref="F132" si="588">L132+R132</f>
        <v>290.69973451999999</v>
      </c>
      <c r="G132" s="35">
        <f t="shared" ref="G132" si="589">M132+S132</f>
        <v>366.16579637999996</v>
      </c>
      <c r="H132" s="35">
        <f t="shared" ref="H132" si="590">SUM(I132:J132)</f>
        <v>4119.9236070099996</v>
      </c>
      <c r="I132" s="35">
        <v>2694.07449038</v>
      </c>
      <c r="J132" s="35">
        <f t="shared" ref="J132" si="591">SUM(K132:M132)</f>
        <v>1425.84911663</v>
      </c>
      <c r="K132" s="35">
        <v>1092.9312533</v>
      </c>
      <c r="L132" s="35">
        <v>285.56153740000002</v>
      </c>
      <c r="M132" s="35">
        <v>47.356325929999997</v>
      </c>
      <c r="N132" s="35">
        <f t="shared" ref="N132" si="592">SUM(O132:P132)</f>
        <v>1635.6940205199999</v>
      </c>
      <c r="O132" s="35">
        <v>1228.7302404299999</v>
      </c>
      <c r="P132" s="35">
        <f t="shared" ref="P132" si="593">SUM(Q132:S132)</f>
        <v>406.96378009</v>
      </c>
      <c r="Q132" s="35">
        <v>83.016112519999993</v>
      </c>
      <c r="R132" s="35">
        <v>5.1381971200000001</v>
      </c>
      <c r="S132" s="35">
        <v>318.80947044999999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5844.2772145199988</v>
      </c>
      <c r="C133" s="35">
        <f t="shared" ref="C133" si="594">I133+O133</f>
        <v>3735.5292424700001</v>
      </c>
      <c r="D133" s="35">
        <f t="shared" ref="D133" si="595">J133+P133</f>
        <v>2108.74797205</v>
      </c>
      <c r="E133" s="35">
        <f t="shared" ref="E133" si="596">K133+Q133</f>
        <v>1334.42899917</v>
      </c>
      <c r="F133" s="35">
        <f t="shared" ref="F133" si="597">L133+R133</f>
        <v>409.18685715999999</v>
      </c>
      <c r="G133" s="35">
        <f t="shared" ref="G133" si="598">M133+S133</f>
        <v>365.13211572</v>
      </c>
      <c r="H133" s="35">
        <f t="shared" ref="H133" si="599">SUM(I133:J133)</f>
        <v>4330.76776204</v>
      </c>
      <c r="I133" s="35">
        <v>2628.56342245</v>
      </c>
      <c r="J133" s="35">
        <f t="shared" ref="J133" si="600">SUM(K133:M133)</f>
        <v>1702.2043395900002</v>
      </c>
      <c r="K133" s="35">
        <v>1250.6456403300001</v>
      </c>
      <c r="L133" s="35">
        <v>404.23319433</v>
      </c>
      <c r="M133" s="35">
        <v>47.325504930000001</v>
      </c>
      <c r="N133" s="35">
        <f t="shared" ref="N133" si="601">SUM(O133:P133)</f>
        <v>1513.5094524800002</v>
      </c>
      <c r="O133" s="35">
        <v>1106.9658200200001</v>
      </c>
      <c r="P133" s="35">
        <f t="shared" ref="P133" si="602">SUM(Q133:S133)</f>
        <v>406.54363245999997</v>
      </c>
      <c r="Q133" s="35">
        <v>83.783358839999991</v>
      </c>
      <c r="R133" s="35">
        <v>4.9536628299999999</v>
      </c>
      <c r="S133" s="35">
        <v>317.80661078999998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5756.187516</v>
      </c>
      <c r="C134" s="35">
        <f t="shared" ref="C134" si="603">I134+O134</f>
        <v>3586.8007139500005</v>
      </c>
      <c r="D134" s="35">
        <f t="shared" ref="D134" si="604">J134+P134</f>
        <v>2169.3868020499999</v>
      </c>
      <c r="E134" s="35">
        <f t="shared" ref="E134" si="605">K134+Q134</f>
        <v>1387.4068933399999</v>
      </c>
      <c r="F134" s="35">
        <f t="shared" ref="F134" si="606">L134+R134</f>
        <v>423.55515016000004</v>
      </c>
      <c r="G134" s="35">
        <f t="shared" ref="G134" si="607">M134+S134</f>
        <v>358.42475854999998</v>
      </c>
      <c r="H134" s="35">
        <f t="shared" ref="H134" si="608">SUM(I134:J134)</f>
        <v>4058.0148704200001</v>
      </c>
      <c r="I134" s="35">
        <v>2291.4529983800003</v>
      </c>
      <c r="J134" s="35">
        <f t="shared" ref="J134" si="609">SUM(K134:M134)</f>
        <v>1766.56187204</v>
      </c>
      <c r="K134" s="35">
        <v>1293.6143852099999</v>
      </c>
      <c r="L134" s="35">
        <v>417.70384259000002</v>
      </c>
      <c r="M134" s="35">
        <v>55.243644240000002</v>
      </c>
      <c r="N134" s="35">
        <f t="shared" ref="N134" si="610">SUM(O134:P134)</f>
        <v>1698.1726455799999</v>
      </c>
      <c r="O134" s="35">
        <v>1295.34771557</v>
      </c>
      <c r="P134" s="35">
        <f t="shared" ref="P134" si="611">SUM(Q134:S134)</f>
        <v>402.82493001</v>
      </c>
      <c r="Q134" s="35">
        <v>93.792508129999987</v>
      </c>
      <c r="R134" s="35">
        <v>5.8513075700000003</v>
      </c>
      <c r="S134" s="35">
        <v>303.18111431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5939.46755966</v>
      </c>
      <c r="C135" s="35">
        <f t="shared" ref="C135" si="612">I135+O135</f>
        <v>3927.38232333</v>
      </c>
      <c r="D135" s="35">
        <f t="shared" ref="D135" si="613">J135+P135</f>
        <v>2012.08523633</v>
      </c>
      <c r="E135" s="35">
        <f t="shared" ref="E135" si="614">K135+Q135</f>
        <v>1257.6209066199999</v>
      </c>
      <c r="F135" s="35">
        <f t="shared" ref="F135" si="615">L135+R135</f>
        <v>407.15341391000004</v>
      </c>
      <c r="G135" s="35">
        <f t="shared" ref="G135" si="616">M135+S135</f>
        <v>347.31091579999998</v>
      </c>
      <c r="H135" s="35">
        <f t="shared" ref="H135" si="617">SUM(I135:J135)</f>
        <v>4162.1907645900001</v>
      </c>
      <c r="I135" s="35">
        <v>2518.3731100300001</v>
      </c>
      <c r="J135" s="35">
        <f t="shared" ref="J135" si="618">SUM(K135:M135)</f>
        <v>1643.8176545599999</v>
      </c>
      <c r="K135" s="35">
        <v>1184.0834350999999</v>
      </c>
      <c r="L135" s="35">
        <v>401.33646369000002</v>
      </c>
      <c r="M135" s="35">
        <v>58.397755770000003</v>
      </c>
      <c r="N135" s="35">
        <f t="shared" ref="N135" si="619">SUM(O135:P135)</f>
        <v>1777.2767950699999</v>
      </c>
      <c r="O135" s="35">
        <v>1409.0092133000001</v>
      </c>
      <c r="P135" s="35">
        <f t="shared" ref="P135" si="620">SUM(Q135:S135)</f>
        <v>368.26758176999999</v>
      </c>
      <c r="Q135" s="35">
        <v>73.537471519999997</v>
      </c>
      <c r="R135" s="35">
        <v>5.8169502199999998</v>
      </c>
      <c r="S135" s="35">
        <v>288.91316002999997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5473.8380747800002</v>
      </c>
      <c r="C136" s="35">
        <f t="shared" ref="C136" si="621">I136+O136</f>
        <v>3640.9306203799997</v>
      </c>
      <c r="D136" s="35">
        <f t="shared" ref="D136" si="622">J136+P136</f>
        <v>1832.9074543999998</v>
      </c>
      <c r="E136" s="35">
        <f t="shared" ref="E136" si="623">K136+Q136</f>
        <v>1157.2090128</v>
      </c>
      <c r="F136" s="35">
        <f t="shared" ref="F136" si="624">L136+R136</f>
        <v>335.88918369999999</v>
      </c>
      <c r="G136" s="35">
        <f t="shared" ref="G136" si="625">M136+S136</f>
        <v>339.80925789999998</v>
      </c>
      <c r="H136" s="35">
        <f t="shared" ref="H136" si="626">SUM(I136:J136)</f>
        <v>3933.1516337200001</v>
      </c>
      <c r="I136" s="35">
        <v>2456.39955113</v>
      </c>
      <c r="J136" s="35">
        <f t="shared" ref="J136" si="627">SUM(K136:M136)</f>
        <v>1476.7520825899999</v>
      </c>
      <c r="K136" s="35">
        <v>1087.9663845299999</v>
      </c>
      <c r="L136" s="35">
        <v>330.28990834000001</v>
      </c>
      <c r="M136" s="35">
        <v>58.495789719999998</v>
      </c>
      <c r="N136" s="35">
        <f t="shared" ref="N136" si="628">SUM(O136:P136)</f>
        <v>1540.6864410599999</v>
      </c>
      <c r="O136" s="35">
        <v>1184.53106925</v>
      </c>
      <c r="P136" s="35">
        <f t="shared" ref="P136" si="629">SUM(Q136:S136)</f>
        <v>356.15537180999996</v>
      </c>
      <c r="Q136" s="35">
        <v>69.242628269999997</v>
      </c>
      <c r="R136" s="35">
        <v>5.59927536</v>
      </c>
      <c r="S136" s="35">
        <v>281.31346817999997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5487.6684749300002</v>
      </c>
      <c r="C137" s="35">
        <f t="shared" ref="C137" si="630">I137+O137</f>
        <v>3625.5092379299999</v>
      </c>
      <c r="D137" s="35">
        <f t="shared" ref="D137" si="631">J137+P137</f>
        <v>1862.1592370000001</v>
      </c>
      <c r="E137" s="35">
        <f t="shared" ref="E137" si="632">K137+Q137</f>
        <v>1231.8369169299999</v>
      </c>
      <c r="F137" s="35">
        <f t="shared" ref="F137" si="633">L137+R137</f>
        <v>296.99470057000002</v>
      </c>
      <c r="G137" s="35">
        <f t="shared" ref="G137" si="634">M137+S137</f>
        <v>333.32761950000003</v>
      </c>
      <c r="H137" s="35">
        <f t="shared" ref="H137" si="635">SUM(I137:J137)</f>
        <v>4018.94648138</v>
      </c>
      <c r="I137" s="35">
        <v>2499.34086428</v>
      </c>
      <c r="J137" s="35">
        <f t="shared" ref="J137" si="636">SUM(K137:M137)</f>
        <v>1519.6056171</v>
      </c>
      <c r="K137" s="35">
        <v>1169.9460822199999</v>
      </c>
      <c r="L137" s="35">
        <v>291.45136988000002</v>
      </c>
      <c r="M137" s="35">
        <v>58.208165000000001</v>
      </c>
      <c r="N137" s="35">
        <f t="shared" ref="N137" si="637">SUM(O137:P137)</f>
        <v>1468.72199355</v>
      </c>
      <c r="O137" s="35">
        <v>1126.1683736499999</v>
      </c>
      <c r="P137" s="35">
        <f t="shared" ref="P137" si="638">SUM(Q137:S137)</f>
        <v>342.5536199</v>
      </c>
      <c r="Q137" s="35">
        <v>61.89083471</v>
      </c>
      <c r="R137" s="35">
        <v>5.5433306900000003</v>
      </c>
      <c r="S137" s="35">
        <v>275.11945450000002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5602.0593479500003</v>
      </c>
      <c r="C138" s="35">
        <f t="shared" ref="C138" si="639">I138+O138</f>
        <v>3859.68838332</v>
      </c>
      <c r="D138" s="35">
        <f t="shared" ref="D138" si="640">J138+P138</f>
        <v>1742.3709646299999</v>
      </c>
      <c r="E138" s="35">
        <f t="shared" ref="E138" si="641">K138+Q138</f>
        <v>1148.62429776</v>
      </c>
      <c r="F138" s="35">
        <f t="shared" ref="F138" si="642">L138+R138</f>
        <v>274.67704555</v>
      </c>
      <c r="G138" s="35">
        <f t="shared" ref="G138" si="643">M138+S138</f>
        <v>319.06962132000001</v>
      </c>
      <c r="H138" s="35">
        <f t="shared" ref="H138" si="644">SUM(I138:J138)</f>
        <v>3950.2353479000003</v>
      </c>
      <c r="I138" s="35">
        <v>2531.3712815200001</v>
      </c>
      <c r="J138" s="35">
        <f t="shared" ref="J138" si="645">SUM(K138:M138)</f>
        <v>1418.8640663799999</v>
      </c>
      <c r="K138" s="35">
        <v>1091.65325138</v>
      </c>
      <c r="L138" s="35">
        <v>269.16119127000002</v>
      </c>
      <c r="M138" s="35">
        <v>58.04962373</v>
      </c>
      <c r="N138" s="35">
        <f t="shared" ref="N138" si="646">SUM(O138:P138)</f>
        <v>1651.82400005</v>
      </c>
      <c r="O138" s="35">
        <v>1328.3171018</v>
      </c>
      <c r="P138" s="35">
        <f t="shared" ref="P138" si="647">SUM(Q138:S138)</f>
        <v>323.50689825000001</v>
      </c>
      <c r="Q138" s="35">
        <v>56.971046380000004</v>
      </c>
      <c r="R138" s="35">
        <v>5.5158542800000001</v>
      </c>
      <c r="S138" s="35">
        <v>261.01999759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5770.2115716600001</v>
      </c>
      <c r="C139" s="35">
        <f t="shared" ref="C139" si="648">I139+O139</f>
        <v>4124.9215190699997</v>
      </c>
      <c r="D139" s="35">
        <f t="shared" ref="D139" si="649">J139+P139</f>
        <v>1645.2900525900002</v>
      </c>
      <c r="E139" s="35">
        <f t="shared" ref="E139" si="650">K139+Q139</f>
        <v>1088.36060155</v>
      </c>
      <c r="F139" s="35">
        <f t="shared" ref="F139" si="651">L139+R139</f>
        <v>242.84661582999999</v>
      </c>
      <c r="G139" s="35">
        <f t="shared" ref="G139" si="652">M139+S139</f>
        <v>314.08283520999998</v>
      </c>
      <c r="H139" s="35">
        <f t="shared" ref="H139" si="653">SUM(I139:J139)</f>
        <v>4131.0343135000003</v>
      </c>
      <c r="I139" s="35">
        <v>2813.2583100000002</v>
      </c>
      <c r="J139" s="35">
        <f t="shared" ref="J139" si="654">SUM(K139:M139)</f>
        <v>1317.7760035000001</v>
      </c>
      <c r="K139" s="35">
        <v>1022.63858744</v>
      </c>
      <c r="L139" s="35">
        <v>237.44074168999998</v>
      </c>
      <c r="M139" s="35">
        <v>57.696674369999997</v>
      </c>
      <c r="N139" s="35">
        <f t="shared" ref="N139" si="655">SUM(O139:P139)</f>
        <v>1639.1772581600001</v>
      </c>
      <c r="O139" s="35">
        <v>1311.66320907</v>
      </c>
      <c r="P139" s="35">
        <f t="shared" ref="P139" si="656">SUM(Q139:S139)</f>
        <v>327.51404909000001</v>
      </c>
      <c r="Q139" s="35">
        <v>65.722014110000003</v>
      </c>
      <c r="R139" s="35">
        <v>5.4058741399999999</v>
      </c>
      <c r="S139" s="35">
        <v>256.38616084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6097.37292462</v>
      </c>
      <c r="C140" s="35">
        <f t="shared" ref="C140" si="657">I140+O140</f>
        <v>4408.3491917399997</v>
      </c>
      <c r="D140" s="35">
        <f t="shared" ref="D140" si="658">J140+P140</f>
        <v>1689.0237328800001</v>
      </c>
      <c r="E140" s="35">
        <f t="shared" ref="E140" si="659">K140+Q140</f>
        <v>1131.9199347399999</v>
      </c>
      <c r="F140" s="35">
        <f t="shared" ref="F140" si="660">L140+R140</f>
        <v>281.07445811000002</v>
      </c>
      <c r="G140" s="35">
        <f t="shared" ref="G140" si="661">M140+S140</f>
        <v>276.02934003000001</v>
      </c>
      <c r="H140" s="35">
        <f t="shared" ref="H140" si="662">SUM(I140:J140)</f>
        <v>4321.60584569</v>
      </c>
      <c r="I140" s="35">
        <v>2970.0494627499997</v>
      </c>
      <c r="J140" s="35">
        <f t="shared" ref="J140" si="663">SUM(K140:M140)</f>
        <v>1351.55638294</v>
      </c>
      <c r="K140" s="35">
        <v>1051.07139923</v>
      </c>
      <c r="L140" s="35">
        <v>275.74030307000004</v>
      </c>
      <c r="M140" s="35">
        <v>24.744680639999999</v>
      </c>
      <c r="N140" s="35">
        <f t="shared" ref="N140" si="664">SUM(O140:P140)</f>
        <v>1775.76707893</v>
      </c>
      <c r="O140" s="35">
        <v>1438.2997289899999</v>
      </c>
      <c r="P140" s="35">
        <f t="shared" ref="P140" si="665">SUM(Q140:S140)</f>
        <v>337.46734994000002</v>
      </c>
      <c r="Q140" s="35">
        <v>80.848535510000005</v>
      </c>
      <c r="R140" s="35">
        <v>5.3341550399999997</v>
      </c>
      <c r="S140" s="35">
        <v>251.28465939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5796.6126408400005</v>
      </c>
      <c r="C141" s="35">
        <f t="shared" ref="C141" si="666">I141+O141</f>
        <v>4170.5734963800005</v>
      </c>
      <c r="D141" s="35">
        <f t="shared" ref="D141" si="667">J141+P141</f>
        <v>1626.03914446</v>
      </c>
      <c r="E141" s="35">
        <f t="shared" ref="E141" si="668">K141+Q141</f>
        <v>1083.1090328800001</v>
      </c>
      <c r="F141" s="35">
        <f t="shared" ref="F141" si="669">L141+R141</f>
        <v>267.35963909999998</v>
      </c>
      <c r="G141" s="35">
        <f t="shared" ref="G141" si="670">M141+S141</f>
        <v>275.57047247999998</v>
      </c>
      <c r="H141" s="35">
        <f t="shared" ref="H141" si="671">SUM(I141:J141)</f>
        <v>4239.8120914499996</v>
      </c>
      <c r="I141" s="35">
        <v>2952.98082608</v>
      </c>
      <c r="J141" s="35">
        <f t="shared" ref="J141" si="672">SUM(K141:M141)</f>
        <v>1286.83126537</v>
      </c>
      <c r="K141" s="35">
        <v>1000.1008247</v>
      </c>
      <c r="L141" s="35">
        <v>261.99012524</v>
      </c>
      <c r="M141" s="35">
        <v>24.740315429999999</v>
      </c>
      <c r="N141" s="35">
        <f t="shared" ref="N141" si="673">SUM(O141:P141)</f>
        <v>1556.80054939</v>
      </c>
      <c r="O141" s="35">
        <v>1217.5926703</v>
      </c>
      <c r="P141" s="35">
        <f t="shared" ref="P141" si="674">SUM(Q141:S141)</f>
        <v>339.20787909000001</v>
      </c>
      <c r="Q141" s="35">
        <v>83.008208179999997</v>
      </c>
      <c r="R141" s="35">
        <v>5.3695138599999996</v>
      </c>
      <c r="S141" s="35">
        <v>250.83015705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6949.2852213399992</v>
      </c>
      <c r="C142" s="35">
        <f t="shared" ref="C142" si="675">I142+O142</f>
        <v>4951.4792853899999</v>
      </c>
      <c r="D142" s="35">
        <f t="shared" ref="D142" si="676">J142+P142</f>
        <v>1997.80593595</v>
      </c>
      <c r="E142" s="35">
        <f t="shared" ref="E142" si="677">K142+Q142</f>
        <v>1289.71105033</v>
      </c>
      <c r="F142" s="35">
        <f t="shared" ref="F142" si="678">L142+R142</f>
        <v>379.23792747000005</v>
      </c>
      <c r="G142" s="35">
        <f t="shared" ref="G142" si="679">M142+S142</f>
        <v>328.85695815000003</v>
      </c>
      <c r="H142" s="35">
        <f t="shared" ref="H142" si="680">SUM(I142:J142)</f>
        <v>5163.3501703000002</v>
      </c>
      <c r="I142" s="35">
        <v>3540.9067162399997</v>
      </c>
      <c r="J142" s="35">
        <f t="shared" ref="J142" si="681">SUM(K142:M142)</f>
        <v>1622.44345406</v>
      </c>
      <c r="K142" s="35">
        <v>1231.84840334</v>
      </c>
      <c r="L142" s="35">
        <v>373.82969264000002</v>
      </c>
      <c r="M142" s="35">
        <v>16.765358079999999</v>
      </c>
      <c r="N142" s="35">
        <f t="shared" ref="N142" si="682">SUM(O142:P142)</f>
        <v>1785.93505104</v>
      </c>
      <c r="O142" s="35">
        <v>1410.5725691499999</v>
      </c>
      <c r="P142" s="35">
        <f t="shared" ref="P142" si="683">SUM(Q142:S142)</f>
        <v>375.36248189000003</v>
      </c>
      <c r="Q142" s="35">
        <v>57.862646990000002</v>
      </c>
      <c r="R142" s="35">
        <v>5.4082348299999996</v>
      </c>
      <c r="S142" s="35">
        <v>312.09160007000003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6704.7983568699992</v>
      </c>
      <c r="C143" s="35">
        <f t="shared" ref="C143" si="684">I143+O143</f>
        <v>4559.9220524399998</v>
      </c>
      <c r="D143" s="35">
        <f t="shared" ref="D143" si="685">J143+P143</f>
        <v>2144.8763044299999</v>
      </c>
      <c r="E143" s="35">
        <f t="shared" ref="E143" si="686">K143+Q143</f>
        <v>1340.6204338399998</v>
      </c>
      <c r="F143" s="35">
        <f t="shared" ref="F143" si="687">L143+R143</f>
        <v>406.13706514</v>
      </c>
      <c r="G143" s="35">
        <f t="shared" ref="G143" si="688">M143+S143</f>
        <v>398.11880545000002</v>
      </c>
      <c r="H143" s="35">
        <f t="shared" ref="H143" si="689">SUM(I143:J143)</f>
        <v>4624.5822312800001</v>
      </c>
      <c r="I143" s="35">
        <v>2920.9585301100001</v>
      </c>
      <c r="J143" s="35">
        <f t="shared" ref="J143" si="690">SUM(K143:M143)</f>
        <v>1703.6237011699998</v>
      </c>
      <c r="K143" s="35">
        <v>1285.2978520299998</v>
      </c>
      <c r="L143" s="35">
        <v>400.96079467999999</v>
      </c>
      <c r="M143" s="35">
        <v>17.36505446</v>
      </c>
      <c r="N143" s="35">
        <f t="shared" ref="N143" si="691">SUM(O143:P143)</f>
        <v>2080.21612559</v>
      </c>
      <c r="O143" s="35">
        <v>1638.9635223299999</v>
      </c>
      <c r="P143" s="35">
        <f t="shared" ref="P143" si="692">SUM(Q143:S143)</f>
        <v>441.25260326</v>
      </c>
      <c r="Q143" s="35">
        <v>55.322581809999996</v>
      </c>
      <c r="R143" s="35">
        <v>5.1762704599999996</v>
      </c>
      <c r="S143" s="35">
        <v>380.75375099000001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7740.59204133</v>
      </c>
      <c r="C144" s="35">
        <f t="shared" ref="C144" si="693">I144+O144</f>
        <v>5698.9140493799996</v>
      </c>
      <c r="D144" s="35">
        <f t="shared" ref="D144" si="694">J144+P144</f>
        <v>2041.6779919499995</v>
      </c>
      <c r="E144" s="35">
        <f t="shared" ref="E144" si="695">K144+Q144</f>
        <v>1302.2943971799998</v>
      </c>
      <c r="F144" s="35">
        <f t="shared" ref="F144" si="696">L144+R144</f>
        <v>331.84973471000001</v>
      </c>
      <c r="G144" s="35">
        <f t="shared" ref="G144" si="697">M144+S144</f>
        <v>407.53386005999999</v>
      </c>
      <c r="H144" s="35">
        <f t="shared" ref="H144" si="698">SUM(I144:J144)</f>
        <v>5526.5605805399991</v>
      </c>
      <c r="I144" s="35">
        <v>3919.1138828099997</v>
      </c>
      <c r="J144" s="35">
        <f t="shared" ref="J144" si="699">SUM(K144:M144)</f>
        <v>1607.4466977299996</v>
      </c>
      <c r="K144" s="35">
        <v>1259.5154556999998</v>
      </c>
      <c r="L144" s="35">
        <v>327.33900540000002</v>
      </c>
      <c r="M144" s="35">
        <v>20.592236629999999</v>
      </c>
      <c r="N144" s="35">
        <f t="shared" ref="N144" si="700">SUM(O144:P144)</f>
        <v>2214.03146079</v>
      </c>
      <c r="O144" s="35">
        <v>1779.8001665699999</v>
      </c>
      <c r="P144" s="35">
        <f t="shared" ref="P144" si="701">SUM(Q144:S144)</f>
        <v>434.23129422</v>
      </c>
      <c r="Q144" s="35">
        <v>42.77894148</v>
      </c>
      <c r="R144" s="35">
        <v>4.5107293100000003</v>
      </c>
      <c r="S144" s="35">
        <v>386.94162342999999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7388.8634528599996</v>
      </c>
      <c r="C145" s="35">
        <f t="shared" ref="C145" si="702">I145+O145</f>
        <v>5737.2902597299999</v>
      </c>
      <c r="D145" s="35">
        <f t="shared" ref="D145" si="703">J145+P145</f>
        <v>1651.5731931300002</v>
      </c>
      <c r="E145" s="35">
        <f t="shared" ref="E145" si="704">K145+Q145</f>
        <v>1004.39289334</v>
      </c>
      <c r="F145" s="35">
        <f t="shared" ref="F145" si="705">L145+R145</f>
        <v>239.66926185</v>
      </c>
      <c r="G145" s="35">
        <f t="shared" ref="G145" si="706">M145+S145</f>
        <v>407.51103793999999</v>
      </c>
      <c r="H145" s="35">
        <f t="shared" ref="H145" si="707">SUM(I145:J145)</f>
        <v>5270.7933665500004</v>
      </c>
      <c r="I145" s="35">
        <v>4050.7306173900001</v>
      </c>
      <c r="J145" s="35">
        <f t="shared" ref="J145" si="708">SUM(K145:M145)</f>
        <v>1220.0627491600001</v>
      </c>
      <c r="K145" s="35">
        <v>971.92651241999999</v>
      </c>
      <c r="L145" s="35">
        <v>227.61571362000001</v>
      </c>
      <c r="M145" s="35">
        <v>20.52052312</v>
      </c>
      <c r="N145" s="35">
        <f t="shared" ref="N145" si="709">SUM(O145:P145)</f>
        <v>2118.0700863100001</v>
      </c>
      <c r="O145" s="35">
        <v>1686.5596423400002</v>
      </c>
      <c r="P145" s="35">
        <f t="shared" ref="P145" si="710">SUM(Q145:S145)</f>
        <v>431.51044396999998</v>
      </c>
      <c r="Q145" s="35">
        <v>32.466380919999999</v>
      </c>
      <c r="R145" s="35">
        <v>12.053548230000001</v>
      </c>
      <c r="S145" s="35">
        <v>386.99051481999999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7580.9237450600003</v>
      </c>
      <c r="C146" s="35">
        <f t="shared" ref="C146" si="711">I146+O146</f>
        <v>5745.3984003200003</v>
      </c>
      <c r="D146" s="35">
        <f t="shared" ref="D146" si="712">J146+P146</f>
        <v>1835.52534474</v>
      </c>
      <c r="E146" s="35">
        <f t="shared" ref="E146" si="713">K146+Q146</f>
        <v>1137.55076229</v>
      </c>
      <c r="F146" s="35">
        <f t="shared" ref="F146" si="714">L146+R146</f>
        <v>290.56833259000001</v>
      </c>
      <c r="G146" s="35">
        <f t="shared" ref="G146" si="715">M146+S146</f>
        <v>407.40624986</v>
      </c>
      <c r="H146" s="35">
        <f t="shared" ref="H146" si="716">SUM(I146:J146)</f>
        <v>5461.5031457200002</v>
      </c>
      <c r="I146" s="35">
        <v>4114.5481423199999</v>
      </c>
      <c r="J146" s="35">
        <f t="shared" ref="J146" si="717">SUM(K146:M146)</f>
        <v>1346.9550033999999</v>
      </c>
      <c r="K146" s="35">
        <v>1053.68898238</v>
      </c>
      <c r="L146" s="35">
        <v>272.83309405</v>
      </c>
      <c r="M146" s="35">
        <v>20.43292697</v>
      </c>
      <c r="N146" s="35">
        <f t="shared" ref="N146" si="718">SUM(O146:P146)</f>
        <v>2119.4205993400001</v>
      </c>
      <c r="O146" s="35">
        <v>1630.8502579999999</v>
      </c>
      <c r="P146" s="35">
        <f t="shared" ref="P146" si="719">SUM(Q146:S146)</f>
        <v>488.57034134000003</v>
      </c>
      <c r="Q146" s="35">
        <v>83.861779909999996</v>
      </c>
      <c r="R146" s="35">
        <v>17.735238540000001</v>
      </c>
      <c r="S146" s="35">
        <v>386.97332289000002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7581.4050905599997</v>
      </c>
      <c r="C147" s="35">
        <f t="shared" ref="C147" si="720">I147+O147</f>
        <v>5680.1817351999998</v>
      </c>
      <c r="D147" s="35">
        <f t="shared" ref="D147" si="721">J147+P147</f>
        <v>1901.2233553599999</v>
      </c>
      <c r="E147" s="35">
        <f t="shared" ref="E147" si="722">K147+Q147</f>
        <v>1087.8624662499999</v>
      </c>
      <c r="F147" s="35">
        <f t="shared" ref="F147" si="723">L147+R147</f>
        <v>406.00956708000001</v>
      </c>
      <c r="G147" s="35">
        <f t="shared" ref="G147" si="724">M147+S147</f>
        <v>407.35132203000001</v>
      </c>
      <c r="H147" s="35">
        <f t="shared" ref="H147" si="725">SUM(I147:J147)</f>
        <v>5369.6061732899998</v>
      </c>
      <c r="I147" s="35">
        <v>3951.6396700700002</v>
      </c>
      <c r="J147" s="35">
        <f t="shared" ref="J147" si="726">SUM(K147:M147)</f>
        <v>1417.96650322</v>
      </c>
      <c r="K147" s="35">
        <v>1018.90428719</v>
      </c>
      <c r="L147" s="35">
        <v>378.70140882000004</v>
      </c>
      <c r="M147" s="35">
        <v>20.360807210000001</v>
      </c>
      <c r="N147" s="35">
        <f t="shared" ref="N147" si="727">SUM(O147:P147)</f>
        <v>2211.7989172699999</v>
      </c>
      <c r="O147" s="35">
        <v>1728.5420651300001</v>
      </c>
      <c r="P147" s="35">
        <f t="shared" ref="P147" si="728">SUM(Q147:S147)</f>
        <v>483.25685213999998</v>
      </c>
      <c r="Q147" s="35">
        <v>68.958179060000006</v>
      </c>
      <c r="R147" s="35">
        <v>27.308158259999999</v>
      </c>
      <c r="S147" s="35">
        <v>386.99051481999999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7236.2444003000001</v>
      </c>
      <c r="C148" s="35">
        <f t="shared" ref="C148" si="729">I148+O148</f>
        <v>5348.9918028100001</v>
      </c>
      <c r="D148" s="35">
        <f t="shared" ref="D148" si="730">J148+P148</f>
        <v>1887.25259749</v>
      </c>
      <c r="E148" s="35">
        <f t="shared" ref="E148" si="731">K148+Q148</f>
        <v>1107.0791429000001</v>
      </c>
      <c r="F148" s="35">
        <f t="shared" ref="F148" si="732">L148+R148</f>
        <v>519.98339377000002</v>
      </c>
      <c r="G148" s="35">
        <f t="shared" ref="G148" si="733">M148+S148</f>
        <v>260.19006081999999</v>
      </c>
      <c r="H148" s="35">
        <f t="shared" ref="H148" si="734">SUM(I148:J148)</f>
        <v>5190.9965832899998</v>
      </c>
      <c r="I148" s="35">
        <v>3607.7924091</v>
      </c>
      <c r="J148" s="35">
        <f t="shared" ref="J148" si="735">SUM(K148:M148)</f>
        <v>1583.20417419</v>
      </c>
      <c r="K148" s="35">
        <v>1068.7574197700001</v>
      </c>
      <c r="L148" s="35">
        <v>498.05943972</v>
      </c>
      <c r="M148" s="35">
        <v>16.387314700000001</v>
      </c>
      <c r="N148" s="35">
        <f t="shared" ref="N148" si="736">SUM(O148:P148)</f>
        <v>2045.2478170099998</v>
      </c>
      <c r="O148" s="35">
        <v>1741.1993937099999</v>
      </c>
      <c r="P148" s="35">
        <f t="shared" ref="P148" si="737">SUM(Q148:S148)</f>
        <v>304.04842329999997</v>
      </c>
      <c r="Q148" s="35">
        <v>38.321723130000002</v>
      </c>
      <c r="R148" s="35">
        <v>21.923954049999999</v>
      </c>
      <c r="S148" s="35">
        <v>243.80274611999999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8115.8348534000006</v>
      </c>
      <c r="C149" s="35">
        <f t="shared" ref="C149" si="738">I149+O149</f>
        <v>5376.14667224</v>
      </c>
      <c r="D149" s="35">
        <f t="shared" ref="D149" si="739">J149+P149</f>
        <v>2739.6881811600001</v>
      </c>
      <c r="E149" s="35">
        <f t="shared" ref="E149" si="740">K149+Q149</f>
        <v>1923.2335367200001</v>
      </c>
      <c r="F149" s="35">
        <f t="shared" ref="F149" si="741">L149+R149</f>
        <v>491.89187549999997</v>
      </c>
      <c r="G149" s="35">
        <f t="shared" ref="G149" si="742">M149+S149</f>
        <v>324.56276894000001</v>
      </c>
      <c r="H149" s="35">
        <f t="shared" ref="H149" si="743">SUM(I149:J149)</f>
        <v>4979.8934225900002</v>
      </c>
      <c r="I149" s="35">
        <v>3265.07002917</v>
      </c>
      <c r="J149" s="35">
        <f t="shared" ref="J149" si="744">SUM(K149:M149)</f>
        <v>1714.82339342</v>
      </c>
      <c r="K149" s="35">
        <v>1312.08053857</v>
      </c>
      <c r="L149" s="35">
        <v>382.92460872999999</v>
      </c>
      <c r="M149" s="35">
        <v>19.818246120000001</v>
      </c>
      <c r="N149" s="35">
        <f t="shared" ref="N149" si="745">SUM(O149:P149)</f>
        <v>3135.9414308100004</v>
      </c>
      <c r="O149" s="35">
        <v>2111.07664307</v>
      </c>
      <c r="P149" s="35">
        <f t="shared" ref="P149" si="746">SUM(Q149:S149)</f>
        <v>1024.8647877400001</v>
      </c>
      <c r="Q149" s="35">
        <v>611.15299815000003</v>
      </c>
      <c r="R149" s="35">
        <v>108.96726676999999</v>
      </c>
      <c r="S149" s="35">
        <v>304.74452281999999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8247.7208602400005</v>
      </c>
      <c r="C150" s="35">
        <f t="shared" ref="C150" si="747">I150+O150</f>
        <v>5275.4224311099997</v>
      </c>
      <c r="D150" s="35">
        <f t="shared" ref="D150" si="748">J150+P150</f>
        <v>2972.2984291299999</v>
      </c>
      <c r="E150" s="35">
        <f t="shared" ref="E150" si="749">K150+Q150</f>
        <v>2049.17848383</v>
      </c>
      <c r="F150" s="35">
        <f t="shared" ref="F150" si="750">L150+R150</f>
        <v>600.10049524999999</v>
      </c>
      <c r="G150" s="35">
        <f t="shared" ref="G150" si="751">M150+S150</f>
        <v>323.01945004999999</v>
      </c>
      <c r="H150" s="35">
        <f t="shared" ref="H150" si="752">SUM(I150:J150)</f>
        <v>5056.8732284999996</v>
      </c>
      <c r="I150" s="35">
        <v>3194.5700016399996</v>
      </c>
      <c r="J150" s="35">
        <f t="shared" ref="J150" si="753">SUM(K150:M150)</f>
        <v>1862.30322686</v>
      </c>
      <c r="K150" s="35">
        <v>1423.07693326</v>
      </c>
      <c r="L150" s="35">
        <v>419.45967723000001</v>
      </c>
      <c r="M150" s="35">
        <v>19.766616370000001</v>
      </c>
      <c r="N150" s="35">
        <f t="shared" ref="N150" si="754">SUM(O150:P150)</f>
        <v>3190.84763174</v>
      </c>
      <c r="O150" s="35">
        <v>2080.8524294700001</v>
      </c>
      <c r="P150" s="35">
        <f t="shared" ref="P150" si="755">SUM(Q150:S150)</f>
        <v>1109.9952022699999</v>
      </c>
      <c r="Q150" s="35">
        <v>626.10155057000009</v>
      </c>
      <c r="R150" s="35">
        <v>180.64081802000001</v>
      </c>
      <c r="S150" s="35">
        <v>303.25283367999998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8660.6189649999997</v>
      </c>
      <c r="C151" s="35">
        <f t="shared" ref="C151" si="756">I151+O151</f>
        <v>5476.7527951499997</v>
      </c>
      <c r="D151" s="35">
        <f t="shared" ref="D151" si="757">J151+P151</f>
        <v>3183.86616985</v>
      </c>
      <c r="E151" s="35">
        <f t="shared" ref="E151" si="758">K151+Q151</f>
        <v>2260.6058435700002</v>
      </c>
      <c r="F151" s="35">
        <f t="shared" ref="F151" si="759">L151+R151</f>
        <v>628.06205940999996</v>
      </c>
      <c r="G151" s="35">
        <f t="shared" ref="G151" si="760">M151+S151</f>
        <v>295.19826687</v>
      </c>
      <c r="H151" s="35">
        <f t="shared" ref="H151" si="761">SUM(I151:J151)</f>
        <v>5329.1697146300003</v>
      </c>
      <c r="I151" s="35">
        <v>3246.1404586600001</v>
      </c>
      <c r="J151" s="35">
        <f t="shared" ref="J151" si="762">SUM(K151:M151)</f>
        <v>2083.0292559700001</v>
      </c>
      <c r="K151" s="35">
        <v>1615.7634984700001</v>
      </c>
      <c r="L151" s="35">
        <v>447.54934140999995</v>
      </c>
      <c r="M151" s="35">
        <v>19.716416089999999</v>
      </c>
      <c r="N151" s="35">
        <f t="shared" ref="N151" si="763">SUM(O151:P151)</f>
        <v>3331.4492503700003</v>
      </c>
      <c r="O151" s="35">
        <v>2230.61233649</v>
      </c>
      <c r="P151" s="35">
        <f t="shared" ref="P151" si="764">SUM(Q151:S151)</f>
        <v>1100.8369138800001</v>
      </c>
      <c r="Q151" s="35">
        <v>644.84234509999999</v>
      </c>
      <c r="R151" s="35">
        <v>180.51271800000001</v>
      </c>
      <c r="S151" s="35">
        <v>275.48185078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9431.2453012000005</v>
      </c>
      <c r="C152" s="35">
        <f t="shared" ref="C152" si="765">I152+O152</f>
        <v>6147.56494742</v>
      </c>
      <c r="D152" s="35">
        <f t="shared" ref="D152" si="766">J152+P152</f>
        <v>3283.6803537800001</v>
      </c>
      <c r="E152" s="35">
        <f t="shared" ref="E152" si="767">K152+Q152</f>
        <v>2301.2095333500001</v>
      </c>
      <c r="F152" s="35">
        <f t="shared" ref="F152" si="768">L152+R152</f>
        <v>659.24463103000005</v>
      </c>
      <c r="G152" s="35">
        <f t="shared" ref="G152" si="769">M152+S152</f>
        <v>323.22618939999995</v>
      </c>
      <c r="H152" s="35">
        <f t="shared" ref="H152" si="770">SUM(I152:J152)</f>
        <v>5965.41208396</v>
      </c>
      <c r="I152" s="35">
        <v>3891.5030528800003</v>
      </c>
      <c r="J152" s="35">
        <f t="shared" ref="J152" si="771">SUM(K152:M152)</f>
        <v>2073.9090310800002</v>
      </c>
      <c r="K152" s="35">
        <v>1575.7747822600002</v>
      </c>
      <c r="L152" s="35">
        <v>478.48938591000001</v>
      </c>
      <c r="M152" s="35">
        <v>19.644862910000001</v>
      </c>
      <c r="N152" s="35">
        <f t="shared" ref="N152" si="772">SUM(O152:P152)</f>
        <v>3465.8332172400001</v>
      </c>
      <c r="O152" s="35">
        <v>2256.0618945400001</v>
      </c>
      <c r="P152" s="35">
        <f t="shared" ref="P152" si="773">SUM(Q152:S152)</f>
        <v>1209.7713226999999</v>
      </c>
      <c r="Q152" s="35">
        <v>725.43475108999996</v>
      </c>
      <c r="R152" s="35">
        <v>180.75524512000001</v>
      </c>
      <c r="S152" s="35">
        <v>303.58132648999998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8546.7928517599994</v>
      </c>
      <c r="C153" s="35">
        <f t="shared" ref="C153" si="774">I153+O153</f>
        <v>5679.7602476899992</v>
      </c>
      <c r="D153" s="35">
        <f t="shared" ref="D153" si="775">J153+P153</f>
        <v>2867.0326040700002</v>
      </c>
      <c r="E153" s="35">
        <f t="shared" ref="E153" si="776">K153+Q153</f>
        <v>2379.3272969899999</v>
      </c>
      <c r="F153" s="35">
        <f t="shared" ref="F153" si="777">L153+R153</f>
        <v>380.98136151000006</v>
      </c>
      <c r="G153" s="35">
        <f t="shared" ref="G153" si="778">M153+S153</f>
        <v>106.72394557000001</v>
      </c>
      <c r="H153" s="35">
        <f t="shared" ref="H153" si="779">SUM(I153:J153)</f>
        <v>5602.8935007999999</v>
      </c>
      <c r="I153" s="35">
        <v>3742.6681167899997</v>
      </c>
      <c r="J153" s="35">
        <f t="shared" ref="J153" si="780">SUM(K153:M153)</f>
        <v>1860.22538401</v>
      </c>
      <c r="K153" s="35">
        <v>1636.96946854</v>
      </c>
      <c r="L153" s="35">
        <v>200.04543482000003</v>
      </c>
      <c r="M153" s="35">
        <v>23.210480650000001</v>
      </c>
      <c r="N153" s="35">
        <f t="shared" ref="N153" si="781">SUM(O153:P153)</f>
        <v>2943.89935096</v>
      </c>
      <c r="O153" s="35">
        <v>1937.0921309</v>
      </c>
      <c r="P153" s="35">
        <f t="shared" ref="P153" si="782">SUM(Q153:S153)</f>
        <v>1006.8072200600001</v>
      </c>
      <c r="Q153" s="35">
        <v>742.35782845000006</v>
      </c>
      <c r="R153" s="35">
        <v>180.93592669</v>
      </c>
      <c r="S153" s="35">
        <v>83.513464920000004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8570.4177145700014</v>
      </c>
      <c r="C154" s="35">
        <f t="shared" ref="C154" si="783">I154+O154</f>
        <v>6014.2315438900005</v>
      </c>
      <c r="D154" s="35">
        <f t="shared" ref="D154" si="784">J154+P154</f>
        <v>2556.18617068</v>
      </c>
      <c r="E154" s="35">
        <f t="shared" ref="E154" si="785">K154+Q154</f>
        <v>2133.2147321500001</v>
      </c>
      <c r="F154" s="35">
        <f t="shared" ref="F154" si="786">L154+R154</f>
        <v>320.33495599999998</v>
      </c>
      <c r="G154" s="35">
        <f t="shared" ref="G154" si="787">M154+S154</f>
        <v>102.63648252999999</v>
      </c>
      <c r="H154" s="35">
        <f t="shared" ref="H154" si="788">SUM(I154:J154)</f>
        <v>6226.0260998800004</v>
      </c>
      <c r="I154" s="35">
        <v>4061.2505785900003</v>
      </c>
      <c r="J154" s="35">
        <f t="shared" ref="J154" si="789">SUM(K154:M154)</f>
        <v>2164.7755212900001</v>
      </c>
      <c r="K154" s="35">
        <v>1841.27822006</v>
      </c>
      <c r="L154" s="35">
        <v>304.37885249999999</v>
      </c>
      <c r="M154" s="35">
        <v>19.118448730000001</v>
      </c>
      <c r="N154" s="35">
        <f t="shared" ref="N154" si="790">SUM(O154:P154)</f>
        <v>2344.3916146900001</v>
      </c>
      <c r="O154" s="35">
        <v>1952.9809653</v>
      </c>
      <c r="P154" s="35">
        <f t="shared" ref="P154" si="791">SUM(Q154:S154)</f>
        <v>391.41064939</v>
      </c>
      <c r="Q154" s="35">
        <v>291.93651209000001</v>
      </c>
      <c r="R154" s="35">
        <v>15.956103499999999</v>
      </c>
      <c r="S154" s="35">
        <v>83.518033799999998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8752.3100126999998</v>
      </c>
      <c r="C155" s="35">
        <f t="shared" ref="C155" si="792">I155+O155</f>
        <v>5927.2963714400003</v>
      </c>
      <c r="D155" s="35">
        <f t="shared" ref="D155" si="793">J155+P155</f>
        <v>2825.0136412600004</v>
      </c>
      <c r="E155" s="35">
        <f t="shared" ref="E155" si="794">K155+Q155</f>
        <v>2318.6556070900001</v>
      </c>
      <c r="F155" s="35">
        <f t="shared" ref="F155" si="795">L155+R155</f>
        <v>407.50897152000005</v>
      </c>
      <c r="G155" s="35">
        <f t="shared" ref="G155" si="796">M155+S155</f>
        <v>98.849062649999993</v>
      </c>
      <c r="H155" s="35">
        <f t="shared" ref="H155" si="797">SUM(I155:J155)</f>
        <v>5965.1763204500003</v>
      </c>
      <c r="I155" s="35">
        <v>3661.5254389800002</v>
      </c>
      <c r="J155" s="35">
        <f t="shared" ref="J155" si="798">SUM(K155:M155)</f>
        <v>2303.6508814700005</v>
      </c>
      <c r="K155" s="35">
        <v>1951.7009723600002</v>
      </c>
      <c r="L155" s="35">
        <v>336.61888026000003</v>
      </c>
      <c r="M155" s="35">
        <v>15.331028849999999</v>
      </c>
      <c r="N155" s="35">
        <f t="shared" ref="N155" si="799">SUM(O155:P155)</f>
        <v>2787.13369225</v>
      </c>
      <c r="O155" s="35">
        <v>2265.77093246</v>
      </c>
      <c r="P155" s="35">
        <f t="shared" ref="P155" si="800">SUM(Q155:S155)</f>
        <v>521.36275979000004</v>
      </c>
      <c r="Q155" s="35">
        <v>366.95463473000001</v>
      </c>
      <c r="R155" s="35">
        <v>70.890091260000005</v>
      </c>
      <c r="S155" s="35">
        <v>83.518033799999998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9927.4340105699994</v>
      </c>
      <c r="C156" s="35">
        <f t="shared" ref="C156" si="801">I156+O156</f>
        <v>6214.0792694499996</v>
      </c>
      <c r="D156" s="35">
        <f t="shared" ref="D156" si="802">J156+P156</f>
        <v>3713.3547411199997</v>
      </c>
      <c r="E156" s="35">
        <f t="shared" ref="E156" si="803">K156+Q156</f>
        <v>3055.0513523899999</v>
      </c>
      <c r="F156" s="35">
        <f t="shared" ref="F156" si="804">L156+R156</f>
        <v>559.48203455999999</v>
      </c>
      <c r="G156" s="35">
        <f t="shared" ref="G156" si="805">M156+S156</f>
        <v>98.821354170000006</v>
      </c>
      <c r="H156" s="35">
        <f t="shared" ref="H156" si="806">SUM(I156:J156)</f>
        <v>6562.7665367899999</v>
      </c>
      <c r="I156" s="35">
        <v>4256.8446839799999</v>
      </c>
      <c r="J156" s="35">
        <f t="shared" ref="J156" si="807">SUM(K156:M156)</f>
        <v>2305.92185281</v>
      </c>
      <c r="K156" s="35">
        <v>1965.9969102</v>
      </c>
      <c r="L156" s="35">
        <v>324.60791632999997</v>
      </c>
      <c r="M156" s="35">
        <v>15.31702628</v>
      </c>
      <c r="N156" s="35">
        <f t="shared" ref="N156" si="808">SUM(O156:P156)</f>
        <v>3364.6674737799999</v>
      </c>
      <c r="O156" s="35">
        <v>1957.23458547</v>
      </c>
      <c r="P156" s="35">
        <f t="shared" ref="P156" si="809">SUM(Q156:S156)</f>
        <v>1407.43288831</v>
      </c>
      <c r="Q156" s="35">
        <v>1089.0544421899999</v>
      </c>
      <c r="R156" s="35">
        <v>234.87411822999999</v>
      </c>
      <c r="S156" s="35">
        <v>83.504327889999999</v>
      </c>
      <c r="T156" s="35"/>
      <c r="U156" s="35"/>
      <c r="V156" s="35"/>
      <c r="W156" s="35"/>
      <c r="X156" s="35"/>
    </row>
    <row r="157" spans="1:24" hidden="1" outlineLevel="1" collapsed="1">
      <c r="A157" s="9">
        <v>44986</v>
      </c>
      <c r="B157" s="35">
        <v>10412.67092273</v>
      </c>
      <c r="C157" s="35">
        <f t="shared" ref="C157" si="810">I157+O157</f>
        <v>6033.7118430400005</v>
      </c>
      <c r="D157" s="35">
        <f t="shared" ref="D157" si="811">J157+P157</f>
        <v>4378.9590796900002</v>
      </c>
      <c r="E157" s="35">
        <f t="shared" ref="E157" si="812">K157+Q157</f>
        <v>3869.57598762</v>
      </c>
      <c r="F157" s="35">
        <f t="shared" ref="F157" si="813">L157+R157</f>
        <v>410.20029015</v>
      </c>
      <c r="G157" s="35">
        <f t="shared" ref="G157" si="814">M157+S157</f>
        <v>99.182801920000003</v>
      </c>
      <c r="H157" s="35">
        <f t="shared" ref="H157" si="815">SUM(I157:J157)</f>
        <v>7242.2426151899999</v>
      </c>
      <c r="I157" s="35">
        <v>4053.1259928700001</v>
      </c>
      <c r="J157" s="35">
        <f t="shared" ref="J157" si="816">SUM(K157:M157)</f>
        <v>3189.1166223200003</v>
      </c>
      <c r="K157" s="35">
        <v>2928.0467151299999</v>
      </c>
      <c r="L157" s="35">
        <v>245.40513906999999</v>
      </c>
      <c r="M157" s="35">
        <v>15.66476812</v>
      </c>
      <c r="N157" s="35">
        <f t="shared" ref="N157" si="817">SUM(O157:P157)</f>
        <v>3170.4283075400003</v>
      </c>
      <c r="O157" s="35">
        <v>1980.5858501700002</v>
      </c>
      <c r="P157" s="35">
        <f t="shared" ref="P157" si="818">SUM(Q157:S157)</f>
        <v>1189.8424573700001</v>
      </c>
      <c r="Q157" s="35">
        <v>941.52927249000004</v>
      </c>
      <c r="R157" s="35">
        <v>164.79515108000001</v>
      </c>
      <c r="S157" s="35">
        <v>83.518033799999998</v>
      </c>
      <c r="T157" s="35"/>
      <c r="U157" s="35"/>
      <c r="V157" s="35"/>
      <c r="W157" s="35"/>
      <c r="X157" s="35"/>
    </row>
    <row r="158" spans="1:24" hidden="1" outlineLevel="1" collapsed="1">
      <c r="A158" s="9">
        <v>45017</v>
      </c>
      <c r="B158" s="35">
        <v>10353.19882749</v>
      </c>
      <c r="C158" s="35">
        <f t="shared" ref="C158" si="819">I158+O158</f>
        <v>6130.4767294499998</v>
      </c>
      <c r="D158" s="35">
        <f t="shared" ref="D158" si="820">J158+P158</f>
        <v>4222.7220980399998</v>
      </c>
      <c r="E158" s="35">
        <f t="shared" ref="E158" si="821">K158+Q158</f>
        <v>3756.8739500300003</v>
      </c>
      <c r="F158" s="35">
        <f t="shared" ref="F158" si="822">L158+R158</f>
        <v>366.66793426999999</v>
      </c>
      <c r="G158" s="35">
        <f t="shared" ref="G158" si="823">M158+S158</f>
        <v>99.180213739999999</v>
      </c>
      <c r="H158" s="35">
        <f t="shared" ref="H158" si="824">SUM(I158:J158)</f>
        <v>7187.47907476</v>
      </c>
      <c r="I158" s="35">
        <v>4064.8539524899998</v>
      </c>
      <c r="J158" s="35">
        <f t="shared" ref="J158" si="825">SUM(K158:M158)</f>
        <v>3122.6251222700002</v>
      </c>
      <c r="K158" s="35">
        <v>2837.2315400400003</v>
      </c>
      <c r="L158" s="35">
        <v>269.72683340999998</v>
      </c>
      <c r="M158" s="35">
        <v>15.66674882</v>
      </c>
      <c r="N158" s="35">
        <f t="shared" ref="N158" si="826">SUM(O158:P158)</f>
        <v>3165.71975273</v>
      </c>
      <c r="O158" s="35">
        <v>2065.62277696</v>
      </c>
      <c r="P158" s="35">
        <f t="shared" ref="P158" si="827">SUM(Q158:S158)</f>
        <v>1100.09697577</v>
      </c>
      <c r="Q158" s="35">
        <v>919.64240999000003</v>
      </c>
      <c r="R158" s="35">
        <v>96.941100860000006</v>
      </c>
      <c r="S158" s="35">
        <v>83.513464920000004</v>
      </c>
      <c r="T158" s="35"/>
      <c r="U158" s="35"/>
      <c r="V158" s="35"/>
      <c r="W158" s="35"/>
      <c r="X158" s="35"/>
    </row>
    <row r="159" spans="1:24" hidden="1" outlineLevel="1" collapsed="1">
      <c r="A159" s="9">
        <v>45047</v>
      </c>
      <c r="B159" s="35">
        <v>10761.882548310001</v>
      </c>
      <c r="C159" s="35">
        <f t="shared" ref="C159" si="828">I159+O159</f>
        <v>6220.8045870700007</v>
      </c>
      <c r="D159" s="35">
        <f t="shared" ref="D159" si="829">J159+P159</f>
        <v>4541.0779612400001</v>
      </c>
      <c r="E159" s="35">
        <f t="shared" ref="E159" si="830">K159+Q159</f>
        <v>4108.8796341200004</v>
      </c>
      <c r="F159" s="35">
        <f t="shared" ref="F159" si="831">L159+R159</f>
        <v>335.50454258000002</v>
      </c>
      <c r="G159" s="35">
        <f t="shared" ref="G159" si="832">M159+S159</f>
        <v>96.693784539999996</v>
      </c>
      <c r="H159" s="35">
        <f t="shared" ref="H159" si="833">SUM(I159:J159)</f>
        <v>7354.3367547300004</v>
      </c>
      <c r="I159" s="35">
        <v>4394.3821760600003</v>
      </c>
      <c r="J159" s="35">
        <f t="shared" ref="J159" si="834">SUM(K159:M159)</f>
        <v>2959.95457867</v>
      </c>
      <c r="K159" s="35">
        <v>2706.8822123600003</v>
      </c>
      <c r="L159" s="35">
        <v>239.89661556999999</v>
      </c>
      <c r="M159" s="35">
        <v>13.17575074</v>
      </c>
      <c r="N159" s="35">
        <f t="shared" ref="N159" si="835">SUM(O159:P159)</f>
        <v>3407.5457935799996</v>
      </c>
      <c r="O159" s="35">
        <v>1826.4224110099999</v>
      </c>
      <c r="P159" s="35">
        <f t="shared" ref="P159" si="836">SUM(Q159:S159)</f>
        <v>1581.1233825699999</v>
      </c>
      <c r="Q159" s="35">
        <v>1401.99742176</v>
      </c>
      <c r="R159" s="35">
        <v>95.607927009999997</v>
      </c>
      <c r="S159" s="35">
        <v>83.518033799999998</v>
      </c>
      <c r="T159" s="35"/>
      <c r="U159" s="35"/>
      <c r="V159" s="35"/>
      <c r="W159" s="35"/>
      <c r="X159" s="35"/>
    </row>
    <row r="160" spans="1:24" hidden="1" outlineLevel="1" collapsed="1">
      <c r="A160" s="9">
        <v>45078</v>
      </c>
      <c r="B160" s="35">
        <v>11276.375358879999</v>
      </c>
      <c r="C160" s="35">
        <f t="shared" ref="C160" si="837">I160+O160</f>
        <v>5785.2916064000001</v>
      </c>
      <c r="D160" s="35">
        <f t="shared" ref="D160" si="838">J160+P160</f>
        <v>5491.0837524799999</v>
      </c>
      <c r="E160" s="35">
        <f t="shared" ref="E160" si="839">K160+Q160</f>
        <v>5047.64338322</v>
      </c>
      <c r="F160" s="35">
        <f t="shared" ref="F160" si="840">L160+R160</f>
        <v>347.89249968000001</v>
      </c>
      <c r="G160" s="35">
        <f t="shared" ref="G160" si="841">M160+S160</f>
        <v>95.547869579999997</v>
      </c>
      <c r="H160" s="35">
        <f t="shared" ref="H160" si="842">SUM(I160:J160)</f>
        <v>7705.55470031</v>
      </c>
      <c r="I160" s="35">
        <v>3892.8255948699998</v>
      </c>
      <c r="J160" s="35">
        <f t="shared" ref="J160" si="843">SUM(K160:M160)</f>
        <v>3812.7291054400002</v>
      </c>
      <c r="K160" s="35">
        <v>3548.3916046099998</v>
      </c>
      <c r="L160" s="35">
        <v>252.27921176000001</v>
      </c>
      <c r="M160" s="35">
        <v>12.058289070000001</v>
      </c>
      <c r="N160" s="35">
        <f t="shared" ref="N160" si="844">SUM(O160:P160)</f>
        <v>3570.82065857</v>
      </c>
      <c r="O160" s="35">
        <v>1892.4660115300001</v>
      </c>
      <c r="P160" s="35">
        <f t="shared" ref="P160" si="845">SUM(Q160:S160)</f>
        <v>1678.3546470399999</v>
      </c>
      <c r="Q160" s="35">
        <v>1499.25177861</v>
      </c>
      <c r="R160" s="35">
        <v>95.613287920000005</v>
      </c>
      <c r="S160" s="35">
        <v>83.489580509999996</v>
      </c>
      <c r="T160" s="35"/>
      <c r="U160" s="35"/>
      <c r="V160" s="35"/>
      <c r="W160" s="35"/>
      <c r="X160" s="35"/>
    </row>
    <row r="161" spans="1:24" hidden="1" outlineLevel="1" collapsed="1">
      <c r="A161" s="9">
        <v>45108</v>
      </c>
      <c r="B161" s="35">
        <v>11535.404761409998</v>
      </c>
      <c r="C161" s="35">
        <f t="shared" ref="C161" si="846">I161+O161</f>
        <v>5977.8769382800001</v>
      </c>
      <c r="D161" s="35">
        <f t="shared" ref="D161" si="847">J161+P161</f>
        <v>5557.5278231299999</v>
      </c>
      <c r="E161" s="35">
        <f t="shared" ref="E161" si="848">K161+Q161</f>
        <v>5211.5181633299999</v>
      </c>
      <c r="F161" s="35">
        <f t="shared" ref="F161" si="849">L161+R161</f>
        <v>250.42986873000001</v>
      </c>
      <c r="G161" s="35">
        <f t="shared" ref="G161" si="850">M161+S161</f>
        <v>95.579791069999999</v>
      </c>
      <c r="H161" s="35">
        <f t="shared" ref="H161" si="851">SUM(I161:J161)</f>
        <v>7652.0807784699991</v>
      </c>
      <c r="I161" s="35">
        <v>3953.7856142299997</v>
      </c>
      <c r="J161" s="35">
        <f t="shared" ref="J161" si="852">SUM(K161:M161)</f>
        <v>3698.2951642399998</v>
      </c>
      <c r="K161" s="35">
        <v>3531.4215868799997</v>
      </c>
      <c r="L161" s="35">
        <v>154.80819944000001</v>
      </c>
      <c r="M161" s="35">
        <v>12.06537792</v>
      </c>
      <c r="N161" s="35">
        <f t="shared" ref="N161" si="853">SUM(O161:P161)</f>
        <v>3883.32398294</v>
      </c>
      <c r="O161" s="35">
        <v>2024.0913240500001</v>
      </c>
      <c r="P161" s="35">
        <f t="shared" ref="P161" si="854">SUM(Q161:S161)</f>
        <v>1859.23265889</v>
      </c>
      <c r="Q161" s="35">
        <v>1680.0965764499999</v>
      </c>
      <c r="R161" s="35">
        <v>95.62166929</v>
      </c>
      <c r="S161" s="35">
        <v>83.514413149999996</v>
      </c>
      <c r="T161" s="35"/>
      <c r="U161" s="35"/>
      <c r="V161" s="35"/>
      <c r="W161" s="35"/>
      <c r="X161" s="35"/>
    </row>
    <row r="162" spans="1:24" hidden="1" outlineLevel="1" collapsed="1">
      <c r="A162" s="9">
        <v>45139</v>
      </c>
      <c r="B162" s="35">
        <v>11249.463107309999</v>
      </c>
      <c r="C162" s="35">
        <f t="shared" ref="C162" si="855">I162+O162</f>
        <v>6503.6968962300007</v>
      </c>
      <c r="D162" s="35">
        <f t="shared" ref="D162" si="856">J162+P162</f>
        <v>4745.7662110800002</v>
      </c>
      <c r="E162" s="35">
        <f t="shared" ref="E162" si="857">K162+Q162</f>
        <v>4439.2359772299997</v>
      </c>
      <c r="F162" s="35">
        <f t="shared" ref="F162" si="858">L162+R162</f>
        <v>210.95762881000002</v>
      </c>
      <c r="G162" s="35">
        <f t="shared" ref="G162" si="859">M162+S162</f>
        <v>95.572605040000013</v>
      </c>
      <c r="H162" s="35">
        <f t="shared" ref="H162" si="860">SUM(I162:J162)</f>
        <v>7563.9644367300007</v>
      </c>
      <c r="I162" s="35">
        <v>4523.8957838000006</v>
      </c>
      <c r="J162" s="35">
        <f t="shared" ref="J162" si="861">SUM(K162:M162)</f>
        <v>3040.0686529300001</v>
      </c>
      <c r="K162" s="35">
        <v>2912.6664745899998</v>
      </c>
      <c r="L162" s="35">
        <v>115.34052559</v>
      </c>
      <c r="M162" s="35">
        <v>12.06165275</v>
      </c>
      <c r="N162" s="35">
        <f t="shared" ref="N162" si="862">SUM(O162:P162)</f>
        <v>3685.4986705800002</v>
      </c>
      <c r="O162" s="35">
        <v>1979.8011124300001</v>
      </c>
      <c r="P162" s="35">
        <f t="shared" ref="P162" si="863">SUM(Q162:S162)</f>
        <v>1705.6975581500001</v>
      </c>
      <c r="Q162" s="35">
        <v>1526.5695026400001</v>
      </c>
      <c r="R162" s="35">
        <v>95.617103220000004</v>
      </c>
      <c r="S162" s="35">
        <v>83.510952290000006</v>
      </c>
      <c r="T162" s="35"/>
      <c r="U162" s="35"/>
      <c r="V162" s="35"/>
      <c r="W162" s="35"/>
      <c r="X162" s="35"/>
    </row>
    <row r="163" spans="1:24" hidden="1" outlineLevel="1" collapsed="1">
      <c r="A163" s="9">
        <v>45170</v>
      </c>
      <c r="B163" s="35">
        <v>11063.962062070001</v>
      </c>
      <c r="C163" s="35">
        <f t="shared" ref="C163" si="864">I163+O163</f>
        <v>6214.6218903899999</v>
      </c>
      <c r="D163" s="35">
        <f t="shared" ref="D163" si="865">J163+P163</f>
        <v>4849.3401716799999</v>
      </c>
      <c r="E163" s="35">
        <f t="shared" ref="E163" si="866">K163+Q163</f>
        <v>4558.2198533299998</v>
      </c>
      <c r="F163" s="35">
        <f t="shared" ref="F163" si="867">L163+R163</f>
        <v>194.85929351999999</v>
      </c>
      <c r="G163" s="35">
        <f t="shared" ref="G163" si="868">M163+S163</f>
        <v>96.261024829999997</v>
      </c>
      <c r="H163" s="35">
        <f t="shared" ref="H163" si="869">SUM(I163:J163)</f>
        <v>7199.1972091399994</v>
      </c>
      <c r="I163" s="35">
        <v>4212.4554048999998</v>
      </c>
      <c r="J163" s="35">
        <f t="shared" ref="J163" si="870">SUM(K163:M163)</f>
        <v>2986.7418042399995</v>
      </c>
      <c r="K163" s="35">
        <v>2874.7271456999997</v>
      </c>
      <c r="L163" s="35">
        <v>99.260246039999998</v>
      </c>
      <c r="M163" s="35">
        <v>12.754412500000001</v>
      </c>
      <c r="N163" s="35">
        <f t="shared" ref="N163" si="871">SUM(O163:P163)</f>
        <v>3864.7648529300004</v>
      </c>
      <c r="O163" s="35">
        <v>2002.16648549</v>
      </c>
      <c r="P163" s="35">
        <f t="shared" ref="P163" si="872">SUM(Q163:S163)</f>
        <v>1862.5983674400002</v>
      </c>
      <c r="Q163" s="35">
        <v>1683.49270763</v>
      </c>
      <c r="R163" s="35">
        <v>95.599047479999996</v>
      </c>
      <c r="S163" s="35">
        <v>83.506612329999996</v>
      </c>
      <c r="T163" s="35"/>
      <c r="U163" s="35"/>
      <c r="V163" s="35"/>
      <c r="W163" s="35"/>
      <c r="X163" s="35"/>
    </row>
    <row r="164" spans="1:24" hidden="1" outlineLevel="1" collapsed="1">
      <c r="A164" s="9">
        <v>45200</v>
      </c>
      <c r="B164" s="35">
        <v>11239.695861240001</v>
      </c>
      <c r="C164" s="35">
        <f t="shared" ref="C164" si="873">I164+O164</f>
        <v>6269.6597631500008</v>
      </c>
      <c r="D164" s="35">
        <f t="shared" ref="D164" si="874">J164+P164</f>
        <v>4970.0360980899995</v>
      </c>
      <c r="E164" s="35">
        <f t="shared" ref="E164" si="875">K164+Q164</f>
        <v>4751.38622209</v>
      </c>
      <c r="F164" s="35">
        <f t="shared" ref="F164" si="876">L164+R164</f>
        <v>122.83727107</v>
      </c>
      <c r="G164" s="35">
        <f t="shared" ref="G164" si="877">M164+S164</f>
        <v>95.812604929999992</v>
      </c>
      <c r="H164" s="35">
        <f t="shared" ref="H164" si="878">SUM(I164:J164)</f>
        <v>7554.7802217900007</v>
      </c>
      <c r="I164" s="35">
        <v>4458.7562635000004</v>
      </c>
      <c r="J164" s="35">
        <f t="shared" ref="J164" si="879">SUM(K164:M164)</f>
        <v>3096.0239582899999</v>
      </c>
      <c r="K164" s="35">
        <v>2984.05623805</v>
      </c>
      <c r="L164" s="35">
        <v>99.203165819999995</v>
      </c>
      <c r="M164" s="35">
        <v>12.76455442</v>
      </c>
      <c r="N164" s="35">
        <f t="shared" ref="N164" si="880">SUM(O164:P164)</f>
        <v>3684.9156394499996</v>
      </c>
      <c r="O164" s="35">
        <v>1810.90349965</v>
      </c>
      <c r="P164" s="35">
        <f t="shared" ref="P164" si="881">SUM(Q164:S164)</f>
        <v>1874.0121397999999</v>
      </c>
      <c r="Q164" s="35">
        <v>1767.32998404</v>
      </c>
      <c r="R164" s="35">
        <v>23.634105250000001</v>
      </c>
      <c r="S164" s="35">
        <v>83.048050509999996</v>
      </c>
      <c r="T164" s="35"/>
      <c r="U164" s="35"/>
      <c r="V164" s="35"/>
      <c r="W164" s="35"/>
      <c r="X164" s="35"/>
    </row>
    <row r="165" spans="1:24" hidden="1" outlineLevel="1" collapsed="1">
      <c r="A165" s="9">
        <v>45231</v>
      </c>
      <c r="B165" s="35">
        <v>11260.797121600001</v>
      </c>
      <c r="C165" s="35">
        <f t="shared" ref="C165" si="882">I165+O165</f>
        <v>6162.1853710800006</v>
      </c>
      <c r="D165" s="35">
        <f t="shared" ref="D165" si="883">J165+P165</f>
        <v>5098.61175052</v>
      </c>
      <c r="E165" s="35">
        <f t="shared" ref="E165" si="884">K165+Q165</f>
        <v>4876.5189580899996</v>
      </c>
      <c r="F165" s="35">
        <f t="shared" ref="F165" si="885">L165+R165</f>
        <v>126.87136538</v>
      </c>
      <c r="G165" s="35">
        <f t="shared" ref="G165" si="886">M165+S165</f>
        <v>95.221427050000003</v>
      </c>
      <c r="H165" s="35">
        <f t="shared" ref="H165" si="887">SUM(I165:J165)</f>
        <v>7557.6422392500008</v>
      </c>
      <c r="I165" s="35">
        <v>4369.5231909800004</v>
      </c>
      <c r="J165" s="35">
        <f t="shared" ref="J165" si="888">SUM(K165:M165)</f>
        <v>3188.1190482699999</v>
      </c>
      <c r="K165" s="35">
        <v>3093.1564489399998</v>
      </c>
      <c r="L165" s="35">
        <v>82.806144000000003</v>
      </c>
      <c r="M165" s="35">
        <v>12.15645533</v>
      </c>
      <c r="N165" s="35">
        <f t="shared" ref="N165" si="889">SUM(O165:P165)</f>
        <v>3703.1548823499998</v>
      </c>
      <c r="O165" s="35">
        <v>1792.6621800999999</v>
      </c>
      <c r="P165" s="35">
        <f t="shared" ref="P165" si="890">SUM(Q165:S165)</f>
        <v>1910.4927022499999</v>
      </c>
      <c r="Q165" s="35">
        <v>1783.3625091500001</v>
      </c>
      <c r="R165" s="35">
        <v>44.065221379999997</v>
      </c>
      <c r="S165" s="35">
        <v>83.064971720000003</v>
      </c>
      <c r="T165" s="35"/>
      <c r="U165" s="35"/>
      <c r="V165" s="35"/>
      <c r="W165" s="35"/>
      <c r="X165" s="35"/>
    </row>
    <row r="166" spans="1:24" hidden="1" outlineLevel="1" collapsed="1">
      <c r="A166" s="9">
        <v>45261</v>
      </c>
      <c r="B166" s="35">
        <v>12057.272917940001</v>
      </c>
      <c r="C166" s="35">
        <f t="shared" ref="C166" si="891">I166+O166</f>
        <v>6857.3782666700008</v>
      </c>
      <c r="D166" s="35">
        <f t="shared" ref="D166" si="892">J166+P166</f>
        <v>5199.8946512700004</v>
      </c>
      <c r="E166" s="35">
        <f t="shared" ref="E166" si="893">K166+Q166</f>
        <v>4977.4036252400001</v>
      </c>
      <c r="F166" s="35">
        <f t="shared" ref="F166" si="894">L166+R166</f>
        <v>123.59346814</v>
      </c>
      <c r="G166" s="35">
        <f t="shared" ref="G166" si="895">M166+S166</f>
        <v>98.897557890000002</v>
      </c>
      <c r="H166" s="35">
        <f t="shared" ref="H166" si="896">SUM(I166:J166)</f>
        <v>8196.6008650900003</v>
      </c>
      <c r="I166" s="35">
        <v>4981.9169642300003</v>
      </c>
      <c r="J166" s="35">
        <f t="shared" ref="J166" si="897">SUM(K166:M166)</f>
        <v>3214.68390086</v>
      </c>
      <c r="K166" s="35">
        <v>3124.9563153499998</v>
      </c>
      <c r="L166" s="35">
        <v>77.569645609999995</v>
      </c>
      <c r="M166" s="35">
        <v>12.157939900000001</v>
      </c>
      <c r="N166" s="35">
        <f t="shared" ref="N166" si="898">SUM(O166:P166)</f>
        <v>3860.67205285</v>
      </c>
      <c r="O166" s="35">
        <v>1875.4613024400001</v>
      </c>
      <c r="P166" s="35">
        <f t="shared" ref="P166" si="899">SUM(Q166:S166)</f>
        <v>1985.2107504099999</v>
      </c>
      <c r="Q166" s="35">
        <v>1852.44730989</v>
      </c>
      <c r="R166" s="35">
        <v>46.023822529999997</v>
      </c>
      <c r="S166" s="35">
        <v>86.739617989999999</v>
      </c>
      <c r="T166" s="35"/>
      <c r="U166" s="35"/>
      <c r="V166" s="35"/>
      <c r="W166" s="35"/>
      <c r="X166" s="35"/>
    </row>
    <row r="167" spans="1:24" hidden="1" outlineLevel="1" collapsed="1">
      <c r="A167" s="9">
        <v>45292</v>
      </c>
      <c r="B167" s="35">
        <v>12087.921733180001</v>
      </c>
      <c r="C167" s="35">
        <f t="shared" ref="C167" si="900">I167+O167</f>
        <v>6923.7931210100005</v>
      </c>
      <c r="D167" s="35">
        <f t="shared" ref="D167" si="901">J167+P167</f>
        <v>5164.1286121700005</v>
      </c>
      <c r="E167" s="35">
        <f t="shared" ref="E167" si="902">K167+Q167</f>
        <v>4945.5503822999999</v>
      </c>
      <c r="F167" s="35">
        <f t="shared" ref="F167" si="903">L167+R167</f>
        <v>121.20053937</v>
      </c>
      <c r="G167" s="35">
        <f t="shared" ref="G167" si="904">M167+S167</f>
        <v>97.3776905</v>
      </c>
      <c r="H167" s="35">
        <f t="shared" ref="H167" si="905">SUM(I167:J167)</f>
        <v>7958.5975712500003</v>
      </c>
      <c r="I167" s="35">
        <v>4773.0203430500005</v>
      </c>
      <c r="J167" s="35">
        <f t="shared" ref="J167" si="906">SUM(K167:M167)</f>
        <v>3185.5772282000003</v>
      </c>
      <c r="K167" s="35">
        <v>3099.39555857</v>
      </c>
      <c r="L167" s="35">
        <v>75.297035859999994</v>
      </c>
      <c r="M167" s="35">
        <v>10.884633770000001</v>
      </c>
      <c r="N167" s="35">
        <f t="shared" ref="N167" si="907">SUM(O167:P167)</f>
        <v>4129.3241619300006</v>
      </c>
      <c r="O167" s="35">
        <v>2150.77277796</v>
      </c>
      <c r="P167" s="35">
        <f t="shared" ref="P167" si="908">SUM(Q167:S167)</f>
        <v>1978.5513839700002</v>
      </c>
      <c r="Q167" s="35">
        <v>1846.1548237300001</v>
      </c>
      <c r="R167" s="35">
        <v>45.90350351</v>
      </c>
      <c r="S167" s="35">
        <v>86.493056730000006</v>
      </c>
      <c r="T167" s="35"/>
      <c r="U167" s="35"/>
      <c r="V167" s="35"/>
      <c r="W167" s="35"/>
      <c r="X167" s="35"/>
    </row>
    <row r="168" spans="1:24" hidden="1" outlineLevel="1" collapsed="1">
      <c r="A168" s="9">
        <v>45323</v>
      </c>
      <c r="B168" s="35">
        <v>12701.028705390001</v>
      </c>
      <c r="C168" s="35">
        <f t="shared" ref="C168" si="909">I168+O168</f>
        <v>7103.4723168199998</v>
      </c>
      <c r="D168" s="35">
        <f t="shared" ref="D168" si="910">J168+P168</f>
        <v>5597.5563885699994</v>
      </c>
      <c r="E168" s="35">
        <f t="shared" ref="E168" si="911">K168+Q168</f>
        <v>5402.3225130299998</v>
      </c>
      <c r="F168" s="35">
        <f t="shared" ref="F168" si="912">L168+R168</f>
        <v>100.21197867999999</v>
      </c>
      <c r="G168" s="35">
        <f t="shared" ref="G168" si="913">M168+S168</f>
        <v>95.021896859999998</v>
      </c>
      <c r="H168" s="35">
        <f t="shared" ref="H168" si="914">SUM(I168:J168)</f>
        <v>8503.9665889700009</v>
      </c>
      <c r="I168" s="35">
        <v>5027.49780809</v>
      </c>
      <c r="J168" s="35">
        <f t="shared" ref="J168" si="915">SUM(K168:M168)</f>
        <v>3476.4687808799999</v>
      </c>
      <c r="K168" s="35">
        <v>3391.18953904</v>
      </c>
      <c r="L168" s="35">
        <v>77.502047379999993</v>
      </c>
      <c r="M168" s="35">
        <v>7.7771944599999996</v>
      </c>
      <c r="N168" s="35">
        <f t="shared" ref="N168" si="916">SUM(O168:P168)</f>
        <v>4197.0621164200002</v>
      </c>
      <c r="O168" s="35">
        <v>2075.9745087299998</v>
      </c>
      <c r="P168" s="35">
        <f t="shared" ref="P168" si="917">SUM(Q168:S168)</f>
        <v>2121.0876076899999</v>
      </c>
      <c r="Q168" s="35">
        <v>2011.13297399</v>
      </c>
      <c r="R168" s="35">
        <v>22.709931300000001</v>
      </c>
      <c r="S168" s="35">
        <v>87.244702399999994</v>
      </c>
      <c r="T168" s="35"/>
      <c r="U168" s="35"/>
      <c r="V168" s="35"/>
      <c r="W168" s="35"/>
      <c r="X168" s="35"/>
    </row>
    <row r="169" spans="1:24" hidden="1" outlineLevel="1" collapsed="1">
      <c r="A169" s="9">
        <v>45352</v>
      </c>
      <c r="B169" s="35">
        <v>12873.09631013</v>
      </c>
      <c r="C169" s="35">
        <f t="shared" ref="C169" si="918">I169+O169</f>
        <v>6953.4624611399995</v>
      </c>
      <c r="D169" s="35">
        <f t="shared" ref="D169" si="919">J169+P169</f>
        <v>5919.6338489900008</v>
      </c>
      <c r="E169" s="35">
        <f t="shared" ref="E169" si="920">K169+Q169</f>
        <v>5652.8911464000003</v>
      </c>
      <c r="F169" s="35">
        <f t="shared" ref="F169" si="921">L169+R169</f>
        <v>169.36524916000002</v>
      </c>
      <c r="G169" s="35">
        <f t="shared" ref="G169" si="922">M169+S169</f>
        <v>97.377453430000003</v>
      </c>
      <c r="H169" s="35">
        <f t="shared" ref="H169" si="923">SUM(I169:J169)</f>
        <v>8794.6934586799998</v>
      </c>
      <c r="I169" s="35">
        <v>5032.7607305699994</v>
      </c>
      <c r="J169" s="35">
        <f t="shared" ref="J169" si="924">SUM(K169:M169)</f>
        <v>3761.93272811</v>
      </c>
      <c r="K169" s="35">
        <v>3608.0819557899999</v>
      </c>
      <c r="L169" s="35">
        <v>146.04202127000002</v>
      </c>
      <c r="M169" s="35">
        <v>7.8087510499999997</v>
      </c>
      <c r="N169" s="35">
        <f t="shared" ref="N169" si="925">SUM(O169:P169)</f>
        <v>4078.4028514500005</v>
      </c>
      <c r="O169" s="35">
        <v>1920.7017305700001</v>
      </c>
      <c r="P169" s="35">
        <f t="shared" ref="P169" si="926">SUM(Q169:S169)</f>
        <v>2157.7011208800004</v>
      </c>
      <c r="Q169" s="35">
        <v>2044.8091906100001</v>
      </c>
      <c r="R169" s="35">
        <v>23.323227889999998</v>
      </c>
      <c r="S169" s="35">
        <v>89.568702380000005</v>
      </c>
      <c r="T169" s="35"/>
      <c r="U169" s="35"/>
      <c r="V169" s="35"/>
      <c r="W169" s="35"/>
      <c r="X169" s="35"/>
    </row>
    <row r="170" spans="1:24" collapsed="1">
      <c r="A170" s="9">
        <v>45383</v>
      </c>
      <c r="B170" s="35">
        <v>13614.51553633</v>
      </c>
      <c r="C170" s="35">
        <f t="shared" ref="C170" si="927">I170+O170</f>
        <v>7512.0093461200004</v>
      </c>
      <c r="D170" s="35">
        <f t="shared" ref="D170" si="928">J170+P170</f>
        <v>6102.5061902100006</v>
      </c>
      <c r="E170" s="35">
        <f t="shared" ref="E170" si="929">K170+Q170</f>
        <v>5814.3904157400002</v>
      </c>
      <c r="F170" s="35">
        <f t="shared" ref="F170" si="930">L170+R170</f>
        <v>189.69228360999998</v>
      </c>
      <c r="G170" s="35">
        <f t="shared" ref="G170" si="931">M170+S170</f>
        <v>98.423490860000001</v>
      </c>
      <c r="H170" s="35">
        <f t="shared" ref="H170" si="932">SUM(I170:J170)</f>
        <v>9327.8813325700012</v>
      </c>
      <c r="I170" s="35">
        <v>5468.2719144000002</v>
      </c>
      <c r="J170" s="35">
        <f t="shared" ref="J170" si="933">SUM(K170:M170)</f>
        <v>3859.6094181700005</v>
      </c>
      <c r="K170" s="35">
        <v>3685.6791916300003</v>
      </c>
      <c r="L170" s="35">
        <v>166.09245644999999</v>
      </c>
      <c r="M170" s="35">
        <v>7.8377700900000002</v>
      </c>
      <c r="N170" s="35">
        <f t="shared" ref="N170" si="934">SUM(O170:P170)</f>
        <v>4286.6342037600007</v>
      </c>
      <c r="O170" s="35">
        <v>2043.7374317200001</v>
      </c>
      <c r="P170" s="35">
        <f t="shared" ref="P170" si="935">SUM(Q170:S170)</f>
        <v>2242.8967720400001</v>
      </c>
      <c r="Q170" s="35">
        <v>2128.7112241099999</v>
      </c>
      <c r="R170" s="35">
        <v>23.59982716</v>
      </c>
      <c r="S170" s="35">
        <v>90.585720769999995</v>
      </c>
      <c r="T170" s="35"/>
      <c r="U170" s="35"/>
      <c r="V170" s="35"/>
      <c r="W170" s="35"/>
      <c r="X170" s="35"/>
    </row>
    <row r="171" spans="1:24">
      <c r="A171" s="9">
        <v>45413</v>
      </c>
      <c r="B171" s="35">
        <v>13334.499054729999</v>
      </c>
      <c r="C171" s="35">
        <f t="shared" ref="C171" si="936">I171+O171</f>
        <v>7203.9216906199999</v>
      </c>
      <c r="D171" s="35">
        <f t="shared" ref="D171" si="937">J171+P171</f>
        <v>6130.5773641099995</v>
      </c>
      <c r="E171" s="35">
        <f t="shared" ref="E171" si="938">K171+Q171</f>
        <v>5770.6492903999997</v>
      </c>
      <c r="F171" s="35">
        <f t="shared" ref="F171" si="939">L171+R171</f>
        <v>259.55383755999998</v>
      </c>
      <c r="G171" s="35">
        <f t="shared" ref="G171" si="940">M171+S171</f>
        <v>100.37423615</v>
      </c>
      <c r="H171" s="35">
        <f t="shared" ref="H171" si="941">SUM(I171:J171)</f>
        <v>8849.0894340599989</v>
      </c>
      <c r="I171" s="35">
        <v>5076.6349661100003</v>
      </c>
      <c r="J171" s="35">
        <f t="shared" ref="J171" si="942">SUM(K171:M171)</f>
        <v>3772.4544679499995</v>
      </c>
      <c r="K171" s="35">
        <v>3553.3674983699998</v>
      </c>
      <c r="L171" s="35">
        <v>211.20156358</v>
      </c>
      <c r="M171" s="35">
        <v>7.8854059999999997</v>
      </c>
      <c r="N171" s="35">
        <f t="shared" ref="N171" si="943">SUM(O171:P171)</f>
        <v>4485.4096206699996</v>
      </c>
      <c r="O171" s="35">
        <v>2127.2867245100001</v>
      </c>
      <c r="P171" s="35">
        <f t="shared" ref="P171" si="944">SUM(Q171:S171)</f>
        <v>2358.12289616</v>
      </c>
      <c r="Q171" s="35">
        <v>2217.2817920299999</v>
      </c>
      <c r="R171" s="35">
        <v>48.35227398</v>
      </c>
      <c r="S171" s="35">
        <v>92.488830149999998</v>
      </c>
      <c r="T171" s="35"/>
      <c r="U171" s="35"/>
      <c r="V171" s="35"/>
      <c r="W171" s="35"/>
      <c r="X171" s="35"/>
    </row>
    <row r="172" spans="1:24">
      <c r="A172" s="9">
        <v>45444</v>
      </c>
      <c r="B172" s="35">
        <v>13761.829955630001</v>
      </c>
      <c r="C172" s="35">
        <f t="shared" ref="C172" si="945">I172+O172</f>
        <v>7425.0178225499994</v>
      </c>
      <c r="D172" s="35">
        <f t="shared" ref="D172" si="946">J172+P172</f>
        <v>6336.8121330799995</v>
      </c>
      <c r="E172" s="35">
        <f t="shared" ref="E172" si="947">K172+Q172</f>
        <v>5984.9656642899999</v>
      </c>
      <c r="F172" s="35">
        <f t="shared" ref="F172" si="948">L172+R172</f>
        <v>251.63510995999997</v>
      </c>
      <c r="G172" s="35">
        <f t="shared" ref="G172" si="949">M172+S172</f>
        <v>100.21135882999999</v>
      </c>
      <c r="H172" s="35">
        <f t="shared" ref="H172" si="950">SUM(I172:J172)</f>
        <v>9288.4610813399995</v>
      </c>
      <c r="I172" s="35">
        <v>5346.3828311199995</v>
      </c>
      <c r="J172" s="35">
        <f t="shared" ref="J172" si="951">SUM(K172:M172)</f>
        <v>3942.0782502199995</v>
      </c>
      <c r="K172" s="35">
        <v>3731.1874120399998</v>
      </c>
      <c r="L172" s="35">
        <v>203.22840581999998</v>
      </c>
      <c r="M172" s="35">
        <v>7.6624323600000004</v>
      </c>
      <c r="N172" s="35">
        <f t="shared" ref="N172" si="952">SUM(O172:P172)</f>
        <v>4473.3688742899994</v>
      </c>
      <c r="O172" s="35">
        <v>2078.6349914299999</v>
      </c>
      <c r="P172" s="35">
        <f t="shared" ref="P172" si="953">SUM(Q172:S172)</f>
        <v>2394.73388286</v>
      </c>
      <c r="Q172" s="35">
        <v>2253.7782522500002</v>
      </c>
      <c r="R172" s="35">
        <v>48.406704140000002</v>
      </c>
      <c r="S172" s="35">
        <v>92.548926469999998</v>
      </c>
      <c r="T172" s="35"/>
      <c r="U172" s="35"/>
      <c r="V172" s="35"/>
      <c r="W172" s="35"/>
      <c r="X172" s="35"/>
    </row>
    <row r="173" spans="1:24">
      <c r="A173" s="9">
        <v>45474</v>
      </c>
      <c r="B173" s="35">
        <v>15212.33186294</v>
      </c>
      <c r="C173" s="35">
        <f t="shared" ref="C173" si="954">I173+O173</f>
        <v>8670.8654792800007</v>
      </c>
      <c r="D173" s="35">
        <f t="shared" ref="D173" si="955">J173+P173</f>
        <v>6541.4663836600012</v>
      </c>
      <c r="E173" s="35">
        <f t="shared" ref="E173" si="956">K173+Q173</f>
        <v>6127.7205539200004</v>
      </c>
      <c r="F173" s="35">
        <f t="shared" ref="F173" si="957">L173+R173</f>
        <v>312.45196386999999</v>
      </c>
      <c r="G173" s="35">
        <f t="shared" ref="G173" si="958">M173+S173</f>
        <v>101.29386587</v>
      </c>
      <c r="H173" s="35">
        <f t="shared" ref="H173" si="959">SUM(I173:J173)</f>
        <v>10359.06022637</v>
      </c>
      <c r="I173" s="35">
        <v>6489.2019980699997</v>
      </c>
      <c r="J173" s="35">
        <f t="shared" ref="J173" si="960">SUM(K173:M173)</f>
        <v>3869.8582283000005</v>
      </c>
      <c r="K173" s="35">
        <v>3598.8153428300002</v>
      </c>
      <c r="L173" s="35">
        <v>263.44591075</v>
      </c>
      <c r="M173" s="35">
        <v>7.5969747200000004</v>
      </c>
      <c r="N173" s="35">
        <f t="shared" ref="N173" si="961">SUM(O173:P173)</f>
        <v>4853.2716365699998</v>
      </c>
      <c r="O173" s="35">
        <v>2181.6634812100001</v>
      </c>
      <c r="P173" s="35">
        <f t="shared" ref="P173" si="962">SUM(Q173:S173)</f>
        <v>2671.6081553600002</v>
      </c>
      <c r="Q173" s="35">
        <v>2528.9052110900002</v>
      </c>
      <c r="R173" s="35">
        <v>49.006053119999997</v>
      </c>
      <c r="S173" s="35">
        <v>93.696891149999999</v>
      </c>
      <c r="T173" s="35"/>
      <c r="U173" s="35"/>
      <c r="V173" s="35"/>
      <c r="W173" s="35"/>
      <c r="X173" s="35"/>
    </row>
    <row r="174" spans="1:24">
      <c r="A174" s="9">
        <v>45505</v>
      </c>
      <c r="B174" s="35">
        <v>15246.92600073</v>
      </c>
      <c r="C174" s="35">
        <f t="shared" ref="C174" si="963">I174+O174</f>
        <v>8717.9143089299996</v>
      </c>
      <c r="D174" s="35">
        <f t="shared" ref="D174" si="964">J174+P174</f>
        <v>6529.0116918000003</v>
      </c>
      <c r="E174" s="35">
        <f t="shared" ref="E174" si="965">K174+Q174</f>
        <v>6097.1142507700006</v>
      </c>
      <c r="F174" s="35">
        <f t="shared" ref="F174" si="966">L174+R174</f>
        <v>330.13421492999998</v>
      </c>
      <c r="G174" s="35">
        <f t="shared" ref="G174" si="967">M174+S174</f>
        <v>101.7632261</v>
      </c>
      <c r="H174" s="35">
        <f t="shared" ref="H174" si="968">SUM(I174:J174)</f>
        <v>10505.008629420001</v>
      </c>
      <c r="I174" s="35">
        <v>6664.9804828699998</v>
      </c>
      <c r="J174" s="35">
        <f t="shared" ref="J174" si="969">SUM(K174:M174)</f>
        <v>3840.0281465500002</v>
      </c>
      <c r="K174" s="35">
        <v>3563.7636602800003</v>
      </c>
      <c r="L174" s="35">
        <v>268.56582206000002</v>
      </c>
      <c r="M174" s="35">
        <v>7.6986642099999996</v>
      </c>
      <c r="N174" s="35">
        <f t="shared" ref="N174" si="970">SUM(O174:P174)</f>
        <v>4741.9173713099999</v>
      </c>
      <c r="O174" s="35">
        <v>2052.9338260600002</v>
      </c>
      <c r="P174" s="35">
        <f t="shared" ref="P174" si="971">SUM(Q174:S174)</f>
        <v>2688.9835452499997</v>
      </c>
      <c r="Q174" s="35">
        <v>2533.3505904899998</v>
      </c>
      <c r="R174" s="35">
        <v>61.568392869999997</v>
      </c>
      <c r="S174" s="35">
        <v>94.064561889999993</v>
      </c>
      <c r="T174" s="35"/>
      <c r="U174" s="35"/>
      <c r="V174" s="35"/>
      <c r="W174" s="35"/>
      <c r="X174" s="35"/>
    </row>
    <row r="175" spans="1:24">
      <c r="A175" s="9">
        <v>45536</v>
      </c>
      <c r="B175" s="35">
        <v>15496.955284219999</v>
      </c>
      <c r="C175" s="35">
        <f t="shared" ref="C175" si="972">I175+O175</f>
        <v>9250.686040210001</v>
      </c>
      <c r="D175" s="35">
        <f t="shared" ref="D175" si="973">J175+P175</f>
        <v>6246.26924401</v>
      </c>
      <c r="E175" s="35">
        <f t="shared" ref="E175" si="974">K175+Q175</f>
        <v>5867.7453327200001</v>
      </c>
      <c r="F175" s="35">
        <f t="shared" ref="F175" si="975">L175+R175</f>
        <v>276.75439987000004</v>
      </c>
      <c r="G175" s="35">
        <f t="shared" ref="G175" si="976">M175+S175</f>
        <v>101.76951142</v>
      </c>
      <c r="H175" s="35">
        <f t="shared" ref="H175" si="977">SUM(I175:J175)</f>
        <v>10745.053806010001</v>
      </c>
      <c r="I175" s="35">
        <v>6844.2922258200006</v>
      </c>
      <c r="J175" s="35">
        <f t="shared" ref="J175" si="978">SUM(K175:M175)</f>
        <v>3900.7615801900001</v>
      </c>
      <c r="K175" s="35">
        <v>3680.8795641299998</v>
      </c>
      <c r="L175" s="35">
        <v>212.11807111000002</v>
      </c>
      <c r="M175" s="35">
        <v>7.76394495</v>
      </c>
      <c r="N175" s="35">
        <f t="shared" ref="N175" si="979">SUM(O175:P175)</f>
        <v>4751.9014782100003</v>
      </c>
      <c r="O175" s="35">
        <v>2406.39381439</v>
      </c>
      <c r="P175" s="35">
        <f t="shared" ref="P175" si="980">SUM(Q175:S175)</f>
        <v>2345.5076638199998</v>
      </c>
      <c r="Q175" s="35">
        <v>2186.8657685899998</v>
      </c>
      <c r="R175" s="35">
        <v>64.636328759999998</v>
      </c>
      <c r="S175" s="35">
        <v>94.005566470000005</v>
      </c>
      <c r="T175" s="35"/>
      <c r="U175" s="35"/>
      <c r="V175" s="35"/>
      <c r="W175" s="35"/>
      <c r="X175" s="35"/>
    </row>
    <row r="176" spans="1:24">
      <c r="A176" s="9">
        <v>45566</v>
      </c>
      <c r="B176" s="35">
        <v>15736.49865713</v>
      </c>
      <c r="C176" s="35">
        <f t="shared" ref="C176" si="981">I176+O176</f>
        <v>9200.9053052799991</v>
      </c>
      <c r="D176" s="35">
        <f t="shared" ref="D176" si="982">J176+P176</f>
        <v>6535.5933518499987</v>
      </c>
      <c r="E176" s="35">
        <f t="shared" ref="E176" si="983">K176+Q176</f>
        <v>6180.7018184099998</v>
      </c>
      <c r="F176" s="35">
        <f t="shared" ref="F176" si="984">L176+R176</f>
        <v>255.32373131</v>
      </c>
      <c r="G176" s="35">
        <f t="shared" ref="G176" si="985">M176+S176</f>
        <v>99.567802130000004</v>
      </c>
      <c r="H176" s="35">
        <f t="shared" ref="H176" si="986">SUM(I176:J176)</f>
        <v>10662.839268459998</v>
      </c>
      <c r="I176" s="35">
        <v>6822.0005432299995</v>
      </c>
      <c r="J176" s="35">
        <f t="shared" ref="J176" si="987">SUM(K176:M176)</f>
        <v>3840.8387252299995</v>
      </c>
      <c r="K176" s="35">
        <v>3625.4943434699999</v>
      </c>
      <c r="L176" s="35">
        <v>210.04415971</v>
      </c>
      <c r="M176" s="35">
        <v>5.3002220500000004</v>
      </c>
      <c r="N176" s="35">
        <f t="shared" ref="N176" si="988">SUM(O176:P176)</f>
        <v>5073.6593886699993</v>
      </c>
      <c r="O176" s="35">
        <v>2378.90476205</v>
      </c>
      <c r="P176" s="35">
        <f t="shared" ref="P176" si="989">SUM(Q176:S176)</f>
        <v>2694.7546266199997</v>
      </c>
      <c r="Q176" s="35">
        <v>2555.2074749399999</v>
      </c>
      <c r="R176" s="35">
        <v>45.279571599999997</v>
      </c>
      <c r="S176" s="35">
        <v>94.267580080000002</v>
      </c>
      <c r="T176" s="35"/>
      <c r="U176" s="35"/>
      <c r="V176" s="35"/>
      <c r="W176" s="35"/>
      <c r="X176" s="35"/>
    </row>
    <row r="177" spans="1:24">
      <c r="A177" s="9">
        <v>45597</v>
      </c>
      <c r="B177" s="35">
        <v>15150.997190860002</v>
      </c>
      <c r="C177" s="35">
        <f t="shared" ref="C177" si="990">I177+O177</f>
        <v>8502.0792239900002</v>
      </c>
      <c r="D177" s="35">
        <f t="shared" ref="D177" si="991">J177+P177</f>
        <v>6648.9179668699999</v>
      </c>
      <c r="E177" s="35">
        <f t="shared" ref="E177" si="992">K177+Q177</f>
        <v>6262.4285715400001</v>
      </c>
      <c r="F177" s="35">
        <f t="shared" ref="F177" si="993">L177+R177</f>
        <v>286.34387616999999</v>
      </c>
      <c r="G177" s="35">
        <f t="shared" ref="G177" si="994">M177+S177</f>
        <v>100.14551916000001</v>
      </c>
      <c r="H177" s="35">
        <f t="shared" ref="H177" si="995">SUM(I177:J177)</f>
        <v>10072.024168259999</v>
      </c>
      <c r="I177" s="35">
        <v>6036.6775174499999</v>
      </c>
      <c r="J177" s="35">
        <f t="shared" ref="J177" si="996">SUM(K177:M177)</f>
        <v>4035.34665081</v>
      </c>
      <c r="K177" s="35">
        <v>3765.4818028899999</v>
      </c>
      <c r="L177" s="35">
        <v>264.70499524999997</v>
      </c>
      <c r="M177" s="35">
        <v>5.1598526700000003</v>
      </c>
      <c r="N177" s="35">
        <f t="shared" ref="N177" si="997">SUM(O177:P177)</f>
        <v>5078.9730226000001</v>
      </c>
      <c r="O177" s="35">
        <v>2465.4017065400003</v>
      </c>
      <c r="P177" s="35">
        <f t="shared" ref="P177" si="998">SUM(Q177:S177)</f>
        <v>2613.5713160599998</v>
      </c>
      <c r="Q177" s="35">
        <v>2496.9467686500002</v>
      </c>
      <c r="R177" s="35">
        <v>21.638880919999998</v>
      </c>
      <c r="S177" s="35">
        <v>94.98566649</v>
      </c>
      <c r="T177" s="35"/>
      <c r="U177" s="35"/>
      <c r="V177" s="35"/>
      <c r="W177" s="35"/>
      <c r="X177" s="35"/>
    </row>
    <row r="178" spans="1:24">
      <c r="A178" s="9">
        <v>45627</v>
      </c>
      <c r="B178" s="35">
        <v>16544.593587019997</v>
      </c>
      <c r="C178" s="35">
        <f t="shared" ref="C178" si="999">I178+O178</f>
        <v>9645.6391258900003</v>
      </c>
      <c r="D178" s="35">
        <f t="shared" ref="D178" si="1000">J178+P178</f>
        <v>6898.9544611300007</v>
      </c>
      <c r="E178" s="35">
        <f t="shared" ref="E178" si="1001">K178+Q178</f>
        <v>6445.6538340499992</v>
      </c>
      <c r="F178" s="35">
        <f t="shared" ref="F178" si="1002">L178+R178</f>
        <v>352.14476346999999</v>
      </c>
      <c r="G178" s="35">
        <f t="shared" ref="G178" si="1003">M178+S178</f>
        <v>101.15586361000001</v>
      </c>
      <c r="H178" s="35">
        <f t="shared" ref="H178" si="1004">SUM(I178:J178)</f>
        <v>11326.67132723</v>
      </c>
      <c r="I178" s="35">
        <v>7190.9608018600002</v>
      </c>
      <c r="J178" s="35">
        <f t="shared" ref="J178" si="1005">SUM(K178:M178)</f>
        <v>4135.7105253700001</v>
      </c>
      <c r="K178" s="35">
        <v>3851.0905748699997</v>
      </c>
      <c r="L178" s="35">
        <v>279.46725554</v>
      </c>
      <c r="M178" s="35">
        <v>5.1526949599999998</v>
      </c>
      <c r="N178" s="35">
        <f t="shared" ref="N178" si="1006">SUM(O178:P178)</f>
        <v>5217.9222597900007</v>
      </c>
      <c r="O178" s="35">
        <v>2454.6783240300001</v>
      </c>
      <c r="P178" s="35">
        <f t="shared" ref="P178" si="1007">SUM(Q178:S178)</f>
        <v>2763.2439357600001</v>
      </c>
      <c r="Q178" s="35">
        <v>2594.5632591799999</v>
      </c>
      <c r="R178" s="35">
        <v>72.677507930000004</v>
      </c>
      <c r="S178" s="35">
        <v>96.003168650000006</v>
      </c>
      <c r="T178" s="35"/>
      <c r="U178" s="35"/>
      <c r="V178" s="35"/>
      <c r="W178" s="35"/>
      <c r="X178" s="35"/>
    </row>
    <row r="179" spans="1:24">
      <c r="A179" s="9">
        <v>45658</v>
      </c>
      <c r="B179" s="35">
        <v>16655.212060990001</v>
      </c>
      <c r="C179" s="35">
        <f t="shared" ref="C179" si="1008">I179+O179</f>
        <v>9721.7483026000009</v>
      </c>
      <c r="D179" s="35">
        <f t="shared" ref="D179" si="1009">J179+P179</f>
        <v>6933.4637583899994</v>
      </c>
      <c r="E179" s="35">
        <f t="shared" ref="E179" si="1010">K179+Q179</f>
        <v>6502.3874657199995</v>
      </c>
      <c r="F179" s="35">
        <f t="shared" ref="F179" si="1011">L179+R179</f>
        <v>330.29325667000001</v>
      </c>
      <c r="G179" s="35">
        <f t="shared" ref="G179" si="1012">M179+S179</f>
        <v>100.783036</v>
      </c>
      <c r="H179" s="35">
        <f t="shared" ref="H179" si="1013">SUM(I179:J179)</f>
        <v>11507.38136865</v>
      </c>
      <c r="I179" s="35">
        <v>7242.0996125900001</v>
      </c>
      <c r="J179" s="35">
        <f t="shared" ref="J179" si="1014">SUM(K179:M179)</f>
        <v>4265.2817560599997</v>
      </c>
      <c r="K179" s="35">
        <v>4002.06092554</v>
      </c>
      <c r="L179" s="35">
        <v>257.95085137000001</v>
      </c>
      <c r="M179" s="35">
        <v>5.2699791500000002</v>
      </c>
      <c r="N179" s="35">
        <f t="shared" ref="N179" si="1015">SUM(O179:P179)</f>
        <v>5147.8306923399996</v>
      </c>
      <c r="O179" s="35">
        <v>2479.6486900099999</v>
      </c>
      <c r="P179" s="35">
        <f t="shared" ref="P179" si="1016">SUM(Q179:S179)</f>
        <v>2668.1820023299997</v>
      </c>
      <c r="Q179" s="35">
        <v>2500.3265401799999</v>
      </c>
      <c r="R179" s="35">
        <v>72.342405299999996</v>
      </c>
      <c r="S179" s="35">
        <v>95.513056849999998</v>
      </c>
      <c r="T179" s="35"/>
      <c r="U179" s="35"/>
      <c r="V179" s="35"/>
      <c r="W179" s="35"/>
      <c r="X179" s="35"/>
    </row>
    <row r="180" spans="1:24">
      <c r="A180" s="9">
        <v>45689</v>
      </c>
      <c r="B180" s="35">
        <v>17134.2818539</v>
      </c>
      <c r="C180" s="35">
        <f t="shared" ref="C180" si="1017">I180+O180</f>
        <v>10195.112529030001</v>
      </c>
      <c r="D180" s="35">
        <f t="shared" ref="D180" si="1018">J180+P180</f>
        <v>6939.1693248700003</v>
      </c>
      <c r="E180" s="35">
        <f t="shared" ref="E180" si="1019">K180+Q180</f>
        <v>6441.135992219999</v>
      </c>
      <c r="F180" s="35">
        <f t="shared" ref="F180" si="1020">L180+R180</f>
        <v>398.02153976</v>
      </c>
      <c r="G180" s="35">
        <f t="shared" ref="G180" si="1021">M180+S180</f>
        <v>100.01179289</v>
      </c>
      <c r="H180" s="35">
        <f t="shared" ref="H180" si="1022">SUM(I180:J180)</f>
        <v>11962.156119650001</v>
      </c>
      <c r="I180" s="35">
        <v>7801.8408895700004</v>
      </c>
      <c r="J180" s="35">
        <f t="shared" ref="J180" si="1023">SUM(K180:M180)</f>
        <v>4160.3152300800002</v>
      </c>
      <c r="K180" s="35">
        <v>3828.9096597999996</v>
      </c>
      <c r="L180" s="35">
        <v>326.18365547000002</v>
      </c>
      <c r="M180" s="35">
        <v>5.2219148099999995</v>
      </c>
      <c r="N180" s="35">
        <f t="shared" ref="N180" si="1024">SUM(O180:P180)</f>
        <v>5172.1257342500003</v>
      </c>
      <c r="O180" s="35">
        <v>2393.2716394600002</v>
      </c>
      <c r="P180" s="35">
        <f t="shared" ref="P180" si="1025">SUM(Q180:S180)</f>
        <v>2778.8540947900001</v>
      </c>
      <c r="Q180" s="35">
        <v>2612.2263324199998</v>
      </c>
      <c r="R180" s="35">
        <v>71.837884290000005</v>
      </c>
      <c r="S180" s="35">
        <v>94.789878079999994</v>
      </c>
      <c r="T180" s="35"/>
      <c r="U180" s="35"/>
      <c r="V180" s="35"/>
      <c r="W180" s="35"/>
      <c r="X180" s="35"/>
    </row>
    <row r="181" spans="1:24">
      <c r="A181" s="9">
        <v>45717</v>
      </c>
      <c r="B181" s="35">
        <v>16859.949338220002</v>
      </c>
      <c r="C181" s="35">
        <f t="shared" ref="C181" si="1026">I181+O181</f>
        <v>9881.9315070199991</v>
      </c>
      <c r="D181" s="35">
        <f t="shared" ref="D181" si="1027">J181+P181</f>
        <v>6978.0178312000007</v>
      </c>
      <c r="E181" s="35">
        <f t="shared" ref="E181" si="1028">K181+Q181</f>
        <v>6400.1310116799996</v>
      </c>
      <c r="F181" s="35">
        <f t="shared" ref="F181" si="1029">L181+R181</f>
        <v>477.96169610999999</v>
      </c>
      <c r="G181" s="35">
        <f t="shared" ref="G181" si="1030">M181+S181</f>
        <v>99.925123409999998</v>
      </c>
      <c r="H181" s="35">
        <f t="shared" ref="H181" si="1031">SUM(I181:J181)</f>
        <v>12018.136022390001</v>
      </c>
      <c r="I181" s="35">
        <v>7457.3261566900001</v>
      </c>
      <c r="J181" s="35">
        <f t="shared" ref="J181" si="1032">SUM(K181:M181)</f>
        <v>4560.8098657</v>
      </c>
      <c r="K181" s="35">
        <v>4151.8247282100001</v>
      </c>
      <c r="L181" s="35">
        <v>403.78405974999998</v>
      </c>
      <c r="M181" s="35">
        <v>5.2010777400000006</v>
      </c>
      <c r="N181" s="35">
        <f t="shared" ref="N181" si="1033">SUM(O181:P181)</f>
        <v>4841.8133158300006</v>
      </c>
      <c r="O181" s="35">
        <v>2424.60535033</v>
      </c>
      <c r="P181" s="35">
        <f t="shared" ref="P181" si="1034">SUM(Q181:S181)</f>
        <v>2417.2079655000002</v>
      </c>
      <c r="Q181" s="35">
        <v>2248.3062834699999</v>
      </c>
      <c r="R181" s="35">
        <v>74.177636359999994</v>
      </c>
      <c r="S181" s="35">
        <v>94.724045669999995</v>
      </c>
      <c r="T181" s="35"/>
      <c r="U181" s="35"/>
      <c r="V181" s="35"/>
      <c r="W181" s="35"/>
      <c r="X181" s="35"/>
    </row>
    <row r="182" spans="1:24">
      <c r="A182" s="9">
        <v>45748</v>
      </c>
      <c r="B182" s="35">
        <v>17689.36697404</v>
      </c>
      <c r="C182" s="35">
        <f t="shared" ref="C182" si="1035">I182+O182</f>
        <v>10122.0847646</v>
      </c>
      <c r="D182" s="35">
        <f t="shared" ref="D182" si="1036">J182+P182</f>
        <v>7567.2822094400008</v>
      </c>
      <c r="E182" s="35">
        <f t="shared" ref="E182" si="1037">K182+Q182</f>
        <v>6914.3155201700001</v>
      </c>
      <c r="F182" s="35">
        <f t="shared" ref="F182" si="1038">L182+R182</f>
        <v>552.62076135000007</v>
      </c>
      <c r="G182" s="35">
        <f t="shared" ref="G182" si="1039">M182+S182</f>
        <v>100.34592791999999</v>
      </c>
      <c r="H182" s="35">
        <f t="shared" ref="H182" si="1040">SUM(I182:J182)</f>
        <v>12824.710682429999</v>
      </c>
      <c r="I182" s="35">
        <v>7683.0506114399996</v>
      </c>
      <c r="J182" s="35">
        <f t="shared" ref="J182" si="1041">SUM(K182:M182)</f>
        <v>5141.6600709900003</v>
      </c>
      <c r="K182" s="35">
        <v>4632.62057319</v>
      </c>
      <c r="L182" s="35">
        <v>503.60907907000001</v>
      </c>
      <c r="M182" s="35">
        <v>5.4304187299999995</v>
      </c>
      <c r="N182" s="35">
        <f t="shared" ref="N182" si="1042">SUM(O182:P182)</f>
        <v>4864.6562916100011</v>
      </c>
      <c r="O182" s="35">
        <v>2439.0341531600002</v>
      </c>
      <c r="P182" s="35">
        <f t="shared" ref="P182" si="1043">SUM(Q182:S182)</f>
        <v>2425.6221384500004</v>
      </c>
      <c r="Q182" s="35">
        <v>2281.6949469800002</v>
      </c>
      <c r="R182" s="35">
        <v>49.011682280000002</v>
      </c>
      <c r="S182" s="35">
        <v>94.915509189999995</v>
      </c>
      <c r="T182" s="35"/>
      <c r="U182" s="35"/>
      <c r="V182" s="35"/>
      <c r="W182" s="35"/>
      <c r="X182" s="35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0" customFormat="1" ht="14.4">
      <c r="A1" s="4" t="s">
        <v>129</v>
      </c>
    </row>
    <row r="2" spans="1:25" s="10" customFormat="1" ht="5.25" customHeight="1">
      <c r="A2" s="42"/>
    </row>
    <row r="3" spans="1:25" ht="27" customHeight="1">
      <c r="A3" s="221" t="s">
        <v>80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7" t="s">
        <v>127</v>
      </c>
      <c r="B4" s="219"/>
      <c r="C4" s="219"/>
      <c r="D4" s="219"/>
      <c r="E4" s="219"/>
      <c r="F4" s="219"/>
    </row>
    <row r="5" spans="1:25" ht="12.75" customHeight="1">
      <c r="A5" s="29" t="s">
        <v>226</v>
      </c>
      <c r="B5" s="29"/>
      <c r="C5" s="29"/>
      <c r="D5" s="28"/>
      <c r="E5" s="28"/>
      <c r="F5" s="28"/>
    </row>
    <row r="6" spans="1:25" s="18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18" customFormat="1" ht="88.5" customHeight="1">
      <c r="A8" s="193"/>
      <c r="B8" s="180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5" s="18" customFormat="1">
      <c r="A10" s="49">
        <v>1</v>
      </c>
      <c r="B10" s="50">
        <v>2</v>
      </c>
      <c r="C10" s="49">
        <v>3</v>
      </c>
      <c r="D10" s="50">
        <v>4</v>
      </c>
      <c r="E10" s="49">
        <v>5</v>
      </c>
      <c r="F10" s="50">
        <v>6</v>
      </c>
      <c r="G10" s="49">
        <v>7</v>
      </c>
      <c r="H10" s="50">
        <v>8</v>
      </c>
      <c r="I10" s="49">
        <v>9</v>
      </c>
      <c r="J10" s="50">
        <v>10</v>
      </c>
      <c r="K10" s="49">
        <v>11</v>
      </c>
      <c r="L10" s="50">
        <v>12</v>
      </c>
      <c r="M10" s="49">
        <v>13</v>
      </c>
      <c r="N10" s="50">
        <v>14</v>
      </c>
      <c r="O10" s="49">
        <v>15</v>
      </c>
      <c r="P10" s="50">
        <v>16</v>
      </c>
      <c r="Q10" s="49">
        <v>17</v>
      </c>
      <c r="R10" s="50">
        <v>18</v>
      </c>
      <c r="S10" s="49">
        <v>19</v>
      </c>
    </row>
    <row r="11" spans="1:25" ht="12.75" hidden="1" customHeight="1" outlineLevel="1">
      <c r="A11" s="9">
        <v>40544</v>
      </c>
      <c r="B11" s="35">
        <v>4843.3473429000005</v>
      </c>
      <c r="C11" s="35">
        <f>I11+O11</f>
        <v>1147.5645283599999</v>
      </c>
      <c r="D11" s="35">
        <f>J11+P11</f>
        <v>3695.7828145400003</v>
      </c>
      <c r="E11" s="35">
        <f>K11+Q11</f>
        <v>1938.1479392599999</v>
      </c>
      <c r="F11" s="35">
        <f>L11+R11</f>
        <v>1618.3708616199999</v>
      </c>
      <c r="G11" s="35">
        <f>M11+S11</f>
        <v>139.26401365999999</v>
      </c>
      <c r="H11" s="35">
        <f>SUM(I11:J11)</f>
        <v>2996.8096527400003</v>
      </c>
      <c r="I11" s="35">
        <v>928.68393008999999</v>
      </c>
      <c r="J11" s="35">
        <f>SUM(K11:M11)</f>
        <v>2068.1257226500002</v>
      </c>
      <c r="K11" s="35">
        <v>982.66805420000003</v>
      </c>
      <c r="L11" s="35">
        <v>1010.5954860099999</v>
      </c>
      <c r="M11" s="35">
        <v>74.862182439999998</v>
      </c>
      <c r="N11" s="35">
        <f>SUM(O11:P11)</f>
        <v>1846.5376901600002</v>
      </c>
      <c r="O11" s="35">
        <v>218.88059827000001</v>
      </c>
      <c r="P11" s="35">
        <f>SUM(Q11:S11)</f>
        <v>1627.6570918900002</v>
      </c>
      <c r="Q11" s="35">
        <v>955.47988506000002</v>
      </c>
      <c r="R11" s="35">
        <v>607.77537560999997</v>
      </c>
      <c r="S11" s="35">
        <v>64.401831220000005</v>
      </c>
    </row>
    <row r="12" spans="1:25" ht="12.75" hidden="1" customHeight="1" outlineLevel="1">
      <c r="A12" s="9">
        <v>40575</v>
      </c>
      <c r="B12" s="35">
        <v>4919.0462691499997</v>
      </c>
      <c r="C12" s="35">
        <f t="shared" ref="C12:C67" si="0">I12+O12</f>
        <v>1188.7519674800001</v>
      </c>
      <c r="D12" s="35">
        <f t="shared" ref="D12:D67" si="1">J12+P12</f>
        <v>3730.2943016700001</v>
      </c>
      <c r="E12" s="35">
        <f t="shared" ref="E12:E67" si="2">K12+Q12</f>
        <v>1927.7083608500002</v>
      </c>
      <c r="F12" s="35">
        <f t="shared" ref="F12:F67" si="3">L12+R12</f>
        <v>1657.7640114200001</v>
      </c>
      <c r="G12" s="35">
        <f t="shared" ref="G12:G67" si="4">M12+S12</f>
        <v>144.82192939999999</v>
      </c>
      <c r="H12" s="35">
        <f t="shared" ref="H12:H67" si="5">SUM(I12:J12)</f>
        <v>3050.3627874399999</v>
      </c>
      <c r="I12" s="35">
        <v>955.27522970999996</v>
      </c>
      <c r="J12" s="35">
        <f t="shared" ref="J12:J67" si="6">SUM(K12:M12)</f>
        <v>2095.0875577299998</v>
      </c>
      <c r="K12" s="35">
        <v>978.41973410000003</v>
      </c>
      <c r="L12" s="35">
        <v>1037.0199177300001</v>
      </c>
      <c r="M12" s="35">
        <v>79.647905899999998</v>
      </c>
      <c r="N12" s="35">
        <f t="shared" ref="N12:N67" si="7">SUM(O12:P12)</f>
        <v>1868.68348171</v>
      </c>
      <c r="O12" s="35">
        <v>233.47673777</v>
      </c>
      <c r="P12" s="35">
        <f t="shared" ref="P12:P67" si="8">SUM(Q12:S12)</f>
        <v>1635.20674394</v>
      </c>
      <c r="Q12" s="35">
        <v>949.28862675000005</v>
      </c>
      <c r="R12" s="35">
        <v>620.74409369</v>
      </c>
      <c r="S12" s="35">
        <v>65.174023500000004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4959.7278300400003</v>
      </c>
      <c r="C13" s="35">
        <f t="shared" si="0"/>
        <v>1189.7613757500001</v>
      </c>
      <c r="D13" s="35">
        <f t="shared" si="1"/>
        <v>3769.96645429</v>
      </c>
      <c r="E13" s="35">
        <f t="shared" si="2"/>
        <v>1909.6277022700001</v>
      </c>
      <c r="F13" s="35">
        <f t="shared" si="3"/>
        <v>1722.4552036</v>
      </c>
      <c r="G13" s="35">
        <f t="shared" si="4"/>
        <v>137.88354842000001</v>
      </c>
      <c r="H13" s="35">
        <f t="shared" si="5"/>
        <v>3079.6715335500003</v>
      </c>
      <c r="I13" s="35">
        <v>955.47782925000001</v>
      </c>
      <c r="J13" s="35">
        <f t="shared" si="6"/>
        <v>2124.1937043000003</v>
      </c>
      <c r="K13" s="35">
        <v>953.52833606000002</v>
      </c>
      <c r="L13" s="35">
        <v>1086.1867804799999</v>
      </c>
      <c r="M13" s="35">
        <v>84.478587759999996</v>
      </c>
      <c r="N13" s="35">
        <f t="shared" si="7"/>
        <v>1880.05629649</v>
      </c>
      <c r="O13" s="35">
        <v>234.2835465</v>
      </c>
      <c r="P13" s="35">
        <f t="shared" si="8"/>
        <v>1645.77274999</v>
      </c>
      <c r="Q13" s="35">
        <v>956.09936620999997</v>
      </c>
      <c r="R13" s="35">
        <v>636.26842311999997</v>
      </c>
      <c r="S13" s="35">
        <v>53.40496066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4991.3963732899992</v>
      </c>
      <c r="C14" s="35">
        <f t="shared" si="0"/>
        <v>1201.9262902800001</v>
      </c>
      <c r="D14" s="35">
        <f t="shared" si="1"/>
        <v>3789.4700830100001</v>
      </c>
      <c r="E14" s="35">
        <f t="shared" si="2"/>
        <v>1877.89355725</v>
      </c>
      <c r="F14" s="35">
        <f t="shared" si="3"/>
        <v>1776.85645613</v>
      </c>
      <c r="G14" s="35">
        <f t="shared" si="4"/>
        <v>134.72006963000001</v>
      </c>
      <c r="H14" s="35">
        <f t="shared" si="5"/>
        <v>3088.1574934800001</v>
      </c>
      <c r="I14" s="35">
        <v>966.28358101000003</v>
      </c>
      <c r="J14" s="35">
        <f t="shared" si="6"/>
        <v>2121.8739124700001</v>
      </c>
      <c r="K14" s="35">
        <v>931.10074059999999</v>
      </c>
      <c r="L14" s="35">
        <v>1103.96567003</v>
      </c>
      <c r="M14" s="35">
        <v>86.80750184</v>
      </c>
      <c r="N14" s="35">
        <f t="shared" si="7"/>
        <v>1903.2388798099998</v>
      </c>
      <c r="O14" s="35">
        <v>235.64270927000001</v>
      </c>
      <c r="P14" s="35">
        <f t="shared" si="8"/>
        <v>1667.5961705399998</v>
      </c>
      <c r="Q14" s="35">
        <v>946.79281664999996</v>
      </c>
      <c r="R14" s="35">
        <v>672.89078610000001</v>
      </c>
      <c r="S14" s="35">
        <v>47.912567789999997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5033.92858058</v>
      </c>
      <c r="C15" s="35">
        <f t="shared" si="0"/>
        <v>1223.25754039</v>
      </c>
      <c r="D15" s="35">
        <f t="shared" si="1"/>
        <v>3810.67104019</v>
      </c>
      <c r="E15" s="35">
        <f t="shared" si="2"/>
        <v>1864.74154318</v>
      </c>
      <c r="F15" s="35">
        <f t="shared" si="3"/>
        <v>1809.4686842799999</v>
      </c>
      <c r="G15" s="35">
        <f t="shared" si="4"/>
        <v>136.46081273000001</v>
      </c>
      <c r="H15" s="35">
        <f t="shared" si="5"/>
        <v>3128.58898645</v>
      </c>
      <c r="I15" s="35">
        <v>979.41228589000002</v>
      </c>
      <c r="J15" s="35">
        <f t="shared" si="6"/>
        <v>2149.17670056</v>
      </c>
      <c r="K15" s="35">
        <v>925.39174922999996</v>
      </c>
      <c r="L15" s="35">
        <v>1134.2841691799999</v>
      </c>
      <c r="M15" s="35">
        <v>89.500782150000006</v>
      </c>
      <c r="N15" s="35">
        <f t="shared" si="7"/>
        <v>1905.33959413</v>
      </c>
      <c r="O15" s="35">
        <v>243.84525450000001</v>
      </c>
      <c r="P15" s="35">
        <f t="shared" si="8"/>
        <v>1661.49433963</v>
      </c>
      <c r="Q15" s="35">
        <v>939.34979395000005</v>
      </c>
      <c r="R15" s="35">
        <v>675.1845151</v>
      </c>
      <c r="S15" s="35">
        <v>46.960030580000002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5134.9765680999999</v>
      </c>
      <c r="C16" s="35">
        <f t="shared" si="0"/>
        <v>1298.82171662</v>
      </c>
      <c r="D16" s="35">
        <f t="shared" si="1"/>
        <v>3836.1548514799997</v>
      </c>
      <c r="E16" s="35">
        <f t="shared" si="2"/>
        <v>1841.71006807</v>
      </c>
      <c r="F16" s="35">
        <f t="shared" si="3"/>
        <v>1855.2406472099999</v>
      </c>
      <c r="G16" s="35">
        <f t="shared" si="4"/>
        <v>139.20413619999999</v>
      </c>
      <c r="H16" s="35">
        <f t="shared" si="5"/>
        <v>3188.38730321</v>
      </c>
      <c r="I16" s="35">
        <v>1045.16202213</v>
      </c>
      <c r="J16" s="35">
        <f t="shared" si="6"/>
        <v>2143.2252810800001</v>
      </c>
      <c r="K16" s="35">
        <v>899.06439494000006</v>
      </c>
      <c r="L16" s="35">
        <v>1151.0770229699999</v>
      </c>
      <c r="M16" s="35">
        <v>93.083863170000001</v>
      </c>
      <c r="N16" s="35">
        <f t="shared" si="7"/>
        <v>1946.5892648899999</v>
      </c>
      <c r="O16" s="35">
        <v>253.65969448999999</v>
      </c>
      <c r="P16" s="35">
        <f t="shared" si="8"/>
        <v>1692.9295703999999</v>
      </c>
      <c r="Q16" s="35">
        <v>942.64567312999998</v>
      </c>
      <c r="R16" s="35">
        <v>704.16362423999999</v>
      </c>
      <c r="S16" s="35">
        <v>46.12027303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5142.41517045</v>
      </c>
      <c r="C17" s="35">
        <f t="shared" si="0"/>
        <v>1280.3505671200001</v>
      </c>
      <c r="D17" s="35">
        <f t="shared" si="1"/>
        <v>3862.0646033300004</v>
      </c>
      <c r="E17" s="35">
        <f t="shared" si="2"/>
        <v>1820.82231961</v>
      </c>
      <c r="F17" s="35">
        <f t="shared" si="3"/>
        <v>1887.2776450400002</v>
      </c>
      <c r="G17" s="35">
        <f t="shared" si="4"/>
        <v>153.96463868000001</v>
      </c>
      <c r="H17" s="35">
        <f t="shared" si="5"/>
        <v>3181.5267276500003</v>
      </c>
      <c r="I17" s="35">
        <v>1043.14020931</v>
      </c>
      <c r="J17" s="35">
        <f t="shared" si="6"/>
        <v>2138.3865183400003</v>
      </c>
      <c r="K17" s="35">
        <v>866.66344436999998</v>
      </c>
      <c r="L17" s="35">
        <v>1169.8368238800001</v>
      </c>
      <c r="M17" s="35">
        <v>101.88625009</v>
      </c>
      <c r="N17" s="35">
        <f t="shared" si="7"/>
        <v>1960.8884428000001</v>
      </c>
      <c r="O17" s="35">
        <v>237.21035781</v>
      </c>
      <c r="P17" s="35">
        <f t="shared" si="8"/>
        <v>1723.6780849900001</v>
      </c>
      <c r="Q17" s="35">
        <v>954.15887524000004</v>
      </c>
      <c r="R17" s="35">
        <v>717.44082116000004</v>
      </c>
      <c r="S17" s="35">
        <v>52.078388590000003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5142.2347334099995</v>
      </c>
      <c r="C18" s="35">
        <f t="shared" si="0"/>
        <v>1299.46052007</v>
      </c>
      <c r="D18" s="35">
        <f t="shared" si="1"/>
        <v>3842.7742133399997</v>
      </c>
      <c r="E18" s="35">
        <f t="shared" si="2"/>
        <v>1783.1701163299999</v>
      </c>
      <c r="F18" s="35">
        <f t="shared" si="3"/>
        <v>1917.23652434</v>
      </c>
      <c r="G18" s="35">
        <f t="shared" si="4"/>
        <v>142.36757267000002</v>
      </c>
      <c r="H18" s="35">
        <f t="shared" si="5"/>
        <v>3173.2050449600001</v>
      </c>
      <c r="I18" s="35">
        <v>1030.46058178</v>
      </c>
      <c r="J18" s="35">
        <f t="shared" si="6"/>
        <v>2142.7444631799999</v>
      </c>
      <c r="K18" s="35">
        <v>860.06324184000005</v>
      </c>
      <c r="L18" s="35">
        <v>1187.0471148399999</v>
      </c>
      <c r="M18" s="35">
        <v>95.634106500000001</v>
      </c>
      <c r="N18" s="35">
        <f t="shared" si="7"/>
        <v>1969.0296884500001</v>
      </c>
      <c r="O18" s="35">
        <v>268.99993828999999</v>
      </c>
      <c r="P18" s="35">
        <f t="shared" si="8"/>
        <v>1700.02975016</v>
      </c>
      <c r="Q18" s="35">
        <v>923.10687449</v>
      </c>
      <c r="R18" s="35">
        <v>730.18940950000001</v>
      </c>
      <c r="S18" s="35">
        <v>46.73346617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5019.1640253400001</v>
      </c>
      <c r="C19" s="35">
        <f t="shared" si="0"/>
        <v>1244.5565397999999</v>
      </c>
      <c r="D19" s="35">
        <f t="shared" si="1"/>
        <v>3774.6074855400002</v>
      </c>
      <c r="E19" s="35">
        <f t="shared" si="2"/>
        <v>1734.10293729</v>
      </c>
      <c r="F19" s="35">
        <f t="shared" si="3"/>
        <v>1899.2722516599999</v>
      </c>
      <c r="G19" s="35">
        <f t="shared" si="4"/>
        <v>141.23229659</v>
      </c>
      <c r="H19" s="35">
        <f t="shared" si="5"/>
        <v>3077.3423601300001</v>
      </c>
      <c r="I19" s="35">
        <v>995.34590233999995</v>
      </c>
      <c r="J19" s="35">
        <f t="shared" si="6"/>
        <v>2081.99645779</v>
      </c>
      <c r="K19" s="35">
        <v>803.69443720000004</v>
      </c>
      <c r="L19" s="35">
        <v>1180.5753253299999</v>
      </c>
      <c r="M19" s="35">
        <v>97.72669526</v>
      </c>
      <c r="N19" s="35">
        <f t="shared" si="7"/>
        <v>1941.82166521</v>
      </c>
      <c r="O19" s="35">
        <v>249.21063745999999</v>
      </c>
      <c r="P19" s="35">
        <f t="shared" si="8"/>
        <v>1692.6110277499999</v>
      </c>
      <c r="Q19" s="35">
        <v>930.40850008999996</v>
      </c>
      <c r="R19" s="35">
        <v>718.69692633</v>
      </c>
      <c r="S19" s="35">
        <v>43.505601329999998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5068.5672946900004</v>
      </c>
      <c r="C20" s="35">
        <f t="shared" si="0"/>
        <v>1261.21682601</v>
      </c>
      <c r="D20" s="35">
        <f t="shared" si="1"/>
        <v>3807.3504686799997</v>
      </c>
      <c r="E20" s="35">
        <f t="shared" si="2"/>
        <v>1758.4000871600001</v>
      </c>
      <c r="F20" s="35">
        <f t="shared" si="3"/>
        <v>1898.61123664</v>
      </c>
      <c r="G20" s="35">
        <f t="shared" si="4"/>
        <v>150.33914487999999</v>
      </c>
      <c r="H20" s="35">
        <f t="shared" si="5"/>
        <v>3061.5759832100002</v>
      </c>
      <c r="I20" s="35">
        <v>1006.11347633</v>
      </c>
      <c r="J20" s="35">
        <f t="shared" si="6"/>
        <v>2055.4625068800001</v>
      </c>
      <c r="K20" s="35">
        <v>787.28988315000004</v>
      </c>
      <c r="L20" s="35">
        <v>1162.93466564</v>
      </c>
      <c r="M20" s="35">
        <v>105.23795809000001</v>
      </c>
      <c r="N20" s="35">
        <f t="shared" si="7"/>
        <v>2006.9913114799999</v>
      </c>
      <c r="O20" s="35">
        <v>255.10334968000001</v>
      </c>
      <c r="P20" s="35">
        <f t="shared" si="8"/>
        <v>1751.8879617999999</v>
      </c>
      <c r="Q20" s="35">
        <v>971.11020400999996</v>
      </c>
      <c r="R20" s="35">
        <v>735.67657099999997</v>
      </c>
      <c r="S20" s="35">
        <v>45.10118679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5115.4752251700002</v>
      </c>
      <c r="C21" s="35">
        <f t="shared" si="0"/>
        <v>1240.9331773500001</v>
      </c>
      <c r="D21" s="35">
        <f t="shared" si="1"/>
        <v>3874.5420478200003</v>
      </c>
      <c r="E21" s="35">
        <f t="shared" si="2"/>
        <v>1814.6227709</v>
      </c>
      <c r="F21" s="35">
        <f t="shared" si="3"/>
        <v>1905.1328318199999</v>
      </c>
      <c r="G21" s="35">
        <f t="shared" si="4"/>
        <v>154.78644509999998</v>
      </c>
      <c r="H21" s="35">
        <f t="shared" si="5"/>
        <v>3091.8762186700001</v>
      </c>
      <c r="I21" s="35">
        <v>995.70925743999999</v>
      </c>
      <c r="J21" s="35">
        <f t="shared" si="6"/>
        <v>2096.1669612300002</v>
      </c>
      <c r="K21" s="35">
        <v>834.71030600999995</v>
      </c>
      <c r="L21" s="35">
        <v>1151.91612401</v>
      </c>
      <c r="M21" s="35">
        <v>109.54053121</v>
      </c>
      <c r="N21" s="35">
        <f t="shared" si="7"/>
        <v>2023.5990065000001</v>
      </c>
      <c r="O21" s="35">
        <v>245.22391991000001</v>
      </c>
      <c r="P21" s="35">
        <f t="shared" si="8"/>
        <v>1778.3750865900001</v>
      </c>
      <c r="Q21" s="35">
        <v>979.91246489000002</v>
      </c>
      <c r="R21" s="35">
        <v>753.21670781</v>
      </c>
      <c r="S21" s="35">
        <v>45.245913889999997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5206.4163358799997</v>
      </c>
      <c r="C22" s="35">
        <f t="shared" si="0"/>
        <v>1195.0272883600001</v>
      </c>
      <c r="D22" s="35">
        <f t="shared" si="1"/>
        <v>4011.3890475199996</v>
      </c>
      <c r="E22" s="35">
        <f t="shared" si="2"/>
        <v>1971.1220837199999</v>
      </c>
      <c r="F22" s="35">
        <f t="shared" si="3"/>
        <v>1894.16086739</v>
      </c>
      <c r="G22" s="35">
        <f t="shared" si="4"/>
        <v>146.10609640999999</v>
      </c>
      <c r="H22" s="35">
        <f t="shared" si="5"/>
        <v>3167.7467701899996</v>
      </c>
      <c r="I22" s="35">
        <v>963.42219645</v>
      </c>
      <c r="J22" s="35">
        <f t="shared" si="6"/>
        <v>2204.3245737399998</v>
      </c>
      <c r="K22" s="35">
        <v>966.91632017999996</v>
      </c>
      <c r="L22" s="35">
        <v>1135.16102204</v>
      </c>
      <c r="M22" s="35">
        <v>102.24723152</v>
      </c>
      <c r="N22" s="35">
        <f t="shared" si="7"/>
        <v>2038.6695656899999</v>
      </c>
      <c r="O22" s="35">
        <v>231.60509191</v>
      </c>
      <c r="P22" s="35">
        <f t="shared" si="8"/>
        <v>1807.0644737799998</v>
      </c>
      <c r="Q22" s="35">
        <v>1004.20576354</v>
      </c>
      <c r="R22" s="35">
        <v>758.99984534999999</v>
      </c>
      <c r="S22" s="35">
        <v>43.85886489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5347.8064181299997</v>
      </c>
      <c r="C23" s="35">
        <f t="shared" si="0"/>
        <v>1208.7520287100001</v>
      </c>
      <c r="D23" s="35">
        <f t="shared" si="1"/>
        <v>4139.05438942</v>
      </c>
      <c r="E23" s="35">
        <f t="shared" si="2"/>
        <v>2098.8443397399997</v>
      </c>
      <c r="F23" s="35">
        <f t="shared" si="3"/>
        <v>1891.9827765200002</v>
      </c>
      <c r="G23" s="35">
        <f t="shared" si="4"/>
        <v>148.22727315999998</v>
      </c>
      <c r="H23" s="35">
        <f t="shared" si="5"/>
        <v>3272.6753292800004</v>
      </c>
      <c r="I23" s="35">
        <v>997.02496361999999</v>
      </c>
      <c r="J23" s="35">
        <f t="shared" si="6"/>
        <v>2275.6503656600003</v>
      </c>
      <c r="K23" s="35">
        <v>1051.9389417</v>
      </c>
      <c r="L23" s="35">
        <v>1120.0546957700001</v>
      </c>
      <c r="M23" s="35">
        <v>103.65672819</v>
      </c>
      <c r="N23" s="35">
        <f t="shared" si="7"/>
        <v>2075.1310888499997</v>
      </c>
      <c r="O23" s="35">
        <v>211.72706509</v>
      </c>
      <c r="P23" s="35">
        <f t="shared" si="8"/>
        <v>1863.4040237599997</v>
      </c>
      <c r="Q23" s="35">
        <v>1046.9053980399999</v>
      </c>
      <c r="R23" s="35">
        <v>771.92808075000005</v>
      </c>
      <c r="S23" s="35">
        <v>44.57054497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5448.4265487899993</v>
      </c>
      <c r="C24" s="35">
        <f t="shared" si="0"/>
        <v>1222.5850807000002</v>
      </c>
      <c r="D24" s="35">
        <f t="shared" si="1"/>
        <v>4225.8414680900005</v>
      </c>
      <c r="E24" s="35">
        <f t="shared" si="2"/>
        <v>2158.5828942399999</v>
      </c>
      <c r="F24" s="35">
        <f t="shared" si="3"/>
        <v>1910.1800964900001</v>
      </c>
      <c r="G24" s="35">
        <f t="shared" si="4"/>
        <v>157.07847736000002</v>
      </c>
      <c r="H24" s="35">
        <f t="shared" si="5"/>
        <v>3351.1151185800004</v>
      </c>
      <c r="I24" s="35">
        <v>1017.56082374</v>
      </c>
      <c r="J24" s="35">
        <f t="shared" si="6"/>
        <v>2333.5542948400002</v>
      </c>
      <c r="K24" s="35">
        <v>1102.7305494</v>
      </c>
      <c r="L24" s="35">
        <v>1120.3250890700001</v>
      </c>
      <c r="M24" s="35">
        <v>110.49865637000001</v>
      </c>
      <c r="N24" s="35">
        <f t="shared" si="7"/>
        <v>2097.3114302099998</v>
      </c>
      <c r="O24" s="35">
        <v>205.02425696</v>
      </c>
      <c r="P24" s="35">
        <f t="shared" si="8"/>
        <v>1892.2871732499998</v>
      </c>
      <c r="Q24" s="35">
        <v>1055.8523448399999</v>
      </c>
      <c r="R24" s="35">
        <v>789.85500741999999</v>
      </c>
      <c r="S24" s="35">
        <v>46.579820990000002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5511.8016390800003</v>
      </c>
      <c r="C25" s="35">
        <f t="shared" si="0"/>
        <v>1232.4047974500002</v>
      </c>
      <c r="D25" s="35">
        <f t="shared" si="1"/>
        <v>4279.3968416300004</v>
      </c>
      <c r="E25" s="35">
        <f t="shared" si="2"/>
        <v>2191.7414821399998</v>
      </c>
      <c r="F25" s="35">
        <f t="shared" si="3"/>
        <v>1933.2985604800001</v>
      </c>
      <c r="G25" s="35">
        <f t="shared" si="4"/>
        <v>154.35679901</v>
      </c>
      <c r="H25" s="35">
        <f t="shared" si="5"/>
        <v>3397.30945849</v>
      </c>
      <c r="I25" s="35">
        <v>1029.6405640600001</v>
      </c>
      <c r="J25" s="35">
        <f t="shared" si="6"/>
        <v>2367.6688944299999</v>
      </c>
      <c r="K25" s="35">
        <v>1126.08520608</v>
      </c>
      <c r="L25" s="35">
        <v>1133.3422000099999</v>
      </c>
      <c r="M25" s="35">
        <v>108.24148834</v>
      </c>
      <c r="N25" s="35">
        <f t="shared" si="7"/>
        <v>2114.4921805900003</v>
      </c>
      <c r="O25" s="35">
        <v>202.76423338999999</v>
      </c>
      <c r="P25" s="35">
        <f t="shared" si="8"/>
        <v>1911.7279472000002</v>
      </c>
      <c r="Q25" s="35">
        <v>1065.65627606</v>
      </c>
      <c r="R25" s="35">
        <v>799.95636047000005</v>
      </c>
      <c r="S25" s="35">
        <v>46.11531067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5726.3159592299999</v>
      </c>
      <c r="C26" s="35">
        <f t="shared" si="0"/>
        <v>1307.4576970099999</v>
      </c>
      <c r="D26" s="35">
        <f t="shared" si="1"/>
        <v>4418.8582622199992</v>
      </c>
      <c r="E26" s="35">
        <f t="shared" si="2"/>
        <v>2279.4454314899999</v>
      </c>
      <c r="F26" s="35">
        <f t="shared" si="3"/>
        <v>1978.1517379699999</v>
      </c>
      <c r="G26" s="35">
        <f t="shared" si="4"/>
        <v>161.26109276</v>
      </c>
      <c r="H26" s="35">
        <f t="shared" si="5"/>
        <v>3576.4576921600001</v>
      </c>
      <c r="I26" s="35">
        <v>1100.1805410899999</v>
      </c>
      <c r="J26" s="35">
        <f t="shared" si="6"/>
        <v>2476.2771510699999</v>
      </c>
      <c r="K26" s="35">
        <v>1200.66665068</v>
      </c>
      <c r="L26" s="35">
        <v>1160.34868097</v>
      </c>
      <c r="M26" s="35">
        <v>115.26181941999999</v>
      </c>
      <c r="N26" s="35">
        <f t="shared" si="7"/>
        <v>2149.8582670699998</v>
      </c>
      <c r="O26" s="35">
        <v>207.27715592000001</v>
      </c>
      <c r="P26" s="35">
        <f t="shared" si="8"/>
        <v>1942.5811111499997</v>
      </c>
      <c r="Q26" s="35">
        <v>1078.7787808099999</v>
      </c>
      <c r="R26" s="35">
        <v>817.80305699999997</v>
      </c>
      <c r="S26" s="35">
        <v>45.999273340000002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5748.8753741299997</v>
      </c>
      <c r="C27" s="35">
        <f t="shared" si="0"/>
        <v>1329.6022686199999</v>
      </c>
      <c r="D27" s="35">
        <f t="shared" si="1"/>
        <v>4419.2731055099994</v>
      </c>
      <c r="E27" s="35">
        <f t="shared" si="2"/>
        <v>2276.6537251999998</v>
      </c>
      <c r="F27" s="35">
        <f t="shared" si="3"/>
        <v>1987.2707879300001</v>
      </c>
      <c r="G27" s="35">
        <f t="shared" si="4"/>
        <v>155.34859238000001</v>
      </c>
      <c r="H27" s="35">
        <f t="shared" si="5"/>
        <v>3607.30884169</v>
      </c>
      <c r="I27" s="35">
        <v>1114.7414901899999</v>
      </c>
      <c r="J27" s="35">
        <f t="shared" si="6"/>
        <v>2492.5673514999999</v>
      </c>
      <c r="K27" s="35">
        <v>1224.6950674699999</v>
      </c>
      <c r="L27" s="35">
        <v>1156.5368843000001</v>
      </c>
      <c r="M27" s="35">
        <v>111.33539973000001</v>
      </c>
      <c r="N27" s="35">
        <f t="shared" si="7"/>
        <v>2141.5665324400002</v>
      </c>
      <c r="O27" s="35">
        <v>214.86077843000001</v>
      </c>
      <c r="P27" s="35">
        <f t="shared" si="8"/>
        <v>1926.70575401</v>
      </c>
      <c r="Q27" s="35">
        <v>1051.9586577299999</v>
      </c>
      <c r="R27" s="35">
        <v>830.73390362999999</v>
      </c>
      <c r="S27" s="35">
        <v>44.013192650000001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5866.66715974</v>
      </c>
      <c r="C28" s="35">
        <f t="shared" si="0"/>
        <v>1415.6217747599999</v>
      </c>
      <c r="D28" s="35">
        <f t="shared" si="1"/>
        <v>4451.0453849799997</v>
      </c>
      <c r="E28" s="35">
        <f t="shared" si="2"/>
        <v>2286.6295481300003</v>
      </c>
      <c r="F28" s="35">
        <f t="shared" si="3"/>
        <v>2009.49528818</v>
      </c>
      <c r="G28" s="35">
        <f t="shared" si="4"/>
        <v>154.92054867000002</v>
      </c>
      <c r="H28" s="35">
        <f t="shared" si="5"/>
        <v>3680.1534764999997</v>
      </c>
      <c r="I28" s="35">
        <v>1189.33270707</v>
      </c>
      <c r="J28" s="35">
        <f t="shared" si="6"/>
        <v>2490.8207694299999</v>
      </c>
      <c r="K28" s="35">
        <v>1226.14203049</v>
      </c>
      <c r="L28" s="35">
        <v>1154.8999879</v>
      </c>
      <c r="M28" s="35">
        <v>109.77875104</v>
      </c>
      <c r="N28" s="35">
        <f t="shared" si="7"/>
        <v>2186.5136832399999</v>
      </c>
      <c r="O28" s="35">
        <v>226.28906769</v>
      </c>
      <c r="P28" s="35">
        <f t="shared" si="8"/>
        <v>1960.22461555</v>
      </c>
      <c r="Q28" s="35">
        <v>1060.4875176400001</v>
      </c>
      <c r="R28" s="35">
        <v>854.59530027999995</v>
      </c>
      <c r="S28" s="35">
        <v>45.141797629999999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5896.5708947399999</v>
      </c>
      <c r="C29" s="35">
        <f t="shared" si="0"/>
        <v>1392.2770383900001</v>
      </c>
      <c r="D29" s="35">
        <f t="shared" si="1"/>
        <v>4504.2938563500002</v>
      </c>
      <c r="E29" s="35">
        <f t="shared" si="2"/>
        <v>2291.5349979000002</v>
      </c>
      <c r="F29" s="35">
        <f t="shared" si="3"/>
        <v>2056.8482897200001</v>
      </c>
      <c r="G29" s="35">
        <f t="shared" si="4"/>
        <v>155.91056872999999</v>
      </c>
      <c r="H29" s="35">
        <f t="shared" si="5"/>
        <v>3657.2210224300006</v>
      </c>
      <c r="I29" s="35">
        <v>1145.8033419000001</v>
      </c>
      <c r="J29" s="35">
        <f t="shared" si="6"/>
        <v>2511.4176805300003</v>
      </c>
      <c r="K29" s="35">
        <v>1245.1210609300001</v>
      </c>
      <c r="L29" s="35">
        <v>1156.6461605699999</v>
      </c>
      <c r="M29" s="35">
        <v>109.65045902999999</v>
      </c>
      <c r="N29" s="35">
        <f t="shared" si="7"/>
        <v>2239.3498723099997</v>
      </c>
      <c r="O29" s="35">
        <v>246.47369649000001</v>
      </c>
      <c r="P29" s="35">
        <f t="shared" si="8"/>
        <v>1992.8761758199998</v>
      </c>
      <c r="Q29" s="35">
        <v>1046.4139369699999</v>
      </c>
      <c r="R29" s="35">
        <v>900.20212915000002</v>
      </c>
      <c r="S29" s="35">
        <v>46.260109700000001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5965.3084233499994</v>
      </c>
      <c r="C30" s="35">
        <f t="shared" si="0"/>
        <v>1376.9098072500001</v>
      </c>
      <c r="D30" s="35">
        <f t="shared" si="1"/>
        <v>4588.3986160999993</v>
      </c>
      <c r="E30" s="35">
        <f t="shared" si="2"/>
        <v>2314.33992747</v>
      </c>
      <c r="F30" s="35">
        <f t="shared" si="3"/>
        <v>2115.9250261100001</v>
      </c>
      <c r="G30" s="35">
        <f t="shared" si="4"/>
        <v>158.13366252</v>
      </c>
      <c r="H30" s="35">
        <f t="shared" si="5"/>
        <v>3660.5186859099999</v>
      </c>
      <c r="I30" s="35">
        <v>1140.66319699</v>
      </c>
      <c r="J30" s="35">
        <f t="shared" si="6"/>
        <v>2519.85548892</v>
      </c>
      <c r="K30" s="35">
        <v>1257.74794535</v>
      </c>
      <c r="L30" s="35">
        <v>1152.44739598</v>
      </c>
      <c r="M30" s="35">
        <v>109.66014758999999</v>
      </c>
      <c r="N30" s="35">
        <f t="shared" si="7"/>
        <v>2304.78973744</v>
      </c>
      <c r="O30" s="35">
        <v>236.24661026000001</v>
      </c>
      <c r="P30" s="35">
        <f t="shared" si="8"/>
        <v>2068.5431271799998</v>
      </c>
      <c r="Q30" s="35">
        <v>1056.59198212</v>
      </c>
      <c r="R30" s="35">
        <v>963.47763012999997</v>
      </c>
      <c r="S30" s="35">
        <v>48.47351493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6041.73317288</v>
      </c>
      <c r="C31" s="35">
        <f t="shared" si="0"/>
        <v>1383.6652570700001</v>
      </c>
      <c r="D31" s="35">
        <f t="shared" si="1"/>
        <v>4658.0679158100002</v>
      </c>
      <c r="E31" s="35">
        <f t="shared" si="2"/>
        <v>2279.3679062700003</v>
      </c>
      <c r="F31" s="35">
        <f t="shared" si="3"/>
        <v>2214.3834919800001</v>
      </c>
      <c r="G31" s="35">
        <f t="shared" si="4"/>
        <v>164.31651756000002</v>
      </c>
      <c r="H31" s="35">
        <f t="shared" si="5"/>
        <v>3630.5607528099999</v>
      </c>
      <c r="I31" s="35">
        <v>1157.94967144</v>
      </c>
      <c r="J31" s="35">
        <f t="shared" si="6"/>
        <v>2472.6110813700002</v>
      </c>
      <c r="K31" s="35">
        <v>1225.7637676300001</v>
      </c>
      <c r="L31" s="35">
        <v>1138.98473883</v>
      </c>
      <c r="M31" s="35">
        <v>107.86257491000001</v>
      </c>
      <c r="N31" s="35">
        <f t="shared" si="7"/>
        <v>2411.17242007</v>
      </c>
      <c r="O31" s="35">
        <v>225.71558562999999</v>
      </c>
      <c r="P31" s="35">
        <f t="shared" si="8"/>
        <v>2185.45683444</v>
      </c>
      <c r="Q31" s="35">
        <v>1053.60413864</v>
      </c>
      <c r="R31" s="35">
        <v>1075.3987531499999</v>
      </c>
      <c r="S31" s="35">
        <v>56.453942650000002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6123.2659805200001</v>
      </c>
      <c r="C32" s="35">
        <f t="shared" si="0"/>
        <v>1395.66119394</v>
      </c>
      <c r="D32" s="35">
        <f t="shared" si="1"/>
        <v>4727.6047865800001</v>
      </c>
      <c r="E32" s="35">
        <f t="shared" si="2"/>
        <v>2277.2045855699998</v>
      </c>
      <c r="F32" s="35">
        <f t="shared" si="3"/>
        <v>2285.7365966300003</v>
      </c>
      <c r="G32" s="35">
        <f t="shared" si="4"/>
        <v>164.66360437999998</v>
      </c>
      <c r="H32" s="35">
        <f t="shared" si="5"/>
        <v>3613.8854320099999</v>
      </c>
      <c r="I32" s="35">
        <v>1147.9357986299999</v>
      </c>
      <c r="J32" s="35">
        <f t="shared" si="6"/>
        <v>2465.9496333799998</v>
      </c>
      <c r="K32" s="35">
        <v>1230.58698555</v>
      </c>
      <c r="L32" s="35">
        <v>1132.7757245800001</v>
      </c>
      <c r="M32" s="35">
        <v>102.58692325</v>
      </c>
      <c r="N32" s="35">
        <f t="shared" si="7"/>
        <v>2509.3805485100002</v>
      </c>
      <c r="O32" s="35">
        <v>247.72539531000001</v>
      </c>
      <c r="P32" s="35">
        <f t="shared" si="8"/>
        <v>2261.6551532000003</v>
      </c>
      <c r="Q32" s="35">
        <v>1046.6176000200001</v>
      </c>
      <c r="R32" s="35">
        <v>1152.96087205</v>
      </c>
      <c r="S32" s="35">
        <v>62.076681129999997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6259.5456780500008</v>
      </c>
      <c r="C33" s="35">
        <f t="shared" si="0"/>
        <v>1362.3805735200001</v>
      </c>
      <c r="D33" s="35">
        <f t="shared" si="1"/>
        <v>4897.1651045300005</v>
      </c>
      <c r="E33" s="35">
        <f t="shared" si="2"/>
        <v>2364.8545013900002</v>
      </c>
      <c r="F33" s="35">
        <f t="shared" si="3"/>
        <v>2362.2325340899997</v>
      </c>
      <c r="G33" s="35">
        <f t="shared" si="4"/>
        <v>170.07806905000001</v>
      </c>
      <c r="H33" s="35">
        <f t="shared" si="5"/>
        <v>3667.1775337499998</v>
      </c>
      <c r="I33" s="35">
        <v>1130.5465999200001</v>
      </c>
      <c r="J33" s="35">
        <f t="shared" si="6"/>
        <v>2536.6309338299998</v>
      </c>
      <c r="K33" s="35">
        <v>1307.32598401</v>
      </c>
      <c r="L33" s="35">
        <v>1129.5059797599999</v>
      </c>
      <c r="M33" s="35">
        <v>99.798970060000002</v>
      </c>
      <c r="N33" s="35">
        <f t="shared" si="7"/>
        <v>2592.3681443</v>
      </c>
      <c r="O33" s="35">
        <v>231.83397360000001</v>
      </c>
      <c r="P33" s="35">
        <f t="shared" si="8"/>
        <v>2360.5341707000002</v>
      </c>
      <c r="Q33" s="35">
        <v>1057.52851738</v>
      </c>
      <c r="R33" s="35">
        <v>1232.72655433</v>
      </c>
      <c r="S33" s="35">
        <v>70.279098989999994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6425.4217721300001</v>
      </c>
      <c r="C34" s="35">
        <f t="shared" si="0"/>
        <v>1322.4461581199998</v>
      </c>
      <c r="D34" s="35">
        <f t="shared" si="1"/>
        <v>5102.9756140099998</v>
      </c>
      <c r="E34" s="35">
        <f t="shared" si="2"/>
        <v>2471.5697499999997</v>
      </c>
      <c r="F34" s="35">
        <f t="shared" si="3"/>
        <v>2463.34455144</v>
      </c>
      <c r="G34" s="35">
        <f t="shared" si="4"/>
        <v>168.06131256999998</v>
      </c>
      <c r="H34" s="35">
        <f t="shared" si="5"/>
        <v>3769.2981466000001</v>
      </c>
      <c r="I34" s="35">
        <v>1105.9059981299999</v>
      </c>
      <c r="J34" s="35">
        <f t="shared" si="6"/>
        <v>2663.3921484700004</v>
      </c>
      <c r="K34" s="35">
        <v>1433.7678944199999</v>
      </c>
      <c r="L34" s="35">
        <v>1130.5855194000001</v>
      </c>
      <c r="M34" s="35">
        <v>99.038734649999995</v>
      </c>
      <c r="N34" s="35">
        <f t="shared" si="7"/>
        <v>2656.12362553</v>
      </c>
      <c r="O34" s="35">
        <v>216.54015999000001</v>
      </c>
      <c r="P34" s="35">
        <f t="shared" si="8"/>
        <v>2439.5834655399999</v>
      </c>
      <c r="Q34" s="35">
        <v>1037.8018555799999</v>
      </c>
      <c r="R34" s="35">
        <v>1332.75903204</v>
      </c>
      <c r="S34" s="35">
        <v>69.022577920000003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6608.1547342499998</v>
      </c>
      <c r="C35" s="35">
        <f t="shared" si="0"/>
        <v>1324.82622479</v>
      </c>
      <c r="D35" s="35">
        <f t="shared" si="1"/>
        <v>5283.3285094599996</v>
      </c>
      <c r="E35" s="35">
        <f t="shared" si="2"/>
        <v>2586.85072954</v>
      </c>
      <c r="F35" s="35">
        <f t="shared" si="3"/>
        <v>2518.58611948</v>
      </c>
      <c r="G35" s="35">
        <f t="shared" si="4"/>
        <v>177.89166044000001</v>
      </c>
      <c r="H35" s="35">
        <f t="shared" si="5"/>
        <v>3893.6529837600001</v>
      </c>
      <c r="I35" s="35">
        <v>1107.11406702</v>
      </c>
      <c r="J35" s="35">
        <f t="shared" si="6"/>
        <v>2786.5389167399999</v>
      </c>
      <c r="K35" s="35">
        <v>1527.26670702</v>
      </c>
      <c r="L35" s="35">
        <v>1153.6249630699999</v>
      </c>
      <c r="M35" s="35">
        <v>105.64724665</v>
      </c>
      <c r="N35" s="35">
        <f t="shared" si="7"/>
        <v>2714.5017504900002</v>
      </c>
      <c r="O35" s="35">
        <v>217.71215777</v>
      </c>
      <c r="P35" s="35">
        <f t="shared" si="8"/>
        <v>2496.7895927200002</v>
      </c>
      <c r="Q35" s="35">
        <v>1059.58402252</v>
      </c>
      <c r="R35" s="35">
        <v>1364.9611564100001</v>
      </c>
      <c r="S35" s="35">
        <v>72.244413789999996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6645.8920367600003</v>
      </c>
      <c r="C36" s="35">
        <f t="shared" si="0"/>
        <v>1282.0145261800001</v>
      </c>
      <c r="D36" s="35">
        <f t="shared" si="1"/>
        <v>5363.8775105799996</v>
      </c>
      <c r="E36" s="35">
        <f t="shared" si="2"/>
        <v>2568.4779992999997</v>
      </c>
      <c r="F36" s="35">
        <f t="shared" si="3"/>
        <v>2746.4604918499999</v>
      </c>
      <c r="G36" s="35">
        <f t="shared" si="4"/>
        <v>48.939019430000002</v>
      </c>
      <c r="H36" s="35">
        <f t="shared" si="5"/>
        <v>3957.5393125000001</v>
      </c>
      <c r="I36" s="35">
        <v>1086.93267113</v>
      </c>
      <c r="J36" s="35">
        <f t="shared" si="6"/>
        <v>2870.60664137</v>
      </c>
      <c r="K36" s="35">
        <v>1550.6945839099999</v>
      </c>
      <c r="L36" s="35">
        <v>1286.9620733700001</v>
      </c>
      <c r="M36" s="35">
        <v>32.949984090000001</v>
      </c>
      <c r="N36" s="35">
        <f t="shared" si="7"/>
        <v>2688.3527242599998</v>
      </c>
      <c r="O36" s="35">
        <v>195.08185505</v>
      </c>
      <c r="P36" s="35">
        <f t="shared" si="8"/>
        <v>2493.27086921</v>
      </c>
      <c r="Q36" s="35">
        <v>1017.78341539</v>
      </c>
      <c r="R36" s="35">
        <v>1459.4984184800001</v>
      </c>
      <c r="S36" s="35">
        <v>15.989035339999999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6758.4900961999992</v>
      </c>
      <c r="C37" s="35">
        <f t="shared" si="0"/>
        <v>1330.39004088</v>
      </c>
      <c r="D37" s="35">
        <f t="shared" si="1"/>
        <v>5428.1000553199992</v>
      </c>
      <c r="E37" s="35">
        <f t="shared" si="2"/>
        <v>2556.2652799299999</v>
      </c>
      <c r="F37" s="35">
        <f t="shared" si="3"/>
        <v>2811.54650141</v>
      </c>
      <c r="G37" s="35">
        <f t="shared" si="4"/>
        <v>60.28827398</v>
      </c>
      <c r="H37" s="35">
        <f t="shared" si="5"/>
        <v>4084.9030302800002</v>
      </c>
      <c r="I37" s="35">
        <v>1131.0985431900001</v>
      </c>
      <c r="J37" s="35">
        <f t="shared" si="6"/>
        <v>2953.8044870899998</v>
      </c>
      <c r="K37" s="35">
        <v>1582.6159817099999</v>
      </c>
      <c r="L37" s="35">
        <v>1330.7731055100001</v>
      </c>
      <c r="M37" s="35">
        <v>40.415399870000002</v>
      </c>
      <c r="N37" s="35">
        <f t="shared" si="7"/>
        <v>2673.58706592</v>
      </c>
      <c r="O37" s="35">
        <v>199.29149769</v>
      </c>
      <c r="P37" s="35">
        <f t="shared" si="8"/>
        <v>2474.2955682299998</v>
      </c>
      <c r="Q37" s="35">
        <v>973.64929821999999</v>
      </c>
      <c r="R37" s="35">
        <v>1480.7733959</v>
      </c>
      <c r="S37" s="35">
        <v>19.872874110000001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6900.8092588900008</v>
      </c>
      <c r="C38" s="35">
        <f t="shared" si="0"/>
        <v>1415.0957557500001</v>
      </c>
      <c r="D38" s="35">
        <f t="shared" si="1"/>
        <v>5485.7135031399994</v>
      </c>
      <c r="E38" s="35">
        <f t="shared" si="2"/>
        <v>2550.6326894599997</v>
      </c>
      <c r="F38" s="35">
        <f t="shared" si="3"/>
        <v>2870.55648612</v>
      </c>
      <c r="G38" s="35">
        <f t="shared" si="4"/>
        <v>64.524327560000003</v>
      </c>
      <c r="H38" s="35">
        <f t="shared" si="5"/>
        <v>4252.2831553199994</v>
      </c>
      <c r="I38" s="35">
        <v>1214.01466134</v>
      </c>
      <c r="J38" s="35">
        <f t="shared" si="6"/>
        <v>3038.2684939799997</v>
      </c>
      <c r="K38" s="35">
        <v>1631.26480739</v>
      </c>
      <c r="L38" s="35">
        <v>1364.45131092</v>
      </c>
      <c r="M38" s="35">
        <v>42.552375670000004</v>
      </c>
      <c r="N38" s="35">
        <f t="shared" si="7"/>
        <v>2648.52610357</v>
      </c>
      <c r="O38" s="35">
        <v>201.08109440999999</v>
      </c>
      <c r="P38" s="35">
        <f t="shared" si="8"/>
        <v>2447.4450091600002</v>
      </c>
      <c r="Q38" s="35">
        <v>919.36788206999995</v>
      </c>
      <c r="R38" s="35">
        <v>1506.1051752000001</v>
      </c>
      <c r="S38" s="35">
        <v>21.97195189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6957.0685221900003</v>
      </c>
      <c r="C39" s="35">
        <f t="shared" si="0"/>
        <v>1402.5053763799999</v>
      </c>
      <c r="D39" s="35">
        <f t="shared" si="1"/>
        <v>5554.5631458099997</v>
      </c>
      <c r="E39" s="35">
        <f t="shared" si="2"/>
        <v>2562.8523704099998</v>
      </c>
      <c r="F39" s="35">
        <f t="shared" si="3"/>
        <v>2925.5115170199997</v>
      </c>
      <c r="G39" s="35">
        <f t="shared" si="4"/>
        <v>66.199258380000003</v>
      </c>
      <c r="H39" s="35">
        <f t="shared" si="5"/>
        <v>4317.9701832800001</v>
      </c>
      <c r="I39" s="35">
        <v>1205.3631105699999</v>
      </c>
      <c r="J39" s="35">
        <f t="shared" si="6"/>
        <v>3112.60707271</v>
      </c>
      <c r="K39" s="35">
        <v>1659.1134560400001</v>
      </c>
      <c r="L39" s="35">
        <v>1408.43240474</v>
      </c>
      <c r="M39" s="35">
        <v>45.061211929999999</v>
      </c>
      <c r="N39" s="35">
        <f t="shared" si="7"/>
        <v>2639.0983389099997</v>
      </c>
      <c r="O39" s="35">
        <v>197.14226581</v>
      </c>
      <c r="P39" s="35">
        <f t="shared" si="8"/>
        <v>2441.9560730999997</v>
      </c>
      <c r="Q39" s="35">
        <v>903.73891436999997</v>
      </c>
      <c r="R39" s="35">
        <v>1517.0791122799999</v>
      </c>
      <c r="S39" s="35">
        <v>21.138046450000001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7162.8696786299997</v>
      </c>
      <c r="C40" s="35">
        <f t="shared" si="0"/>
        <v>1506.98337272</v>
      </c>
      <c r="D40" s="35">
        <f t="shared" si="1"/>
        <v>5655.8863059099995</v>
      </c>
      <c r="E40" s="35">
        <f t="shared" si="2"/>
        <v>2597.5924518299998</v>
      </c>
      <c r="F40" s="35">
        <f t="shared" si="3"/>
        <v>2990.61186284</v>
      </c>
      <c r="G40" s="35">
        <f t="shared" si="4"/>
        <v>67.681991240000002</v>
      </c>
      <c r="H40" s="35">
        <f t="shared" si="5"/>
        <v>4530.1976450499997</v>
      </c>
      <c r="I40" s="35">
        <v>1321.8052413600001</v>
      </c>
      <c r="J40" s="35">
        <f t="shared" si="6"/>
        <v>3208.3924036899998</v>
      </c>
      <c r="K40" s="35">
        <v>1708.43848043</v>
      </c>
      <c r="L40" s="35">
        <v>1453.24526107</v>
      </c>
      <c r="M40" s="35">
        <v>46.708662189999998</v>
      </c>
      <c r="N40" s="35">
        <f t="shared" si="7"/>
        <v>2632.6720335799996</v>
      </c>
      <c r="O40" s="35">
        <v>185.17813136000001</v>
      </c>
      <c r="P40" s="35">
        <f t="shared" si="8"/>
        <v>2447.4939022199997</v>
      </c>
      <c r="Q40" s="35">
        <v>889.15397140000005</v>
      </c>
      <c r="R40" s="35">
        <v>1537.36660177</v>
      </c>
      <c r="S40" s="35">
        <v>20.97332905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7254.4991940699992</v>
      </c>
      <c r="C41" s="35">
        <f t="shared" si="0"/>
        <v>1472.79149143</v>
      </c>
      <c r="D41" s="35">
        <f t="shared" si="1"/>
        <v>5781.7077026400002</v>
      </c>
      <c r="E41" s="35">
        <f t="shared" si="2"/>
        <v>2417.2756855600001</v>
      </c>
      <c r="F41" s="35">
        <f t="shared" si="3"/>
        <v>3287.8366081300001</v>
      </c>
      <c r="G41" s="35">
        <f t="shared" si="4"/>
        <v>76.595408949999992</v>
      </c>
      <c r="H41" s="35">
        <f t="shared" si="5"/>
        <v>4604.7797549299994</v>
      </c>
      <c r="I41" s="35">
        <v>1284.08176744</v>
      </c>
      <c r="J41" s="35">
        <f t="shared" si="6"/>
        <v>3320.6979874899998</v>
      </c>
      <c r="K41" s="35">
        <v>1759.2364616499999</v>
      </c>
      <c r="L41" s="35">
        <v>1509.3623089099999</v>
      </c>
      <c r="M41" s="35">
        <v>52.099216929999997</v>
      </c>
      <c r="N41" s="35">
        <f t="shared" si="7"/>
        <v>2649.7194391399998</v>
      </c>
      <c r="O41" s="35">
        <v>188.70972398999999</v>
      </c>
      <c r="P41" s="35">
        <f t="shared" si="8"/>
        <v>2461.0097151499999</v>
      </c>
      <c r="Q41" s="35">
        <v>658.03922391000003</v>
      </c>
      <c r="R41" s="35">
        <v>1778.4742992199999</v>
      </c>
      <c r="S41" s="35">
        <v>24.496192019999999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7335.68727717</v>
      </c>
      <c r="C42" s="35">
        <f t="shared" si="0"/>
        <v>1452.9441338199999</v>
      </c>
      <c r="D42" s="35">
        <f t="shared" si="1"/>
        <v>5882.7431433499996</v>
      </c>
      <c r="E42" s="35">
        <f t="shared" si="2"/>
        <v>2455.59261199</v>
      </c>
      <c r="F42" s="35">
        <f t="shared" si="3"/>
        <v>3342.33199156</v>
      </c>
      <c r="G42" s="35">
        <f t="shared" si="4"/>
        <v>84.818539799999996</v>
      </c>
      <c r="H42" s="35">
        <f t="shared" si="5"/>
        <v>4686.3960016399997</v>
      </c>
      <c r="I42" s="35">
        <v>1267.1622351399999</v>
      </c>
      <c r="J42" s="35">
        <f t="shared" si="6"/>
        <v>3419.2337664999995</v>
      </c>
      <c r="K42" s="35">
        <v>1807.64036001</v>
      </c>
      <c r="L42" s="35">
        <v>1554.47151188</v>
      </c>
      <c r="M42" s="35">
        <v>57.121894609999998</v>
      </c>
      <c r="N42" s="35">
        <f t="shared" si="7"/>
        <v>2649.2912755299999</v>
      </c>
      <c r="O42" s="35">
        <v>185.78189868000001</v>
      </c>
      <c r="P42" s="35">
        <f t="shared" si="8"/>
        <v>2463.5093768500001</v>
      </c>
      <c r="Q42" s="35">
        <v>647.95225198000003</v>
      </c>
      <c r="R42" s="35">
        <v>1787.86047968</v>
      </c>
      <c r="S42" s="35">
        <v>27.696645190000002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7451.8057898100014</v>
      </c>
      <c r="C43" s="35">
        <f t="shared" si="0"/>
        <v>1449.2430035500001</v>
      </c>
      <c r="D43" s="35">
        <f t="shared" si="1"/>
        <v>6002.5627862599995</v>
      </c>
      <c r="E43" s="35">
        <f t="shared" si="2"/>
        <v>2495.9881554399999</v>
      </c>
      <c r="F43" s="35">
        <f t="shared" si="3"/>
        <v>3396.4872123499999</v>
      </c>
      <c r="G43" s="35">
        <f t="shared" si="4"/>
        <v>110.08741846999999</v>
      </c>
      <c r="H43" s="35">
        <f t="shared" si="5"/>
        <v>4771.6002657999998</v>
      </c>
      <c r="I43" s="35">
        <v>1259.4199377800001</v>
      </c>
      <c r="J43" s="35">
        <f t="shared" si="6"/>
        <v>3512.1803280199997</v>
      </c>
      <c r="K43" s="35">
        <v>1840.5802694399999</v>
      </c>
      <c r="L43" s="35">
        <v>1589.3677551200001</v>
      </c>
      <c r="M43" s="35">
        <v>82.232303459999997</v>
      </c>
      <c r="N43" s="35">
        <f t="shared" si="7"/>
        <v>2680.2055240100003</v>
      </c>
      <c r="O43" s="35">
        <v>189.82306577</v>
      </c>
      <c r="P43" s="35">
        <f t="shared" si="8"/>
        <v>2490.3824582400002</v>
      </c>
      <c r="Q43" s="35">
        <v>655.40788599999996</v>
      </c>
      <c r="R43" s="35">
        <v>1807.1194572300001</v>
      </c>
      <c r="S43" s="35">
        <v>27.855115009999999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7599.3012415799994</v>
      </c>
      <c r="C44" s="35">
        <f t="shared" si="0"/>
        <v>1440.6122499599999</v>
      </c>
      <c r="D44" s="35">
        <f t="shared" si="1"/>
        <v>6158.6889916199998</v>
      </c>
      <c r="E44" s="35">
        <f t="shared" si="2"/>
        <v>2553.9551502600002</v>
      </c>
      <c r="F44" s="35">
        <f t="shared" si="3"/>
        <v>3486.1538955999999</v>
      </c>
      <c r="G44" s="35">
        <f t="shared" si="4"/>
        <v>118.57994576</v>
      </c>
      <c r="H44" s="35">
        <f t="shared" si="5"/>
        <v>4925.3999869199997</v>
      </c>
      <c r="I44" s="35">
        <v>1255.4540009299999</v>
      </c>
      <c r="J44" s="35">
        <f t="shared" si="6"/>
        <v>3669.9459859900003</v>
      </c>
      <c r="K44" s="35">
        <v>1906.8537575800001</v>
      </c>
      <c r="L44" s="35">
        <v>1671.85642551</v>
      </c>
      <c r="M44" s="35">
        <v>91.235802899999996</v>
      </c>
      <c r="N44" s="35">
        <f t="shared" si="7"/>
        <v>2673.9012546600002</v>
      </c>
      <c r="O44" s="35">
        <v>185.15824903000001</v>
      </c>
      <c r="P44" s="35">
        <f t="shared" si="8"/>
        <v>2488.74300563</v>
      </c>
      <c r="Q44" s="35">
        <v>647.10139268</v>
      </c>
      <c r="R44" s="35">
        <v>1814.2974700899999</v>
      </c>
      <c r="S44" s="35">
        <v>27.344142860000002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7695.38423401</v>
      </c>
      <c r="C45" s="35">
        <f t="shared" si="0"/>
        <v>1457.9324088799999</v>
      </c>
      <c r="D45" s="35">
        <f t="shared" si="1"/>
        <v>6237.4518251299996</v>
      </c>
      <c r="E45" s="35">
        <f t="shared" si="2"/>
        <v>2555.1717089600002</v>
      </c>
      <c r="F45" s="35">
        <f t="shared" si="3"/>
        <v>3555.5898746399998</v>
      </c>
      <c r="G45" s="35">
        <f t="shared" si="4"/>
        <v>126.69024153000001</v>
      </c>
      <c r="H45" s="35">
        <f t="shared" si="5"/>
        <v>5023.2566222899995</v>
      </c>
      <c r="I45" s="35">
        <v>1267.7049207699999</v>
      </c>
      <c r="J45" s="35">
        <f t="shared" si="6"/>
        <v>3755.5517015199998</v>
      </c>
      <c r="K45" s="35">
        <v>1926.4715168</v>
      </c>
      <c r="L45" s="35">
        <v>1729.3691616799999</v>
      </c>
      <c r="M45" s="35">
        <v>99.711023040000001</v>
      </c>
      <c r="N45" s="35">
        <f t="shared" si="7"/>
        <v>2672.1276117200005</v>
      </c>
      <c r="O45" s="35">
        <v>190.22748811</v>
      </c>
      <c r="P45" s="35">
        <f t="shared" si="8"/>
        <v>2481.9001236100003</v>
      </c>
      <c r="Q45" s="35">
        <v>628.70019216000003</v>
      </c>
      <c r="R45" s="35">
        <v>1826.2207129599999</v>
      </c>
      <c r="S45" s="35">
        <v>26.979218490000001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7815.1931755500009</v>
      </c>
      <c r="C46" s="35">
        <f t="shared" si="0"/>
        <v>1430.81068779</v>
      </c>
      <c r="D46" s="35">
        <f t="shared" si="1"/>
        <v>6384.38248776</v>
      </c>
      <c r="E46" s="35">
        <f t="shared" si="2"/>
        <v>2540.3652713299998</v>
      </c>
      <c r="F46" s="35">
        <f t="shared" si="3"/>
        <v>3710.17128508</v>
      </c>
      <c r="G46" s="35">
        <f t="shared" si="4"/>
        <v>133.84593135</v>
      </c>
      <c r="H46" s="35">
        <f t="shared" si="5"/>
        <v>5143.8690964299994</v>
      </c>
      <c r="I46" s="35">
        <v>1260.146602</v>
      </c>
      <c r="J46" s="35">
        <f t="shared" si="6"/>
        <v>3883.7224944299996</v>
      </c>
      <c r="K46" s="35">
        <v>1923.80491846</v>
      </c>
      <c r="L46" s="35">
        <v>1853.6643743499999</v>
      </c>
      <c r="M46" s="35">
        <v>106.25320162</v>
      </c>
      <c r="N46" s="35">
        <f t="shared" si="7"/>
        <v>2671.3240791200001</v>
      </c>
      <c r="O46" s="35">
        <v>170.66408579</v>
      </c>
      <c r="P46" s="35">
        <f t="shared" si="8"/>
        <v>2500.6599933299999</v>
      </c>
      <c r="Q46" s="35">
        <v>616.56035286999997</v>
      </c>
      <c r="R46" s="35">
        <v>1856.5069107300001</v>
      </c>
      <c r="S46" s="35">
        <v>27.592729729999999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7735.1512588599999</v>
      </c>
      <c r="C47" s="35">
        <f t="shared" si="0"/>
        <v>1356.0373900299999</v>
      </c>
      <c r="D47" s="35">
        <f t="shared" si="1"/>
        <v>6379.1138688299998</v>
      </c>
      <c r="E47" s="35">
        <f t="shared" si="2"/>
        <v>2483.1434019100002</v>
      </c>
      <c r="F47" s="35">
        <f t="shared" si="3"/>
        <v>3744.6229729900001</v>
      </c>
      <c r="G47" s="35">
        <f t="shared" si="4"/>
        <v>151.34749393000001</v>
      </c>
      <c r="H47" s="35">
        <f t="shared" si="5"/>
        <v>5089.1830109600005</v>
      </c>
      <c r="I47" s="35">
        <v>1190.8899149199999</v>
      </c>
      <c r="J47" s="35">
        <f t="shared" si="6"/>
        <v>3898.2930960400004</v>
      </c>
      <c r="K47" s="35">
        <v>1880.61540388</v>
      </c>
      <c r="L47" s="35">
        <v>1893.69982525</v>
      </c>
      <c r="M47" s="35">
        <v>123.97786691</v>
      </c>
      <c r="N47" s="35">
        <f t="shared" si="7"/>
        <v>2645.9682478999998</v>
      </c>
      <c r="O47" s="35">
        <v>165.14747510999999</v>
      </c>
      <c r="P47" s="35">
        <f t="shared" si="8"/>
        <v>2480.8207727899999</v>
      </c>
      <c r="Q47" s="35">
        <v>602.52799803000005</v>
      </c>
      <c r="R47" s="35">
        <v>1850.9231477400001</v>
      </c>
      <c r="S47" s="35">
        <v>27.369627019999999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7972.1593642999997</v>
      </c>
      <c r="C48" s="35">
        <f t="shared" si="0"/>
        <v>1240.0429412899998</v>
      </c>
      <c r="D48" s="35">
        <f t="shared" si="1"/>
        <v>6732.1164230100003</v>
      </c>
      <c r="E48" s="35">
        <f t="shared" si="2"/>
        <v>2490.3809710099999</v>
      </c>
      <c r="F48" s="35">
        <f t="shared" si="3"/>
        <v>4027.2800841400003</v>
      </c>
      <c r="G48" s="35">
        <f t="shared" si="4"/>
        <v>214.45536786</v>
      </c>
      <c r="H48" s="35">
        <f t="shared" si="5"/>
        <v>4812.0170997100004</v>
      </c>
      <c r="I48" s="35">
        <v>1044.9496538599999</v>
      </c>
      <c r="J48" s="35">
        <f t="shared" si="6"/>
        <v>3767.0674458500002</v>
      </c>
      <c r="K48" s="35">
        <v>1783.9547476800001</v>
      </c>
      <c r="L48" s="35">
        <v>1802.34242234</v>
      </c>
      <c r="M48" s="35">
        <v>180.77027583</v>
      </c>
      <c r="N48" s="35">
        <f t="shared" si="7"/>
        <v>3160.1422645900002</v>
      </c>
      <c r="O48" s="35">
        <v>195.09328743</v>
      </c>
      <c r="P48" s="35">
        <f t="shared" si="8"/>
        <v>2965.04897716</v>
      </c>
      <c r="Q48" s="35">
        <v>706.42622332999997</v>
      </c>
      <c r="R48" s="35">
        <v>2224.9376618000001</v>
      </c>
      <c r="S48" s="35">
        <v>33.68509203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7876.2107746399997</v>
      </c>
      <c r="C49" s="35">
        <f t="shared" si="0"/>
        <v>1288.6315568</v>
      </c>
      <c r="D49" s="35">
        <f t="shared" si="1"/>
        <v>6587.5792178400006</v>
      </c>
      <c r="E49" s="35">
        <f t="shared" si="2"/>
        <v>2403.10386199</v>
      </c>
      <c r="F49" s="35">
        <f t="shared" si="3"/>
        <v>3971.0005966500003</v>
      </c>
      <c r="G49" s="35">
        <f t="shared" si="4"/>
        <v>213.47475919999999</v>
      </c>
      <c r="H49" s="35">
        <f t="shared" si="5"/>
        <v>4631.5748131300006</v>
      </c>
      <c r="I49" s="35">
        <v>1026.27072137</v>
      </c>
      <c r="J49" s="35">
        <f t="shared" si="6"/>
        <v>3605.3040917600001</v>
      </c>
      <c r="K49" s="35">
        <v>1710.00384061</v>
      </c>
      <c r="L49" s="35">
        <v>1718.7027932399999</v>
      </c>
      <c r="M49" s="35">
        <v>176.59745791</v>
      </c>
      <c r="N49" s="35">
        <f t="shared" si="7"/>
        <v>3244.6359615100005</v>
      </c>
      <c r="O49" s="35">
        <v>262.36083543000001</v>
      </c>
      <c r="P49" s="35">
        <f t="shared" si="8"/>
        <v>2982.2751260800005</v>
      </c>
      <c r="Q49" s="35">
        <v>693.10002138000004</v>
      </c>
      <c r="R49" s="35">
        <v>2252.2978034100001</v>
      </c>
      <c r="S49" s="35">
        <v>36.877301289999998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7937.3341413899998</v>
      </c>
      <c r="C50" s="35">
        <f t="shared" si="0"/>
        <v>1402.55313753</v>
      </c>
      <c r="D50" s="35">
        <f t="shared" si="1"/>
        <v>6534.7810038600001</v>
      </c>
      <c r="E50" s="35">
        <f t="shared" si="2"/>
        <v>2425.0669891000002</v>
      </c>
      <c r="F50" s="35">
        <f t="shared" si="3"/>
        <v>3893.3619141499998</v>
      </c>
      <c r="G50" s="35">
        <f t="shared" si="4"/>
        <v>216.35210061000001</v>
      </c>
      <c r="H50" s="35">
        <f t="shared" si="5"/>
        <v>4739.9667296500002</v>
      </c>
      <c r="I50" s="35">
        <v>1156.40828485</v>
      </c>
      <c r="J50" s="35">
        <f t="shared" si="6"/>
        <v>3583.5584448000004</v>
      </c>
      <c r="K50" s="35">
        <v>1737.4221939500001</v>
      </c>
      <c r="L50" s="35">
        <v>1669.08962918</v>
      </c>
      <c r="M50" s="35">
        <v>177.04662167000001</v>
      </c>
      <c r="N50" s="35">
        <f t="shared" si="7"/>
        <v>3197.3674117399996</v>
      </c>
      <c r="O50" s="35">
        <v>246.14485268000001</v>
      </c>
      <c r="P50" s="35">
        <f t="shared" si="8"/>
        <v>2951.2225590599996</v>
      </c>
      <c r="Q50" s="35">
        <v>687.64479515000005</v>
      </c>
      <c r="R50" s="35">
        <v>2224.2722849699999</v>
      </c>
      <c r="S50" s="35">
        <v>39.30547894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7993.4979544099997</v>
      </c>
      <c r="C51" s="35">
        <f t="shared" si="0"/>
        <v>1407.3686488499998</v>
      </c>
      <c r="D51" s="35">
        <f t="shared" si="1"/>
        <v>6586.1293055599999</v>
      </c>
      <c r="E51" s="35">
        <f t="shared" si="2"/>
        <v>2497.9955238499997</v>
      </c>
      <c r="F51" s="35">
        <f t="shared" si="3"/>
        <v>3869.4474202399997</v>
      </c>
      <c r="G51" s="35">
        <f t="shared" si="4"/>
        <v>218.68636147000001</v>
      </c>
      <c r="H51" s="35">
        <f t="shared" si="5"/>
        <v>4806.5884779999997</v>
      </c>
      <c r="I51" s="35">
        <v>1158.4625767099999</v>
      </c>
      <c r="J51" s="35">
        <f t="shared" si="6"/>
        <v>3648.12590129</v>
      </c>
      <c r="K51" s="35">
        <v>1810.16015963</v>
      </c>
      <c r="L51" s="35">
        <v>1659.76300087</v>
      </c>
      <c r="M51" s="35">
        <v>178.20274079000001</v>
      </c>
      <c r="N51" s="35">
        <f t="shared" si="7"/>
        <v>3186.90947641</v>
      </c>
      <c r="O51" s="35">
        <v>248.90607213999999</v>
      </c>
      <c r="P51" s="35">
        <f t="shared" si="8"/>
        <v>2938.0034042699999</v>
      </c>
      <c r="Q51" s="35">
        <v>687.83536421999997</v>
      </c>
      <c r="R51" s="35">
        <v>2209.6844193699999</v>
      </c>
      <c r="S51" s="35">
        <v>40.483620680000001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8219.32134357</v>
      </c>
      <c r="C52" s="35">
        <f t="shared" si="0"/>
        <v>1614.32787717</v>
      </c>
      <c r="D52" s="35">
        <f t="shared" si="1"/>
        <v>6604.9934663999993</v>
      </c>
      <c r="E52" s="35">
        <f t="shared" si="2"/>
        <v>2572.4143413900001</v>
      </c>
      <c r="F52" s="35">
        <f t="shared" si="3"/>
        <v>3815.0687350899998</v>
      </c>
      <c r="G52" s="35">
        <f t="shared" si="4"/>
        <v>217.51038991999999</v>
      </c>
      <c r="H52" s="35">
        <f t="shared" si="5"/>
        <v>5086.7321358299996</v>
      </c>
      <c r="I52" s="35">
        <v>1360.6979111999999</v>
      </c>
      <c r="J52" s="35">
        <f t="shared" si="6"/>
        <v>3726.0342246299997</v>
      </c>
      <c r="K52" s="35">
        <v>1894.8624112099999</v>
      </c>
      <c r="L52" s="35">
        <v>1654.2328477999999</v>
      </c>
      <c r="M52" s="35">
        <v>176.93896562</v>
      </c>
      <c r="N52" s="35">
        <f t="shared" si="7"/>
        <v>3132.5892077399999</v>
      </c>
      <c r="O52" s="35">
        <v>253.62996597</v>
      </c>
      <c r="P52" s="35">
        <f t="shared" si="8"/>
        <v>2878.9592417700001</v>
      </c>
      <c r="Q52" s="35">
        <v>677.55193018</v>
      </c>
      <c r="R52" s="35">
        <v>2160.8358872899998</v>
      </c>
      <c r="S52" s="35">
        <v>40.571424299999997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8159.402906790001</v>
      </c>
      <c r="C53" s="35">
        <f t="shared" si="0"/>
        <v>1566.99812688</v>
      </c>
      <c r="D53" s="35">
        <f t="shared" si="1"/>
        <v>6592.4047799099999</v>
      </c>
      <c r="E53" s="35">
        <f t="shared" si="2"/>
        <v>2610.8395546100001</v>
      </c>
      <c r="F53" s="35">
        <f t="shared" si="3"/>
        <v>3761.850711</v>
      </c>
      <c r="G53" s="35">
        <f t="shared" si="4"/>
        <v>219.71451430000002</v>
      </c>
      <c r="H53" s="35">
        <f t="shared" si="5"/>
        <v>5037.2120311500003</v>
      </c>
      <c r="I53" s="35">
        <v>1301.4309935399999</v>
      </c>
      <c r="J53" s="35">
        <f t="shared" si="6"/>
        <v>3735.7810376100001</v>
      </c>
      <c r="K53" s="35">
        <v>1926.4914723300001</v>
      </c>
      <c r="L53" s="35">
        <v>1630.7872472399999</v>
      </c>
      <c r="M53" s="35">
        <v>178.50231804000001</v>
      </c>
      <c r="N53" s="35">
        <f t="shared" si="7"/>
        <v>3122.1908756399998</v>
      </c>
      <c r="O53" s="35">
        <v>265.56713334</v>
      </c>
      <c r="P53" s="35">
        <f t="shared" si="8"/>
        <v>2856.6237422999998</v>
      </c>
      <c r="Q53" s="35">
        <v>684.34808227999997</v>
      </c>
      <c r="R53" s="35">
        <v>2131.0634637600001</v>
      </c>
      <c r="S53" s="35">
        <v>41.212196259999999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8310.8857769300012</v>
      </c>
      <c r="C54" s="35">
        <f t="shared" si="0"/>
        <v>1604.0600316</v>
      </c>
      <c r="D54" s="35">
        <f t="shared" si="1"/>
        <v>6706.8257453300002</v>
      </c>
      <c r="E54" s="35">
        <f t="shared" si="2"/>
        <v>2617.1431453499999</v>
      </c>
      <c r="F54" s="35">
        <f t="shared" si="3"/>
        <v>3858.2695623500003</v>
      </c>
      <c r="G54" s="35">
        <f t="shared" si="4"/>
        <v>231.41303763000002</v>
      </c>
      <c r="H54" s="35">
        <f t="shared" si="5"/>
        <v>4908.0149083599999</v>
      </c>
      <c r="I54" s="35">
        <v>1295.8115498699999</v>
      </c>
      <c r="J54" s="35">
        <f t="shared" si="6"/>
        <v>3612.20335849</v>
      </c>
      <c r="K54" s="35">
        <v>1853.36116771</v>
      </c>
      <c r="L54" s="35">
        <v>1572.6091967899999</v>
      </c>
      <c r="M54" s="35">
        <v>186.23299399000001</v>
      </c>
      <c r="N54" s="35">
        <f t="shared" si="7"/>
        <v>3402.8708685700003</v>
      </c>
      <c r="O54" s="35">
        <v>308.24848172999998</v>
      </c>
      <c r="P54" s="35">
        <f t="shared" si="8"/>
        <v>3094.6223868400002</v>
      </c>
      <c r="Q54" s="35">
        <v>763.78197764000004</v>
      </c>
      <c r="R54" s="35">
        <v>2285.6603655600002</v>
      </c>
      <c r="S54" s="35">
        <v>45.180043640000001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7836.3278472000002</v>
      </c>
      <c r="C55" s="35">
        <f t="shared" si="0"/>
        <v>1615.2188435100002</v>
      </c>
      <c r="D55" s="35">
        <f t="shared" si="1"/>
        <v>6221.1090036900005</v>
      </c>
      <c r="E55" s="35">
        <f t="shared" si="2"/>
        <v>2434.79361552</v>
      </c>
      <c r="F55" s="35">
        <f t="shared" si="3"/>
        <v>3560.06695902</v>
      </c>
      <c r="G55" s="35">
        <f t="shared" si="4"/>
        <v>226.24842915000002</v>
      </c>
      <c r="H55" s="35">
        <f t="shared" si="5"/>
        <v>4749.8894786600003</v>
      </c>
      <c r="I55" s="35">
        <v>1320.9396489600001</v>
      </c>
      <c r="J55" s="35">
        <f t="shared" si="6"/>
        <v>3428.9498297000005</v>
      </c>
      <c r="K55" s="35">
        <v>1732.6399071200001</v>
      </c>
      <c r="L55" s="35">
        <v>1513.4677026700001</v>
      </c>
      <c r="M55" s="35">
        <v>182.84221991000001</v>
      </c>
      <c r="N55" s="35">
        <f t="shared" si="7"/>
        <v>3086.4383685399998</v>
      </c>
      <c r="O55" s="35">
        <v>294.27919455</v>
      </c>
      <c r="P55" s="35">
        <f t="shared" si="8"/>
        <v>2792.15917399</v>
      </c>
      <c r="Q55" s="35">
        <v>702.15370840000003</v>
      </c>
      <c r="R55" s="35">
        <v>2046.5992563499999</v>
      </c>
      <c r="S55" s="35">
        <v>43.406209240000003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7693.3696602600003</v>
      </c>
      <c r="C56" s="35">
        <f t="shared" si="0"/>
        <v>1581.00709798</v>
      </c>
      <c r="D56" s="35">
        <f t="shared" si="1"/>
        <v>6112.36256228</v>
      </c>
      <c r="E56" s="35">
        <f t="shared" si="2"/>
        <v>2462.1601897099999</v>
      </c>
      <c r="F56" s="35">
        <f t="shared" si="3"/>
        <v>3425.6465582199999</v>
      </c>
      <c r="G56" s="35">
        <f t="shared" si="4"/>
        <v>224.55581434999999</v>
      </c>
      <c r="H56" s="35">
        <f t="shared" si="5"/>
        <v>4695.2431234400001</v>
      </c>
      <c r="I56" s="35">
        <v>1295.34209199</v>
      </c>
      <c r="J56" s="35">
        <f t="shared" si="6"/>
        <v>3399.9010314500001</v>
      </c>
      <c r="K56" s="35">
        <v>1740.4861171699999</v>
      </c>
      <c r="L56" s="35">
        <v>1477.97574545</v>
      </c>
      <c r="M56" s="35">
        <v>181.43916883</v>
      </c>
      <c r="N56" s="35">
        <f t="shared" si="7"/>
        <v>2998.1265368199997</v>
      </c>
      <c r="O56" s="35">
        <v>285.66500599</v>
      </c>
      <c r="P56" s="35">
        <f t="shared" si="8"/>
        <v>2712.4615308299999</v>
      </c>
      <c r="Q56" s="35">
        <v>721.67407254</v>
      </c>
      <c r="R56" s="35">
        <v>1947.6708127700001</v>
      </c>
      <c r="S56" s="35">
        <v>43.116645519999999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8065.4712684999995</v>
      </c>
      <c r="C57" s="35">
        <f t="shared" si="0"/>
        <v>1640.1516882200001</v>
      </c>
      <c r="D57" s="35">
        <f t="shared" si="1"/>
        <v>6425.3195802800001</v>
      </c>
      <c r="E57" s="35">
        <f t="shared" si="2"/>
        <v>2590.4892534599999</v>
      </c>
      <c r="F57" s="35">
        <f t="shared" si="3"/>
        <v>3609.6134013400001</v>
      </c>
      <c r="G57" s="35">
        <f t="shared" si="4"/>
        <v>225.21692547999999</v>
      </c>
      <c r="H57" s="35">
        <f t="shared" si="5"/>
        <v>4679.4883231599997</v>
      </c>
      <c r="I57" s="35">
        <v>1312.1904746800001</v>
      </c>
      <c r="J57" s="35">
        <f t="shared" si="6"/>
        <v>3367.2978484800001</v>
      </c>
      <c r="K57" s="35">
        <v>1749.39420645</v>
      </c>
      <c r="L57" s="35">
        <v>1441.4585347699999</v>
      </c>
      <c r="M57" s="35">
        <v>176.44510725999999</v>
      </c>
      <c r="N57" s="35">
        <f t="shared" si="7"/>
        <v>3385.9829453400007</v>
      </c>
      <c r="O57" s="35">
        <v>327.96121354000002</v>
      </c>
      <c r="P57" s="35">
        <f t="shared" si="8"/>
        <v>3058.0217318000005</v>
      </c>
      <c r="Q57" s="35">
        <v>841.09504701000003</v>
      </c>
      <c r="R57" s="35">
        <v>2168.1548665700002</v>
      </c>
      <c r="S57" s="35">
        <v>48.77181822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7989.3717782300009</v>
      </c>
      <c r="C58" s="35">
        <f t="shared" si="0"/>
        <v>1594.1718373399999</v>
      </c>
      <c r="D58" s="35">
        <f t="shared" si="1"/>
        <v>6395.1999408899992</v>
      </c>
      <c r="E58" s="35">
        <f t="shared" si="2"/>
        <v>2700.3543082899996</v>
      </c>
      <c r="F58" s="35">
        <f t="shared" si="3"/>
        <v>3474.6051149499999</v>
      </c>
      <c r="G58" s="35">
        <f t="shared" si="4"/>
        <v>220.24051765000002</v>
      </c>
      <c r="H58" s="35">
        <f t="shared" si="5"/>
        <v>4523.7224676699998</v>
      </c>
      <c r="I58" s="35">
        <v>1249.09843735</v>
      </c>
      <c r="J58" s="35">
        <f t="shared" si="6"/>
        <v>3274.6240303199997</v>
      </c>
      <c r="K58" s="35">
        <v>1780.1796294599999</v>
      </c>
      <c r="L58" s="35">
        <v>1325.55687708</v>
      </c>
      <c r="M58" s="35">
        <v>168.88752378000001</v>
      </c>
      <c r="N58" s="35">
        <f t="shared" si="7"/>
        <v>3465.6493105599993</v>
      </c>
      <c r="O58" s="35">
        <v>345.07339998999998</v>
      </c>
      <c r="P58" s="35">
        <f t="shared" si="8"/>
        <v>3120.5759105699995</v>
      </c>
      <c r="Q58" s="35">
        <v>920.17467882999995</v>
      </c>
      <c r="R58" s="35">
        <v>2149.0482378699999</v>
      </c>
      <c r="S58" s="35">
        <v>51.352993869999999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7898.1141713500001</v>
      </c>
      <c r="C59" s="35">
        <f t="shared" si="0"/>
        <v>1652.54297266</v>
      </c>
      <c r="D59" s="35">
        <f t="shared" si="1"/>
        <v>6245.5711986900005</v>
      </c>
      <c r="E59" s="35">
        <f t="shared" si="2"/>
        <v>2668.66692956</v>
      </c>
      <c r="F59" s="35">
        <f t="shared" si="3"/>
        <v>3356.98815337</v>
      </c>
      <c r="G59" s="35">
        <f t="shared" si="4"/>
        <v>219.91611576000003</v>
      </c>
      <c r="H59" s="35">
        <f t="shared" si="5"/>
        <v>4488.7042612300002</v>
      </c>
      <c r="I59" s="35">
        <v>1280.97175322</v>
      </c>
      <c r="J59" s="35">
        <f t="shared" si="6"/>
        <v>3207.7325080099999</v>
      </c>
      <c r="K59" s="35">
        <v>1774.0668876</v>
      </c>
      <c r="L59" s="35">
        <v>1265.35670237</v>
      </c>
      <c r="M59" s="35">
        <v>168.30891804000001</v>
      </c>
      <c r="N59" s="35">
        <f t="shared" si="7"/>
        <v>3409.4099101199999</v>
      </c>
      <c r="O59" s="35">
        <v>371.57121943999999</v>
      </c>
      <c r="P59" s="35">
        <f t="shared" si="8"/>
        <v>3037.8386906800001</v>
      </c>
      <c r="Q59" s="35">
        <v>894.60004196</v>
      </c>
      <c r="R59" s="35">
        <v>2091.6314510000002</v>
      </c>
      <c r="S59" s="35">
        <v>51.607197720000002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9775.3324334099998</v>
      </c>
      <c r="C60" s="35">
        <f t="shared" si="0"/>
        <v>1936.5853491100002</v>
      </c>
      <c r="D60" s="35">
        <f t="shared" si="1"/>
        <v>7838.7470843000001</v>
      </c>
      <c r="E60" s="35">
        <f t="shared" si="2"/>
        <v>3110.05210743</v>
      </c>
      <c r="F60" s="35">
        <f t="shared" si="3"/>
        <v>4420.3333689000001</v>
      </c>
      <c r="G60" s="35">
        <f t="shared" si="4"/>
        <v>308.36160797000002</v>
      </c>
      <c r="H60" s="35">
        <f t="shared" si="5"/>
        <v>4329.4019811399994</v>
      </c>
      <c r="I60" s="35">
        <v>1262.2151514100001</v>
      </c>
      <c r="J60" s="35">
        <f t="shared" si="6"/>
        <v>3067.1868297299998</v>
      </c>
      <c r="K60" s="35">
        <v>1721.55002943</v>
      </c>
      <c r="L60" s="35">
        <v>1123.0210764399999</v>
      </c>
      <c r="M60" s="35">
        <v>222.61572386</v>
      </c>
      <c r="N60" s="35">
        <f t="shared" si="7"/>
        <v>5445.9304522700004</v>
      </c>
      <c r="O60" s="35">
        <v>674.37019769999995</v>
      </c>
      <c r="P60" s="35">
        <f t="shared" si="8"/>
        <v>4771.5602545700003</v>
      </c>
      <c r="Q60" s="35">
        <v>1388.502078</v>
      </c>
      <c r="R60" s="35">
        <v>3297.3122924600002</v>
      </c>
      <c r="S60" s="35">
        <v>85.745884110000006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8485.6698621899995</v>
      </c>
      <c r="C61" s="35">
        <f t="shared" si="0"/>
        <v>1757.00762463</v>
      </c>
      <c r="D61" s="35">
        <f t="shared" si="1"/>
        <v>6728.66223756</v>
      </c>
      <c r="E61" s="35">
        <f t="shared" si="2"/>
        <v>2816.2749120899998</v>
      </c>
      <c r="F61" s="35">
        <f t="shared" si="3"/>
        <v>3624.7430356599998</v>
      </c>
      <c r="G61" s="35">
        <f t="shared" si="4"/>
        <v>287.64428981000003</v>
      </c>
      <c r="H61" s="35">
        <f t="shared" si="5"/>
        <v>4246.1874194599995</v>
      </c>
      <c r="I61" s="35">
        <v>1244.7972588099999</v>
      </c>
      <c r="J61" s="35">
        <f t="shared" si="6"/>
        <v>3001.3901606499999</v>
      </c>
      <c r="K61" s="35">
        <v>1744.10682901</v>
      </c>
      <c r="L61" s="35">
        <v>1039.9065927700001</v>
      </c>
      <c r="M61" s="35">
        <v>217.37673887</v>
      </c>
      <c r="N61" s="35">
        <f t="shared" si="7"/>
        <v>4239.48244273</v>
      </c>
      <c r="O61" s="35">
        <v>512.21036581999999</v>
      </c>
      <c r="P61" s="35">
        <f t="shared" si="8"/>
        <v>3727.2720769100001</v>
      </c>
      <c r="Q61" s="35">
        <v>1072.1680830800001</v>
      </c>
      <c r="R61" s="35">
        <v>2584.8364428899999</v>
      </c>
      <c r="S61" s="35">
        <v>70.267550940000007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7997.8376042300006</v>
      </c>
      <c r="C62" s="35">
        <f t="shared" si="0"/>
        <v>1670.9520928100001</v>
      </c>
      <c r="D62" s="35">
        <f t="shared" si="1"/>
        <v>6326.8855114199996</v>
      </c>
      <c r="E62" s="35">
        <f t="shared" si="2"/>
        <v>2688.8351515700001</v>
      </c>
      <c r="F62" s="35">
        <f t="shared" si="3"/>
        <v>3349.3498962900003</v>
      </c>
      <c r="G62" s="35">
        <f t="shared" si="4"/>
        <v>288.70046356</v>
      </c>
      <c r="H62" s="35">
        <f t="shared" si="5"/>
        <v>4302.4587400800001</v>
      </c>
      <c r="I62" s="35">
        <v>1289.24155174</v>
      </c>
      <c r="J62" s="35">
        <f t="shared" si="6"/>
        <v>3013.2171883400001</v>
      </c>
      <c r="K62" s="35">
        <v>1749.9940602900001</v>
      </c>
      <c r="L62" s="35">
        <v>1032.5490358300001</v>
      </c>
      <c r="M62" s="35">
        <v>230.67409222000001</v>
      </c>
      <c r="N62" s="35">
        <f t="shared" si="7"/>
        <v>3695.37886415</v>
      </c>
      <c r="O62" s="35">
        <v>381.71054106999998</v>
      </c>
      <c r="P62" s="35">
        <f t="shared" si="8"/>
        <v>3313.6683230799999</v>
      </c>
      <c r="Q62" s="35">
        <v>938.84109128</v>
      </c>
      <c r="R62" s="35">
        <v>2316.80086046</v>
      </c>
      <c r="S62" s="35">
        <v>58.026371339999997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7897.047102380001</v>
      </c>
      <c r="C63" s="35">
        <f t="shared" si="0"/>
        <v>1727.6065977200001</v>
      </c>
      <c r="D63" s="35">
        <f t="shared" si="1"/>
        <v>6169.4405046600004</v>
      </c>
      <c r="E63" s="35">
        <f t="shared" si="2"/>
        <v>2573.96462058</v>
      </c>
      <c r="F63" s="35">
        <f t="shared" si="3"/>
        <v>3301.1588988500002</v>
      </c>
      <c r="G63" s="35">
        <f t="shared" si="4"/>
        <v>294.31698523</v>
      </c>
      <c r="H63" s="35">
        <f t="shared" si="5"/>
        <v>4335.9999900499997</v>
      </c>
      <c r="I63" s="35">
        <v>1318.7338362600001</v>
      </c>
      <c r="J63" s="35">
        <f t="shared" si="6"/>
        <v>3017.2661537899999</v>
      </c>
      <c r="K63" s="35">
        <v>1760.77108333</v>
      </c>
      <c r="L63" s="35">
        <v>1020.94421727</v>
      </c>
      <c r="M63" s="35">
        <v>235.55085319</v>
      </c>
      <c r="N63" s="35">
        <f t="shared" si="7"/>
        <v>3561.0471123300003</v>
      </c>
      <c r="O63" s="35">
        <v>408.87276145999999</v>
      </c>
      <c r="P63" s="35">
        <f t="shared" si="8"/>
        <v>3152.1743508700001</v>
      </c>
      <c r="Q63" s="35">
        <v>813.19353724999996</v>
      </c>
      <c r="R63" s="35">
        <v>2280.2146815800002</v>
      </c>
      <c r="S63" s="35">
        <v>58.766132040000002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7984.3393497400002</v>
      </c>
      <c r="C64" s="35">
        <f t="shared" si="0"/>
        <v>1849.5218693900001</v>
      </c>
      <c r="D64" s="35">
        <f t="shared" si="1"/>
        <v>6134.8174803500006</v>
      </c>
      <c r="E64" s="35">
        <f t="shared" si="2"/>
        <v>2604.5851054700001</v>
      </c>
      <c r="F64" s="35">
        <f t="shared" si="3"/>
        <v>3237.15460682</v>
      </c>
      <c r="G64" s="35">
        <f t="shared" si="4"/>
        <v>293.07776805999998</v>
      </c>
      <c r="H64" s="35">
        <f t="shared" si="5"/>
        <v>4455.6729349000007</v>
      </c>
      <c r="I64" s="35">
        <v>1431.4187487900001</v>
      </c>
      <c r="J64" s="35">
        <f t="shared" si="6"/>
        <v>3024.2541861100003</v>
      </c>
      <c r="K64" s="35">
        <v>1799.29254143</v>
      </c>
      <c r="L64" s="35">
        <v>989.03807724000001</v>
      </c>
      <c r="M64" s="35">
        <v>235.92356744</v>
      </c>
      <c r="N64" s="35">
        <f t="shared" si="7"/>
        <v>3528.6664148400005</v>
      </c>
      <c r="O64" s="35">
        <v>418.10312060000001</v>
      </c>
      <c r="P64" s="35">
        <f t="shared" si="8"/>
        <v>3110.5632942400002</v>
      </c>
      <c r="Q64" s="35">
        <v>805.29256404</v>
      </c>
      <c r="R64" s="35">
        <v>2248.1165295800001</v>
      </c>
      <c r="S64" s="35">
        <v>57.154200619999997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7750.3794099999996</v>
      </c>
      <c r="C65" s="35">
        <f t="shared" si="0"/>
        <v>1774.3898769500001</v>
      </c>
      <c r="D65" s="35">
        <f t="shared" si="1"/>
        <v>5975.9895330500003</v>
      </c>
      <c r="E65" s="35">
        <f t="shared" si="2"/>
        <v>2511.6679825599999</v>
      </c>
      <c r="F65" s="35">
        <f t="shared" si="3"/>
        <v>3177.2879906600001</v>
      </c>
      <c r="G65" s="35">
        <f t="shared" si="4"/>
        <v>287.03355983</v>
      </c>
      <c r="H65" s="35">
        <f t="shared" si="5"/>
        <v>4294.0647729800003</v>
      </c>
      <c r="I65" s="35">
        <v>1377.68345722</v>
      </c>
      <c r="J65" s="35">
        <f t="shared" si="6"/>
        <v>2916.3813157600002</v>
      </c>
      <c r="K65" s="35">
        <v>1729.0881246599999</v>
      </c>
      <c r="L65" s="35">
        <v>952.62620583</v>
      </c>
      <c r="M65" s="35">
        <v>234.66698527</v>
      </c>
      <c r="N65" s="35">
        <f t="shared" si="7"/>
        <v>3456.3146370200006</v>
      </c>
      <c r="O65" s="35">
        <v>396.70641972999999</v>
      </c>
      <c r="P65" s="35">
        <f t="shared" si="8"/>
        <v>3059.6082172900005</v>
      </c>
      <c r="Q65" s="35">
        <v>782.57985789999998</v>
      </c>
      <c r="R65" s="35">
        <v>2224.6617848300002</v>
      </c>
      <c r="S65" s="35">
        <v>52.366574559999997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7673.2237750900003</v>
      </c>
      <c r="C66" s="35">
        <f t="shared" si="0"/>
        <v>1759.3054271399999</v>
      </c>
      <c r="D66" s="35">
        <f t="shared" si="1"/>
        <v>5913.9183479499998</v>
      </c>
      <c r="E66" s="35">
        <f t="shared" si="2"/>
        <v>3287.3752187199998</v>
      </c>
      <c r="F66" s="35">
        <f t="shared" si="3"/>
        <v>2341.3475396399999</v>
      </c>
      <c r="G66" s="35">
        <f t="shared" si="4"/>
        <v>285.19558959</v>
      </c>
      <c r="H66" s="35">
        <f t="shared" si="5"/>
        <v>4282.8173445100001</v>
      </c>
      <c r="I66" s="35">
        <v>1370.9536183099999</v>
      </c>
      <c r="J66" s="35">
        <f t="shared" si="6"/>
        <v>2911.8637261999997</v>
      </c>
      <c r="K66" s="35">
        <v>1739.7240056799999</v>
      </c>
      <c r="L66" s="35">
        <v>936.13264422999998</v>
      </c>
      <c r="M66" s="35">
        <v>236.00707628999999</v>
      </c>
      <c r="N66" s="35">
        <f t="shared" si="7"/>
        <v>3390.4064305800002</v>
      </c>
      <c r="O66" s="35">
        <v>388.35180882999998</v>
      </c>
      <c r="P66" s="35">
        <f t="shared" si="8"/>
        <v>3002.05462175</v>
      </c>
      <c r="Q66" s="35">
        <v>1547.6512130399999</v>
      </c>
      <c r="R66" s="35">
        <v>1405.2148954100001</v>
      </c>
      <c r="S66" s="35">
        <v>49.188513299999997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7692.5027087199996</v>
      </c>
      <c r="C67" s="35">
        <f t="shared" si="0"/>
        <v>1797.8129258099998</v>
      </c>
      <c r="D67" s="35">
        <f t="shared" si="1"/>
        <v>5894.6897829099998</v>
      </c>
      <c r="E67" s="35">
        <f t="shared" si="2"/>
        <v>3339.0277872500001</v>
      </c>
      <c r="F67" s="35">
        <f t="shared" si="3"/>
        <v>2271.4925764600002</v>
      </c>
      <c r="G67" s="35">
        <f t="shared" si="4"/>
        <v>284.16941919999999</v>
      </c>
      <c r="H67" s="35">
        <f t="shared" si="5"/>
        <v>4311.7156082799993</v>
      </c>
      <c r="I67" s="35">
        <v>1424.7111794699999</v>
      </c>
      <c r="J67" s="35">
        <f t="shared" si="6"/>
        <v>2887.0044288099998</v>
      </c>
      <c r="K67" s="35">
        <v>1740.1823725199999</v>
      </c>
      <c r="L67" s="35">
        <v>905.53080058</v>
      </c>
      <c r="M67" s="35">
        <v>241.29125571</v>
      </c>
      <c r="N67" s="35">
        <f t="shared" si="7"/>
        <v>3380.7871004399999</v>
      </c>
      <c r="O67" s="35">
        <v>373.10174633999998</v>
      </c>
      <c r="P67" s="35">
        <f t="shared" si="8"/>
        <v>3007.6853541</v>
      </c>
      <c r="Q67" s="35">
        <v>1598.8454147299999</v>
      </c>
      <c r="R67" s="35">
        <v>1365.96177588</v>
      </c>
      <c r="S67" s="35">
        <v>42.878163489999999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8040.0011151899998</v>
      </c>
      <c r="C68" s="35">
        <f t="shared" ref="C68" si="9">I68+O68</f>
        <v>1880.85208997</v>
      </c>
      <c r="D68" s="35">
        <f t="shared" ref="D68" si="10">J68+P68</f>
        <v>6159.1490252200001</v>
      </c>
      <c r="E68" s="35">
        <f t="shared" ref="E68" si="11">K68+Q68</f>
        <v>3515.03302764</v>
      </c>
      <c r="F68" s="35">
        <f t="shared" ref="F68" si="12">L68+R68</f>
        <v>2302.2899332699999</v>
      </c>
      <c r="G68" s="35">
        <f t="shared" ref="G68" si="13">M68+S68</f>
        <v>341.82606430999999</v>
      </c>
      <c r="H68" s="35">
        <f t="shared" ref="H68" si="14">SUM(I68:J68)</f>
        <v>4417.3490261499992</v>
      </c>
      <c r="I68" s="35">
        <v>1483.3257810099999</v>
      </c>
      <c r="J68" s="35">
        <f t="shared" ref="J68" si="15">SUM(K68:M68)</f>
        <v>2934.0232451399997</v>
      </c>
      <c r="K68" s="35">
        <v>1780.80481405</v>
      </c>
      <c r="L68" s="35">
        <v>856.92133024999998</v>
      </c>
      <c r="M68" s="35">
        <v>296.29710083999998</v>
      </c>
      <c r="N68" s="35">
        <f t="shared" ref="N68" si="16">SUM(O68:P68)</f>
        <v>3622.6520890399997</v>
      </c>
      <c r="O68" s="35">
        <v>397.52630895999999</v>
      </c>
      <c r="P68" s="35">
        <f t="shared" ref="P68" si="17">SUM(Q68:S68)</f>
        <v>3225.1257800799999</v>
      </c>
      <c r="Q68" s="35">
        <v>1734.22821359</v>
      </c>
      <c r="R68" s="35">
        <v>1445.3686030199999</v>
      </c>
      <c r="S68" s="35">
        <v>45.528963470000001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7862.3494231700006</v>
      </c>
      <c r="C69" s="35">
        <f t="shared" ref="C69" si="18">I69+O69</f>
        <v>1664.0389227199998</v>
      </c>
      <c r="D69" s="35">
        <f t="shared" ref="D69" si="19">J69+P69</f>
        <v>6198.3105004500003</v>
      </c>
      <c r="E69" s="35">
        <f t="shared" ref="E69" si="20">K69+Q69</f>
        <v>3531.8349509</v>
      </c>
      <c r="F69" s="35">
        <f t="shared" ref="F69" si="21">L69+R69</f>
        <v>2238.6451541599999</v>
      </c>
      <c r="G69" s="35">
        <f t="shared" ref="G69" si="22">M69+S69</f>
        <v>427.83039539000004</v>
      </c>
      <c r="H69" s="35">
        <f t="shared" ref="H69" si="23">SUM(I69:J69)</f>
        <v>4236.9967302499999</v>
      </c>
      <c r="I69" s="35">
        <v>1312.26125125</v>
      </c>
      <c r="J69" s="35">
        <f t="shared" ref="J69" si="24">SUM(K69:M69)</f>
        <v>2924.7354789999999</v>
      </c>
      <c r="K69" s="35">
        <v>1780.59670226</v>
      </c>
      <c r="L69" s="35">
        <v>763.68133417000001</v>
      </c>
      <c r="M69" s="35">
        <v>380.45744257000001</v>
      </c>
      <c r="N69" s="35">
        <f t="shared" ref="N69" si="25">SUM(O69:P69)</f>
        <v>3625.3526929200002</v>
      </c>
      <c r="O69" s="35">
        <v>351.77767146999997</v>
      </c>
      <c r="P69" s="35">
        <f t="shared" ref="P69" si="26">SUM(Q69:S69)</f>
        <v>3273.5750214500003</v>
      </c>
      <c r="Q69" s="35">
        <v>1751.2382486399999</v>
      </c>
      <c r="R69" s="35">
        <v>1474.96381999</v>
      </c>
      <c r="S69" s="35">
        <v>47.372952820000002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8215.6595713900006</v>
      </c>
      <c r="C70" s="35">
        <f t="shared" ref="C70" si="27">I70+O70</f>
        <v>2023.1170397199999</v>
      </c>
      <c r="D70" s="35">
        <f t="shared" ref="D70" si="28">J70+P70</f>
        <v>6192.5425316700002</v>
      </c>
      <c r="E70" s="35">
        <f t="shared" ref="E70" si="29">K70+Q70</f>
        <v>3603.8843993600003</v>
      </c>
      <c r="F70" s="35">
        <f t="shared" ref="F70" si="30">L70+R70</f>
        <v>2158.71121047</v>
      </c>
      <c r="G70" s="35">
        <f t="shared" ref="G70" si="31">M70+S70</f>
        <v>429.94692184000007</v>
      </c>
      <c r="H70" s="35">
        <f t="shared" ref="H70" si="32">SUM(I70:J70)</f>
        <v>4665.3997054600004</v>
      </c>
      <c r="I70" s="35">
        <v>1706.52885907</v>
      </c>
      <c r="J70" s="35">
        <f t="shared" ref="J70" si="33">SUM(K70:M70)</f>
        <v>2958.8708463900002</v>
      </c>
      <c r="K70" s="35">
        <v>1842.85063141</v>
      </c>
      <c r="L70" s="35">
        <v>733.46970750000003</v>
      </c>
      <c r="M70" s="35">
        <v>382.55050748000008</v>
      </c>
      <c r="N70" s="35">
        <f t="shared" ref="N70" si="34">SUM(O70:P70)</f>
        <v>3550.2598659300006</v>
      </c>
      <c r="O70" s="35">
        <v>316.58818065000003</v>
      </c>
      <c r="P70" s="35">
        <f t="shared" ref="P70" si="35">SUM(Q70:S70)</f>
        <v>3233.6716852800005</v>
      </c>
      <c r="Q70" s="35">
        <v>1761.0337679500001</v>
      </c>
      <c r="R70" s="35">
        <v>1425.2415029700001</v>
      </c>
      <c r="S70" s="35">
        <v>47.396414360000009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8247.739879140001</v>
      </c>
      <c r="C71" s="35">
        <f t="shared" ref="C71" si="36">I71+O71</f>
        <v>1760.1593468000001</v>
      </c>
      <c r="D71" s="35">
        <f t="shared" ref="D71" si="37">J71+P71</f>
        <v>6487.58053234</v>
      </c>
      <c r="E71" s="35">
        <f t="shared" ref="E71" si="38">K71+Q71</f>
        <v>3808.8487491400001</v>
      </c>
      <c r="F71" s="35">
        <f t="shared" ref="F71" si="39">L71+R71</f>
        <v>2214.69288839</v>
      </c>
      <c r="G71" s="35">
        <f t="shared" ref="G71" si="40">M71+S71</f>
        <v>464.0388948100001</v>
      </c>
      <c r="H71" s="35">
        <f t="shared" ref="H71" si="41">SUM(I71:J71)</f>
        <v>4476.0968918500002</v>
      </c>
      <c r="I71" s="35">
        <v>1428.4192764300001</v>
      </c>
      <c r="J71" s="35">
        <f t="shared" ref="J71" si="42">SUM(K71:M71)</f>
        <v>3047.6776154200002</v>
      </c>
      <c r="K71" s="35">
        <v>1902.4505337400001</v>
      </c>
      <c r="L71" s="35">
        <v>730.69650288000003</v>
      </c>
      <c r="M71" s="35">
        <v>414.53057880000011</v>
      </c>
      <c r="N71" s="35">
        <f t="shared" ref="N71" si="43">SUM(O71:P71)</f>
        <v>3771.6429872899998</v>
      </c>
      <c r="O71" s="35">
        <v>331.74007037000013</v>
      </c>
      <c r="P71" s="35">
        <f t="shared" ref="P71" si="44">SUM(Q71:S71)</f>
        <v>3439.9029169199998</v>
      </c>
      <c r="Q71" s="35">
        <v>1906.3982154</v>
      </c>
      <c r="R71" s="35">
        <v>1483.99638551</v>
      </c>
      <c r="S71" s="35">
        <v>49.508316010000001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8536.5503938799993</v>
      </c>
      <c r="C72" s="35">
        <f t="shared" ref="C72" si="45">I72+O72</f>
        <v>1730.5867652000002</v>
      </c>
      <c r="D72" s="35">
        <f t="shared" ref="D72" si="46">J72+P72</f>
        <v>6805.9636286800005</v>
      </c>
      <c r="E72" s="35">
        <f t="shared" ref="E72" si="47">K72+Q72</f>
        <v>3979.3741345899998</v>
      </c>
      <c r="F72" s="35">
        <f t="shared" ref="F72" si="48">L72+R72</f>
        <v>2331.3573835500001</v>
      </c>
      <c r="G72" s="35">
        <f t="shared" ref="G72" si="49">M72+S72</f>
        <v>495.23211054000001</v>
      </c>
      <c r="H72" s="35">
        <f t="shared" ref="H72" si="50">SUM(I72:J72)</f>
        <v>4464.62299833</v>
      </c>
      <c r="I72" s="35">
        <v>1384.7528912400001</v>
      </c>
      <c r="J72" s="35">
        <f t="shared" ref="J72" si="51">SUM(K72:M72)</f>
        <v>3079.8701070900001</v>
      </c>
      <c r="K72" s="35">
        <v>1922.01731103</v>
      </c>
      <c r="L72" s="35">
        <v>715.79341552000005</v>
      </c>
      <c r="M72" s="35">
        <v>442.05938054000001</v>
      </c>
      <c r="N72" s="35">
        <f t="shared" ref="N72" si="52">SUM(O72:P72)</f>
        <v>4071.9273955500003</v>
      </c>
      <c r="O72" s="35">
        <v>345.83387396000001</v>
      </c>
      <c r="P72" s="35">
        <f t="shared" ref="P72" si="53">SUM(Q72:S72)</f>
        <v>3726.0935215900004</v>
      </c>
      <c r="Q72" s="35">
        <v>2057.3568235600001</v>
      </c>
      <c r="R72" s="35">
        <v>1615.5639680300001</v>
      </c>
      <c r="S72" s="35">
        <v>53.172730000000008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8454.49094229</v>
      </c>
      <c r="C73" s="35">
        <f t="shared" ref="C73" si="54">I73+O73</f>
        <v>1749.5978335700001</v>
      </c>
      <c r="D73" s="35">
        <f t="shared" ref="D73" si="55">J73+P73</f>
        <v>6704.8931087199999</v>
      </c>
      <c r="E73" s="35">
        <f t="shared" ref="E73" si="56">K73+Q73</f>
        <v>3908.7990966099997</v>
      </c>
      <c r="F73" s="35">
        <f t="shared" ref="F73" si="57">L73+R73</f>
        <v>2299.99283616</v>
      </c>
      <c r="G73" s="35">
        <f t="shared" ref="G73" si="58">M73+S73</f>
        <v>496.10117594999997</v>
      </c>
      <c r="H73" s="35">
        <f t="shared" ref="H73" si="59">SUM(I73:J73)</f>
        <v>4474.8638151300001</v>
      </c>
      <c r="I73" s="35">
        <v>1394.50951502</v>
      </c>
      <c r="J73" s="35">
        <f t="shared" ref="J73" si="60">SUM(K73:M73)</f>
        <v>3080.3543001099997</v>
      </c>
      <c r="K73" s="35">
        <v>1906.6861050699999</v>
      </c>
      <c r="L73" s="35">
        <v>725.62606344999995</v>
      </c>
      <c r="M73" s="35">
        <v>448.04213159</v>
      </c>
      <c r="N73" s="35">
        <f t="shared" ref="N73" si="61">SUM(O73:P73)</f>
        <v>3979.6271271599999</v>
      </c>
      <c r="O73" s="35">
        <v>355.08831855000011</v>
      </c>
      <c r="P73" s="35">
        <f t="shared" ref="P73" si="62">SUM(Q73:S73)</f>
        <v>3624.5388086099997</v>
      </c>
      <c r="Q73" s="35">
        <v>2002.1129915399999</v>
      </c>
      <c r="R73" s="35">
        <v>1574.3667727100001</v>
      </c>
      <c r="S73" s="35">
        <v>48.059044360000001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8429.3083022300016</v>
      </c>
      <c r="C74" s="35">
        <f t="shared" ref="C74" si="63">I74+O74</f>
        <v>1846.2085068200001</v>
      </c>
      <c r="D74" s="35">
        <f t="shared" ref="D74" si="64">J74+P74</f>
        <v>6583.0997954100003</v>
      </c>
      <c r="E74" s="35">
        <f t="shared" ref="E74" si="65">K74+Q74</f>
        <v>3915.7713761200002</v>
      </c>
      <c r="F74" s="35">
        <f t="shared" ref="F74" si="66">L74+R74</f>
        <v>2364.8650721099998</v>
      </c>
      <c r="G74" s="35">
        <f t="shared" ref="G74" si="67">M74+S74</f>
        <v>302.46334717999997</v>
      </c>
      <c r="H74" s="35">
        <f t="shared" ref="H74" si="68">SUM(I74:J74)</f>
        <v>4585.6698641599996</v>
      </c>
      <c r="I74" s="35">
        <v>1490.3233255800001</v>
      </c>
      <c r="J74" s="35">
        <f t="shared" ref="J74" si="69">SUM(K74:M74)</f>
        <v>3095.34653858</v>
      </c>
      <c r="K74" s="35">
        <v>1965.83249591</v>
      </c>
      <c r="L74" s="35">
        <v>873.3910717</v>
      </c>
      <c r="M74" s="35">
        <v>256.12297096999998</v>
      </c>
      <c r="N74" s="35">
        <f t="shared" ref="N74" si="70">SUM(O74:P74)</f>
        <v>3843.6384380699997</v>
      </c>
      <c r="O74" s="35">
        <v>355.88518124000001</v>
      </c>
      <c r="P74" s="35">
        <f t="shared" ref="P74" si="71">SUM(Q74:S74)</f>
        <v>3487.7532568299998</v>
      </c>
      <c r="Q74" s="35">
        <v>1949.93888021</v>
      </c>
      <c r="R74" s="35">
        <v>1491.4740004099999</v>
      </c>
      <c r="S74" s="35">
        <v>46.340376210000002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8529.8433822000006</v>
      </c>
      <c r="C75" s="35">
        <f t="shared" ref="C75" si="72">I75+O75</f>
        <v>1936.0326046</v>
      </c>
      <c r="D75" s="35">
        <f t="shared" ref="D75" si="73">J75+P75</f>
        <v>6593.8107775999997</v>
      </c>
      <c r="E75" s="35">
        <f t="shared" ref="E75" si="74">K75+Q75</f>
        <v>3975.0147745200002</v>
      </c>
      <c r="F75" s="35">
        <f t="shared" ref="F75" si="75">L75+R75</f>
        <v>2390.8432653099999</v>
      </c>
      <c r="G75" s="35">
        <f t="shared" ref="G75" si="76">M75+S75</f>
        <v>227.95273777</v>
      </c>
      <c r="H75" s="35">
        <f t="shared" ref="H75" si="77">SUM(I75:J75)</f>
        <v>4665.8731745599998</v>
      </c>
      <c r="I75" s="35">
        <v>1562.38142672</v>
      </c>
      <c r="J75" s="35">
        <f t="shared" ref="J75" si="78">SUM(K75:M75)</f>
        <v>3103.4917478399998</v>
      </c>
      <c r="K75" s="35">
        <v>2007.54356502</v>
      </c>
      <c r="L75" s="35">
        <v>915.40002428000003</v>
      </c>
      <c r="M75" s="35">
        <v>180.54815854</v>
      </c>
      <c r="N75" s="35">
        <f t="shared" ref="N75" si="79">SUM(O75:P75)</f>
        <v>3863.9702076399999</v>
      </c>
      <c r="O75" s="35">
        <v>373.65117787999998</v>
      </c>
      <c r="P75" s="35">
        <f t="shared" ref="P75" si="80">SUM(Q75:S75)</f>
        <v>3490.3190297599999</v>
      </c>
      <c r="Q75" s="35">
        <v>1967.4712095</v>
      </c>
      <c r="R75" s="35">
        <v>1475.4432410300001</v>
      </c>
      <c r="S75" s="35">
        <v>47.404579230000003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8666.8420237400005</v>
      </c>
      <c r="C76" s="35">
        <f t="shared" ref="C76" si="81">I76+O76</f>
        <v>2139.4782649700001</v>
      </c>
      <c r="D76" s="35">
        <f t="shared" ref="D76" si="82">J76+P76</f>
        <v>6527.3637587699995</v>
      </c>
      <c r="E76" s="35">
        <f t="shared" ref="E76" si="83">K76+Q76</f>
        <v>3925.7725157300001</v>
      </c>
      <c r="F76" s="35">
        <f t="shared" ref="F76" si="84">L76+R76</f>
        <v>2393.9246629300001</v>
      </c>
      <c r="G76" s="35">
        <f t="shared" ref="G76" si="85">M76+S76</f>
        <v>207.66658010999998</v>
      </c>
      <c r="H76" s="35">
        <f t="shared" ref="H76" si="86">SUM(I76:J76)</f>
        <v>4838.1610828299999</v>
      </c>
      <c r="I76" s="35">
        <v>1761.4658235500001</v>
      </c>
      <c r="J76" s="35">
        <f t="shared" ref="J76" si="87">SUM(K76:M76)</f>
        <v>3076.6952592799998</v>
      </c>
      <c r="K76" s="35">
        <v>1983.1640479</v>
      </c>
      <c r="L76" s="35">
        <v>931.12478150000004</v>
      </c>
      <c r="M76" s="35">
        <v>162.40642987999999</v>
      </c>
      <c r="N76" s="35">
        <f t="shared" ref="N76" si="88">SUM(O76:P76)</f>
        <v>3828.6809409100001</v>
      </c>
      <c r="O76" s="35">
        <v>378.01244142000002</v>
      </c>
      <c r="P76" s="35">
        <f t="shared" ref="P76" si="89">SUM(Q76:S76)</f>
        <v>3450.6684994900002</v>
      </c>
      <c r="Q76" s="35">
        <v>1942.6084678300001</v>
      </c>
      <c r="R76" s="35">
        <v>1462.7998814299999</v>
      </c>
      <c r="S76" s="35">
        <v>45.260150229999986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8677.3451694099986</v>
      </c>
      <c r="C77" s="35">
        <f t="shared" ref="C77" si="90">I77+O77</f>
        <v>2178.9031687400002</v>
      </c>
      <c r="D77" s="35">
        <f t="shared" ref="D77" si="91">J77+P77</f>
        <v>6498.4420006700002</v>
      </c>
      <c r="E77" s="35">
        <f t="shared" ref="E77" si="92">K77+Q77</f>
        <v>3851.7630554299999</v>
      </c>
      <c r="F77" s="35">
        <f t="shared" ref="F77" si="93">L77+R77</f>
        <v>2437.3635279600003</v>
      </c>
      <c r="G77" s="35">
        <f t="shared" ref="G77" si="94">M77+S77</f>
        <v>209.31541728000002</v>
      </c>
      <c r="H77" s="35">
        <f t="shared" ref="H77" si="95">SUM(I77:J77)</f>
        <v>4867.1755416300002</v>
      </c>
      <c r="I77" s="35">
        <v>1810.06966923</v>
      </c>
      <c r="J77" s="35">
        <f t="shared" ref="J77" si="96">SUM(K77:M77)</f>
        <v>3057.1058724</v>
      </c>
      <c r="K77" s="35">
        <v>1930.44089489</v>
      </c>
      <c r="L77" s="35">
        <v>962.56171199000005</v>
      </c>
      <c r="M77" s="35">
        <v>164.10326552000001</v>
      </c>
      <c r="N77" s="35">
        <f t="shared" ref="N77" si="97">SUM(O77:P77)</f>
        <v>3810.1696277799997</v>
      </c>
      <c r="O77" s="35">
        <v>368.83349951000002</v>
      </c>
      <c r="P77" s="35">
        <f t="shared" ref="P77" si="98">SUM(Q77:S77)</f>
        <v>3441.3361282699998</v>
      </c>
      <c r="Q77" s="35">
        <v>1921.3221605399999</v>
      </c>
      <c r="R77" s="35">
        <v>1474.80181597</v>
      </c>
      <c r="S77" s="35">
        <v>45.212151759999998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8750.0431864099992</v>
      </c>
      <c r="C78" s="35">
        <f t="shared" ref="C78" si="99">I78+O78</f>
        <v>2072.3784916099999</v>
      </c>
      <c r="D78" s="35">
        <f t="shared" ref="D78" si="100">J78+P78</f>
        <v>6677.6646947999998</v>
      </c>
      <c r="E78" s="35">
        <f t="shared" ref="E78" si="101">K78+Q78</f>
        <v>3902.5031276899999</v>
      </c>
      <c r="F78" s="35">
        <f t="shared" ref="F78" si="102">L78+R78</f>
        <v>2559.1616086000004</v>
      </c>
      <c r="G78" s="35">
        <f t="shared" ref="G78" si="103">M78+S78</f>
        <v>215.99995851</v>
      </c>
      <c r="H78" s="35">
        <f t="shared" ref="H78" si="104">SUM(I78:J78)</f>
        <v>4766.2742518499999</v>
      </c>
      <c r="I78" s="35">
        <v>1687.07750517</v>
      </c>
      <c r="J78" s="35">
        <f t="shared" ref="J78" si="105">SUM(K78:M78)</f>
        <v>3079.1967466799997</v>
      </c>
      <c r="K78" s="35">
        <v>1909.67453604</v>
      </c>
      <c r="L78" s="35">
        <v>999.78558825000005</v>
      </c>
      <c r="M78" s="35">
        <v>169.73662239000001</v>
      </c>
      <c r="N78" s="35">
        <f t="shared" ref="N78" si="106">SUM(O78:P78)</f>
        <v>3983.7689345600002</v>
      </c>
      <c r="O78" s="35">
        <v>385.30098643999997</v>
      </c>
      <c r="P78" s="35">
        <f t="shared" ref="P78" si="107">SUM(Q78:S78)</f>
        <v>3598.4679481200001</v>
      </c>
      <c r="Q78" s="35">
        <v>1992.8285916499999</v>
      </c>
      <c r="R78" s="35">
        <v>1559.3760203500001</v>
      </c>
      <c r="S78" s="35">
        <v>46.263336119999998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8899.6716041</v>
      </c>
      <c r="C79" s="35">
        <f t="shared" ref="C79" si="108">I79+O79</f>
        <v>2139.6609878899999</v>
      </c>
      <c r="D79" s="35">
        <f t="shared" ref="D79" si="109">J79+P79</f>
        <v>6760.0106162100001</v>
      </c>
      <c r="E79" s="35">
        <f t="shared" ref="E79" si="110">K79+Q79</f>
        <v>3932.01648793</v>
      </c>
      <c r="F79" s="35">
        <f t="shared" ref="F79" si="111">L79+R79</f>
        <v>2767.6761008599997</v>
      </c>
      <c r="G79" s="35">
        <f t="shared" ref="G79" si="112">M79+S79</f>
        <v>60.31802742</v>
      </c>
      <c r="H79" s="35">
        <f t="shared" ref="H79" si="113">SUM(I79:J79)</f>
        <v>4853.1737384600001</v>
      </c>
      <c r="I79" s="35">
        <v>1765.4168015499999</v>
      </c>
      <c r="J79" s="35">
        <f t="shared" ref="J79" si="114">SUM(K79:M79)</f>
        <v>3087.7569369099997</v>
      </c>
      <c r="K79" s="35">
        <v>1896.9127579599999</v>
      </c>
      <c r="L79" s="35">
        <v>1177.33103347</v>
      </c>
      <c r="M79" s="35">
        <v>13.51314548</v>
      </c>
      <c r="N79" s="35">
        <f t="shared" ref="N79" si="115">SUM(O79:P79)</f>
        <v>4046.4978656399999</v>
      </c>
      <c r="O79" s="35">
        <v>374.24418634</v>
      </c>
      <c r="P79" s="35">
        <f t="shared" ref="P79" si="116">SUM(Q79:S79)</f>
        <v>3672.2536792999999</v>
      </c>
      <c r="Q79" s="35">
        <v>2035.1037299699999</v>
      </c>
      <c r="R79" s="35">
        <v>1590.3450673899999</v>
      </c>
      <c r="S79" s="35">
        <v>46.804881940000001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8905.0723953500001</v>
      </c>
      <c r="C80" s="35">
        <f t="shared" ref="C80" si="117">I80+O80</f>
        <v>2194.5540827700002</v>
      </c>
      <c r="D80" s="35">
        <f t="shared" ref="D80" si="118">J80+P80</f>
        <v>6710.5183125800004</v>
      </c>
      <c r="E80" s="35">
        <f t="shared" ref="E80" si="119">K80+Q80</f>
        <v>3854.5629575299999</v>
      </c>
      <c r="F80" s="35">
        <f t="shared" ref="F80" si="120">L80+R80</f>
        <v>2797.1089295000002</v>
      </c>
      <c r="G80" s="35">
        <f t="shared" ref="G80" si="121">M80+S80</f>
        <v>58.846425549999999</v>
      </c>
      <c r="H80" s="35">
        <f t="shared" ref="H80" si="122">SUM(I80:J80)</f>
        <v>4880.0354158999999</v>
      </c>
      <c r="I80" s="35">
        <v>1782.6268271500001</v>
      </c>
      <c r="J80" s="35">
        <f t="shared" ref="J80" si="123">SUM(K80:M80)</f>
        <v>3097.40858875</v>
      </c>
      <c r="K80" s="35">
        <v>1877.84953675</v>
      </c>
      <c r="L80" s="35">
        <v>1206.7236057</v>
      </c>
      <c r="M80" s="35">
        <v>12.835446299999999</v>
      </c>
      <c r="N80" s="35">
        <f t="shared" ref="N80" si="124">SUM(O80:P80)</f>
        <v>4025.0369794500002</v>
      </c>
      <c r="O80" s="35">
        <v>411.92725561999998</v>
      </c>
      <c r="P80" s="35">
        <f t="shared" ref="P80" si="125">SUM(Q80:S80)</f>
        <v>3613.1097238300003</v>
      </c>
      <c r="Q80" s="35">
        <v>1976.71342078</v>
      </c>
      <c r="R80" s="35">
        <v>1590.3853237999999</v>
      </c>
      <c r="S80" s="35">
        <v>46.010979249999998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8928.2289600599997</v>
      </c>
      <c r="C81" s="35">
        <f t="shared" ref="C81" si="126">I81+O81</f>
        <v>2222.4020904999998</v>
      </c>
      <c r="D81" s="35">
        <f t="shared" ref="D81" si="127">J81+P81</f>
        <v>6705.82686956</v>
      </c>
      <c r="E81" s="35">
        <f t="shared" ref="E81" si="128">K81+Q81</f>
        <v>3831.2017250600002</v>
      </c>
      <c r="F81" s="35">
        <f t="shared" ref="F81" si="129">L81+R81</f>
        <v>2815.9299888699998</v>
      </c>
      <c r="G81" s="35">
        <f t="shared" ref="G81" si="130">M81+S81</f>
        <v>58.695155630000002</v>
      </c>
      <c r="H81" s="35">
        <f t="shared" ref="H81" si="131">SUM(I81:J81)</f>
        <v>4900.6594201099997</v>
      </c>
      <c r="I81" s="35">
        <v>1812.68253938</v>
      </c>
      <c r="J81" s="35">
        <f t="shared" ref="J81" si="132">SUM(K81:M81)</f>
        <v>3087.9768807299997</v>
      </c>
      <c r="K81" s="35">
        <v>1844.6887290499999</v>
      </c>
      <c r="L81" s="35">
        <v>1230.7482389100001</v>
      </c>
      <c r="M81" s="35">
        <v>12.539912770000001</v>
      </c>
      <c r="N81" s="35">
        <f t="shared" ref="N81" si="133">SUM(O81:P81)</f>
        <v>4027.56953995</v>
      </c>
      <c r="O81" s="35">
        <v>409.71955112000001</v>
      </c>
      <c r="P81" s="35">
        <f t="shared" ref="P81" si="134">SUM(Q81:S81)</f>
        <v>3617.8499888299998</v>
      </c>
      <c r="Q81" s="35">
        <v>1986.5129960100001</v>
      </c>
      <c r="R81" s="35">
        <v>1585.1817499599999</v>
      </c>
      <c r="S81" s="35">
        <v>46.155242860000001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9106.4440490300003</v>
      </c>
      <c r="C82" s="35">
        <f t="shared" ref="C82" si="135">I82+O82</f>
        <v>2274.0728401599999</v>
      </c>
      <c r="D82" s="35">
        <f t="shared" ref="D82" si="136">J82+P82</f>
        <v>6832.3712088699995</v>
      </c>
      <c r="E82" s="35">
        <f t="shared" ref="E82" si="137">K82+Q82</f>
        <v>3883.3475991400001</v>
      </c>
      <c r="F82" s="35">
        <f t="shared" ref="F82" si="138">L82+R82</f>
        <v>2876.70210309</v>
      </c>
      <c r="G82" s="35">
        <f t="shared" ref="G82" si="139">M82+S82</f>
        <v>72.321506639999996</v>
      </c>
      <c r="H82" s="35">
        <f t="shared" ref="H82" si="140">SUM(I82:J82)</f>
        <v>4901.4441796800002</v>
      </c>
      <c r="I82" s="35">
        <v>1858.4664000800001</v>
      </c>
      <c r="J82" s="35">
        <f t="shared" ref="J82" si="141">SUM(K82:M82)</f>
        <v>3042.9777795999998</v>
      </c>
      <c r="K82" s="35">
        <v>1813.39711319</v>
      </c>
      <c r="L82" s="35">
        <v>1217.09649117</v>
      </c>
      <c r="M82" s="35">
        <v>12.484175240000001</v>
      </c>
      <c r="N82" s="35">
        <f t="shared" ref="N82" si="142">SUM(O82:P82)</f>
        <v>4204.9998693499992</v>
      </c>
      <c r="O82" s="35">
        <v>415.60644008000003</v>
      </c>
      <c r="P82" s="35">
        <f t="shared" ref="P82" si="143">SUM(Q82:S82)</f>
        <v>3789.3934292699996</v>
      </c>
      <c r="Q82" s="35">
        <v>2069.9504859499998</v>
      </c>
      <c r="R82" s="35">
        <v>1659.60561192</v>
      </c>
      <c r="S82" s="35">
        <v>59.837331399999997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8935.6165047899995</v>
      </c>
      <c r="C83" s="35">
        <f t="shared" ref="C83" si="144">I83+O83</f>
        <v>2161.4225374000002</v>
      </c>
      <c r="D83" s="35">
        <f t="shared" ref="D83" si="145">J83+P83</f>
        <v>6774.1939673900006</v>
      </c>
      <c r="E83" s="35">
        <f t="shared" ref="E83" si="146">K83+Q83</f>
        <v>3800.3602086400001</v>
      </c>
      <c r="F83" s="35">
        <f t="shared" ref="F83" si="147">L83+R83</f>
        <v>2901.8527990100001</v>
      </c>
      <c r="G83" s="35">
        <f t="shared" ref="G83" si="148">M83+S83</f>
        <v>71.980959740000003</v>
      </c>
      <c r="H83" s="35">
        <f t="shared" ref="H83" si="149">SUM(I83:J83)</f>
        <v>4825.9213650400006</v>
      </c>
      <c r="I83" s="35">
        <v>1746.5491346900001</v>
      </c>
      <c r="J83" s="35">
        <f t="shared" ref="J83" si="150">SUM(K83:M83)</f>
        <v>3079.3722303500003</v>
      </c>
      <c r="K83" s="35">
        <v>1821.74211169</v>
      </c>
      <c r="L83" s="35">
        <v>1245.25638026</v>
      </c>
      <c r="M83" s="35">
        <v>12.373738400000001</v>
      </c>
      <c r="N83" s="35">
        <f t="shared" ref="N83" si="151">SUM(O83:P83)</f>
        <v>4109.6951397500006</v>
      </c>
      <c r="O83" s="35">
        <v>414.87340270999999</v>
      </c>
      <c r="P83" s="35">
        <f t="shared" ref="P83" si="152">SUM(Q83:S83)</f>
        <v>3694.8217370400002</v>
      </c>
      <c r="Q83" s="35">
        <v>1978.6180969500001</v>
      </c>
      <c r="R83" s="35">
        <v>1656.5964187500001</v>
      </c>
      <c r="S83" s="35">
        <v>59.607221340000002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8960.8205615299994</v>
      </c>
      <c r="C84" s="35">
        <f t="shared" ref="C84" si="153">I84+O84</f>
        <v>2253.8025973200001</v>
      </c>
      <c r="D84" s="35">
        <f t="shared" ref="D84" si="154">J84+P84</f>
        <v>6707.0179642100002</v>
      </c>
      <c r="E84" s="35">
        <f t="shared" ref="E84" si="155">K84+Q84</f>
        <v>3706.51086678</v>
      </c>
      <c r="F84" s="35">
        <f t="shared" ref="F84" si="156">L84+R84</f>
        <v>2930.07306763</v>
      </c>
      <c r="G84" s="35">
        <f t="shared" ref="G84" si="157">M84+S84</f>
        <v>70.43402979999999</v>
      </c>
      <c r="H84" s="35">
        <f t="shared" ref="H84" si="158">SUM(I84:J84)</f>
        <v>4903.7194883499997</v>
      </c>
      <c r="I84" s="35">
        <v>1839.6054852100001</v>
      </c>
      <c r="J84" s="35">
        <f t="shared" ref="J84" si="159">SUM(K84:M84)</f>
        <v>3064.11400314</v>
      </c>
      <c r="K84" s="35">
        <v>1783.56362143</v>
      </c>
      <c r="L84" s="35">
        <v>1269.3288996399999</v>
      </c>
      <c r="M84" s="35">
        <v>11.22148207</v>
      </c>
      <c r="N84" s="35">
        <f t="shared" ref="N84" si="160">SUM(O84:P84)</f>
        <v>4057.1010731800002</v>
      </c>
      <c r="O84" s="35">
        <v>414.19711210999998</v>
      </c>
      <c r="P84" s="35">
        <f t="shared" ref="P84" si="161">SUM(Q84:S84)</f>
        <v>3642.9039610700002</v>
      </c>
      <c r="Q84" s="35">
        <v>1922.94724535</v>
      </c>
      <c r="R84" s="35">
        <v>1660.7441679900001</v>
      </c>
      <c r="S84" s="35">
        <v>59.212547729999997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9028.7828527399997</v>
      </c>
      <c r="C85" s="35">
        <f t="shared" ref="C85" si="162">I85+O85</f>
        <v>2243.0190186300001</v>
      </c>
      <c r="D85" s="35">
        <f t="shared" ref="D85" si="163">J85+P85</f>
        <v>6785.7638341100001</v>
      </c>
      <c r="E85" s="35">
        <f t="shared" ref="E85" si="164">K85+Q85</f>
        <v>3705.31015299</v>
      </c>
      <c r="F85" s="35">
        <f t="shared" ref="F85" si="165">L85+R85</f>
        <v>3007.8103258599999</v>
      </c>
      <c r="G85" s="35">
        <f t="shared" ref="G85" si="166">M85+S85</f>
        <v>72.643355260000007</v>
      </c>
      <c r="H85" s="35">
        <f t="shared" ref="H85" si="167">SUM(I85:J85)</f>
        <v>5009.8455426</v>
      </c>
      <c r="I85" s="35">
        <v>1813.9324364700001</v>
      </c>
      <c r="J85" s="35">
        <f t="shared" ref="J85" si="168">SUM(K85:M85)</f>
        <v>3195.91310613</v>
      </c>
      <c r="K85" s="35">
        <v>1834.4208014400001</v>
      </c>
      <c r="L85" s="35">
        <v>1350.2446281699999</v>
      </c>
      <c r="M85" s="35">
        <v>11.247676520000001</v>
      </c>
      <c r="N85" s="35">
        <f t="shared" ref="N85" si="169">SUM(O85:P85)</f>
        <v>4018.9373101400001</v>
      </c>
      <c r="O85" s="35">
        <v>429.08658215999998</v>
      </c>
      <c r="P85" s="35">
        <f t="shared" ref="P85" si="170">SUM(Q85:S85)</f>
        <v>3589.8507279800001</v>
      </c>
      <c r="Q85" s="35">
        <v>1870.8893515499999</v>
      </c>
      <c r="R85" s="35">
        <v>1657.56569769</v>
      </c>
      <c r="S85" s="35">
        <v>61.395678740000001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9138.2211972700006</v>
      </c>
      <c r="C86" s="35">
        <f t="shared" ref="C86" si="171">I86+O86</f>
        <v>2414.96810848</v>
      </c>
      <c r="D86" s="35">
        <f t="shared" ref="D86" si="172">J86+P86</f>
        <v>6723.2530887899993</v>
      </c>
      <c r="E86" s="35">
        <f t="shared" ref="E86" si="173">K86+Q86</f>
        <v>3718.2340106000001</v>
      </c>
      <c r="F86" s="35">
        <f t="shared" ref="F86" si="174">L86+R86</f>
        <v>2973.1986942200001</v>
      </c>
      <c r="G86" s="35">
        <f t="shared" ref="G86" si="175">M86+S86</f>
        <v>31.820383970000002</v>
      </c>
      <c r="H86" s="35">
        <f t="shared" ref="H86" si="176">SUM(I86:J86)</f>
        <v>5184.6153513299996</v>
      </c>
      <c r="I86" s="35">
        <v>1964.66320993</v>
      </c>
      <c r="J86" s="35">
        <f t="shared" ref="J86" si="177">SUM(K86:M86)</f>
        <v>3219.9521413999996</v>
      </c>
      <c r="K86" s="35">
        <v>1845.33299154</v>
      </c>
      <c r="L86" s="35">
        <v>1363.4070723699999</v>
      </c>
      <c r="M86" s="35">
        <v>11.21207749</v>
      </c>
      <c r="N86" s="35">
        <f t="shared" ref="N86" si="178">SUM(O86:P86)</f>
        <v>3953.6058459399997</v>
      </c>
      <c r="O86" s="35">
        <v>450.30489855000002</v>
      </c>
      <c r="P86" s="35">
        <f t="shared" ref="P86" si="179">SUM(Q86:S86)</f>
        <v>3503.3009473899997</v>
      </c>
      <c r="Q86" s="35">
        <v>1872.90101906</v>
      </c>
      <c r="R86" s="35">
        <v>1609.79162185</v>
      </c>
      <c r="S86" s="35">
        <v>20.60830648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9117.6256381500007</v>
      </c>
      <c r="C87" s="35">
        <f t="shared" ref="C87" si="180">I87+O87</f>
        <v>2454.58411914</v>
      </c>
      <c r="D87" s="35">
        <f t="shared" ref="D87" si="181">J87+P87</f>
        <v>6663.0415190100002</v>
      </c>
      <c r="E87" s="35">
        <f t="shared" ref="E87" si="182">K87+Q87</f>
        <v>3697.3155613700001</v>
      </c>
      <c r="F87" s="35">
        <f t="shared" ref="F87" si="183">L87+R87</f>
        <v>2933.5807382399998</v>
      </c>
      <c r="G87" s="35">
        <f t="shared" ref="G87" si="184">M87+S87</f>
        <v>32.145219400000002</v>
      </c>
      <c r="H87" s="35">
        <f t="shared" ref="H87" si="185">SUM(I87:J87)</f>
        <v>5199.8237719099998</v>
      </c>
      <c r="I87" s="35">
        <v>1964.0747108099999</v>
      </c>
      <c r="J87" s="35">
        <f t="shared" ref="J87" si="186">SUM(K87:M87)</f>
        <v>3235.7490610999998</v>
      </c>
      <c r="K87" s="35">
        <v>1855.00339149</v>
      </c>
      <c r="L87" s="35">
        <v>1369.20816474</v>
      </c>
      <c r="M87" s="35">
        <v>11.537504869999999</v>
      </c>
      <c r="N87" s="35">
        <f t="shared" ref="N87" si="187">SUM(O87:P87)</f>
        <v>3917.8018662400004</v>
      </c>
      <c r="O87" s="35">
        <v>490.50940832999999</v>
      </c>
      <c r="P87" s="35">
        <f t="shared" ref="P87" si="188">SUM(Q87:S87)</f>
        <v>3427.2924579100004</v>
      </c>
      <c r="Q87" s="35">
        <v>1842.3121698800001</v>
      </c>
      <c r="R87" s="35">
        <v>1564.3725735</v>
      </c>
      <c r="S87" s="35">
        <v>20.607714529999999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9295.8066842599983</v>
      </c>
      <c r="C88" s="35">
        <f t="shared" ref="C88" si="189">I88+O88</f>
        <v>2671.4847596500003</v>
      </c>
      <c r="D88" s="35">
        <f t="shared" ref="D88" si="190">J88+P88</f>
        <v>6624.3219246099998</v>
      </c>
      <c r="E88" s="35">
        <f t="shared" ref="E88" si="191">K88+Q88</f>
        <v>3658.2273809400003</v>
      </c>
      <c r="F88" s="35">
        <f t="shared" ref="F88" si="192">L88+R88</f>
        <v>2931.5738599300003</v>
      </c>
      <c r="G88" s="35">
        <f t="shared" ref="G88" si="193">M88+S88</f>
        <v>34.520683740000003</v>
      </c>
      <c r="H88" s="35">
        <f t="shared" ref="H88" si="194">SUM(I88:J88)</f>
        <v>5383.4585622300001</v>
      </c>
      <c r="I88" s="35">
        <v>2153.0561020800001</v>
      </c>
      <c r="J88" s="35">
        <f t="shared" ref="J88" si="195">SUM(K88:M88)</f>
        <v>3230.40246015</v>
      </c>
      <c r="K88" s="35">
        <v>1835.0136903</v>
      </c>
      <c r="L88" s="35">
        <v>1383.9960140600001</v>
      </c>
      <c r="M88" s="35">
        <v>11.392755790000001</v>
      </c>
      <c r="N88" s="35">
        <f t="shared" ref="N88" si="196">SUM(O88:P88)</f>
        <v>3912.34812203</v>
      </c>
      <c r="O88" s="35">
        <v>518.42865757000004</v>
      </c>
      <c r="P88" s="35">
        <f t="shared" ref="P88" si="197">SUM(Q88:S88)</f>
        <v>3393.9194644599997</v>
      </c>
      <c r="Q88" s="35">
        <v>1823.2136906400001</v>
      </c>
      <c r="R88" s="35">
        <v>1547.5778458699999</v>
      </c>
      <c r="S88" s="35">
        <v>23.12792795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9192.6591020300002</v>
      </c>
      <c r="C89" s="35">
        <f t="shared" ref="C89" si="198">I89+O89</f>
        <v>2569.6742691700001</v>
      </c>
      <c r="D89" s="35">
        <f t="shared" ref="D89" si="199">J89+P89</f>
        <v>6622.9848328600001</v>
      </c>
      <c r="E89" s="35">
        <f t="shared" ref="E89" si="200">K89+Q89</f>
        <v>3660.26282399</v>
      </c>
      <c r="F89" s="35">
        <f t="shared" ref="F89" si="201">L89+R89</f>
        <v>2928.1529876099999</v>
      </c>
      <c r="G89" s="35">
        <f t="shared" ref="G89" si="202">M89+S89</f>
        <v>34.56902126</v>
      </c>
      <c r="H89" s="35">
        <f t="shared" ref="H89" si="203">SUM(I89:J89)</f>
        <v>5284.2580140400005</v>
      </c>
      <c r="I89" s="35">
        <v>2044.9626759299999</v>
      </c>
      <c r="J89" s="35">
        <f t="shared" ref="J89" si="204">SUM(K89:M89)</f>
        <v>3239.2953381100001</v>
      </c>
      <c r="K89" s="35">
        <v>1821.34292981</v>
      </c>
      <c r="L89" s="35">
        <v>1406.6854829399999</v>
      </c>
      <c r="M89" s="35">
        <v>11.26692536</v>
      </c>
      <c r="N89" s="35">
        <f t="shared" ref="N89" si="205">SUM(O89:P89)</f>
        <v>3908.4010879899997</v>
      </c>
      <c r="O89" s="35">
        <v>524.71159323999996</v>
      </c>
      <c r="P89" s="35">
        <f t="shared" ref="P89" si="206">SUM(Q89:S89)</f>
        <v>3383.68949475</v>
      </c>
      <c r="Q89" s="35">
        <v>1838.91989418</v>
      </c>
      <c r="R89" s="35">
        <v>1521.4675046699999</v>
      </c>
      <c r="S89" s="35">
        <v>23.302095900000001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9157.3604200200007</v>
      </c>
      <c r="C90" s="35">
        <f t="shared" ref="C90" si="207">I90+O90</f>
        <v>2569.6862148700002</v>
      </c>
      <c r="D90" s="35">
        <f t="shared" ref="D90" si="208">J90+P90</f>
        <v>6587.6742051500005</v>
      </c>
      <c r="E90" s="35">
        <f t="shared" ref="E90" si="209">K90+Q90</f>
        <v>3632.0683685600002</v>
      </c>
      <c r="F90" s="35">
        <f t="shared" ref="F90" si="210">L90+R90</f>
        <v>2920.9505709099999</v>
      </c>
      <c r="G90" s="35">
        <f t="shared" ref="G90" si="211">M90+S90</f>
        <v>34.655265679999999</v>
      </c>
      <c r="H90" s="35">
        <f t="shared" ref="H90" si="212">SUM(I90:J90)</f>
        <v>5267.7936399499995</v>
      </c>
      <c r="I90" s="35">
        <v>2032.46975238</v>
      </c>
      <c r="J90" s="35">
        <f t="shared" ref="J90" si="213">SUM(K90:M90)</f>
        <v>3235.3238875699999</v>
      </c>
      <c r="K90" s="35">
        <v>1793.5809783300001</v>
      </c>
      <c r="L90" s="35">
        <v>1430.26961779</v>
      </c>
      <c r="M90" s="35">
        <v>11.47329145</v>
      </c>
      <c r="N90" s="35">
        <f t="shared" ref="N90" si="214">SUM(O90:P90)</f>
        <v>3889.5667800700003</v>
      </c>
      <c r="O90" s="35">
        <v>537.21646249000003</v>
      </c>
      <c r="P90" s="35">
        <f t="shared" ref="P90" si="215">SUM(Q90:S90)</f>
        <v>3352.3503175800001</v>
      </c>
      <c r="Q90" s="35">
        <v>1838.4873902300001</v>
      </c>
      <c r="R90" s="35">
        <v>1490.6809531199999</v>
      </c>
      <c r="S90" s="35">
        <v>23.181974230000002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9374.0510902700007</v>
      </c>
      <c r="C91" s="35">
        <f t="shared" ref="C91" si="216">I91+O91</f>
        <v>2684.7455644199999</v>
      </c>
      <c r="D91" s="35">
        <f t="shared" ref="D91" si="217">J91+P91</f>
        <v>6689.3055258499999</v>
      </c>
      <c r="E91" s="35">
        <f t="shared" ref="E91" si="218">K91+Q91</f>
        <v>3696.17935635</v>
      </c>
      <c r="F91" s="35">
        <f t="shared" ref="F91" si="219">L91+R91</f>
        <v>2955.7464394099998</v>
      </c>
      <c r="G91" s="35">
        <f t="shared" ref="G91" si="220">M91+S91</f>
        <v>37.379730089999995</v>
      </c>
      <c r="H91" s="35">
        <f t="shared" ref="H91" si="221">SUM(I91:J91)</f>
        <v>5337.6906408599998</v>
      </c>
      <c r="I91" s="35">
        <v>2112.6854988800001</v>
      </c>
      <c r="J91" s="35">
        <f t="shared" ref="J91" si="222">SUM(K91:M91)</f>
        <v>3225.0051419799997</v>
      </c>
      <c r="K91" s="35">
        <v>1778.9041061099999</v>
      </c>
      <c r="L91" s="35">
        <v>1435.0151371100001</v>
      </c>
      <c r="M91" s="35">
        <v>11.085898759999999</v>
      </c>
      <c r="N91" s="35">
        <f t="shared" ref="N91" si="223">SUM(O91:P91)</f>
        <v>4036.36044941</v>
      </c>
      <c r="O91" s="35">
        <v>572.06006553999998</v>
      </c>
      <c r="P91" s="35">
        <f t="shared" ref="P91" si="224">SUM(Q91:S91)</f>
        <v>3464.3003838700001</v>
      </c>
      <c r="Q91" s="35">
        <v>1917.2752502400001</v>
      </c>
      <c r="R91" s="35">
        <v>1520.7313022999999</v>
      </c>
      <c r="S91" s="35">
        <v>26.29383133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9391.3049109299991</v>
      </c>
      <c r="C92" s="35">
        <f t="shared" ref="C92" si="225">I92+O92</f>
        <v>2669.029892</v>
      </c>
      <c r="D92" s="35">
        <f t="shared" ref="D92" si="226">J92+P92</f>
        <v>6722.2750189300004</v>
      </c>
      <c r="E92" s="35">
        <f t="shared" ref="E92" si="227">K92+Q92</f>
        <v>3748.6247054300002</v>
      </c>
      <c r="F92" s="35">
        <f t="shared" ref="F92" si="228">L92+R92</f>
        <v>2929.2477750899998</v>
      </c>
      <c r="G92" s="35">
        <f t="shared" ref="G92" si="229">M92+S92</f>
        <v>44.402538410000005</v>
      </c>
      <c r="H92" s="35">
        <f t="shared" ref="H92" si="230">SUM(I92:J92)</f>
        <v>5319.74149941</v>
      </c>
      <c r="I92" s="35">
        <v>2096.8912675500001</v>
      </c>
      <c r="J92" s="35">
        <f t="shared" ref="J92" si="231">SUM(K92:M92)</f>
        <v>3222.8502318599999</v>
      </c>
      <c r="K92" s="35">
        <v>1788.92495912</v>
      </c>
      <c r="L92" s="35">
        <v>1422.81613627</v>
      </c>
      <c r="M92" s="35">
        <v>11.109136469999999</v>
      </c>
      <c r="N92" s="35">
        <f t="shared" ref="N92" si="232">SUM(O92:P92)</f>
        <v>4071.56341152</v>
      </c>
      <c r="O92" s="35">
        <v>572.13862444999995</v>
      </c>
      <c r="P92" s="35">
        <f t="shared" ref="P92" si="233">SUM(Q92:S92)</f>
        <v>3499.4247870700001</v>
      </c>
      <c r="Q92" s="35">
        <v>1959.6997463099999</v>
      </c>
      <c r="R92" s="35">
        <v>1506.43163882</v>
      </c>
      <c r="S92" s="35">
        <v>33.293401940000003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9586.2582323700008</v>
      </c>
      <c r="C93" s="35">
        <f t="shared" ref="C93" si="234">I93+O93</f>
        <v>2809.2334550799997</v>
      </c>
      <c r="D93" s="35">
        <f t="shared" ref="D93" si="235">J93+P93</f>
        <v>6777.0247772900002</v>
      </c>
      <c r="E93" s="35">
        <f t="shared" ref="E93" si="236">K93+Q93</f>
        <v>3820.65430049</v>
      </c>
      <c r="F93" s="35">
        <f t="shared" ref="F93" si="237">L93+R93</f>
        <v>2911.6655641100001</v>
      </c>
      <c r="G93" s="35">
        <f t="shared" ref="G93" si="238">M93+S93</f>
        <v>44.70491269</v>
      </c>
      <c r="H93" s="35">
        <f t="shared" ref="H93" si="239">SUM(I93:J93)</f>
        <v>5452.1475996600002</v>
      </c>
      <c r="I93" s="35">
        <v>2216.8649793899999</v>
      </c>
      <c r="J93" s="35">
        <f t="shared" ref="J93" si="240">SUM(K93:M93)</f>
        <v>3235.2826202699998</v>
      </c>
      <c r="K93" s="35">
        <v>1832.88727969</v>
      </c>
      <c r="L93" s="35">
        <v>1391.6791334500001</v>
      </c>
      <c r="M93" s="35">
        <v>10.716207130000001</v>
      </c>
      <c r="N93" s="35">
        <f t="shared" ref="N93" si="241">SUM(O93:P93)</f>
        <v>4134.1106327100006</v>
      </c>
      <c r="O93" s="35">
        <v>592.36847568999997</v>
      </c>
      <c r="P93" s="35">
        <f t="shared" ref="P93" si="242">SUM(Q93:S93)</f>
        <v>3541.7421570200004</v>
      </c>
      <c r="Q93" s="35">
        <v>1987.7670208</v>
      </c>
      <c r="R93" s="35">
        <v>1519.98643066</v>
      </c>
      <c r="S93" s="35">
        <v>33.98870556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10009.008542719999</v>
      </c>
      <c r="C94" s="35">
        <f t="shared" ref="C94" si="243">I94+O94</f>
        <v>2989.7366993400001</v>
      </c>
      <c r="D94" s="35">
        <f t="shared" ref="D94" si="244">J94+P94</f>
        <v>7019.2718433800001</v>
      </c>
      <c r="E94" s="35">
        <f t="shared" ref="E94" si="245">K94+Q94</f>
        <v>4331.0949823499996</v>
      </c>
      <c r="F94" s="35">
        <f t="shared" ref="F94" si="246">L94+R94</f>
        <v>2635.6117795999999</v>
      </c>
      <c r="G94" s="35">
        <f t="shared" ref="G94" si="247">M94+S94</f>
        <v>52.565081429999999</v>
      </c>
      <c r="H94" s="35">
        <f t="shared" ref="H94" si="248">SUM(I94:J94)</f>
        <v>5699.1159041499996</v>
      </c>
      <c r="I94" s="35">
        <v>2384.9198704999999</v>
      </c>
      <c r="J94" s="35">
        <f t="shared" ref="J94" si="249">SUM(K94:M94)</f>
        <v>3314.1960336499997</v>
      </c>
      <c r="K94" s="35">
        <v>2139.7259906099998</v>
      </c>
      <c r="L94" s="35">
        <v>1160.7072010100001</v>
      </c>
      <c r="M94" s="35">
        <v>13.76284203</v>
      </c>
      <c r="N94" s="35">
        <f t="shared" ref="N94" si="250">SUM(O94:P94)</f>
        <v>4309.8926385700006</v>
      </c>
      <c r="O94" s="35">
        <v>604.81682883999997</v>
      </c>
      <c r="P94" s="35">
        <f t="shared" ref="P94" si="251">SUM(Q94:S94)</f>
        <v>3705.0758097300004</v>
      </c>
      <c r="Q94" s="35">
        <v>2191.3689917400002</v>
      </c>
      <c r="R94" s="35">
        <v>1474.90457859</v>
      </c>
      <c r="S94" s="35">
        <v>38.802239399999998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9981.6164120699996</v>
      </c>
      <c r="C95" s="35">
        <f t="shared" ref="C95" si="252">I95+O95</f>
        <v>2950.2643899200002</v>
      </c>
      <c r="D95" s="35">
        <f t="shared" ref="D95" si="253">J95+P95</f>
        <v>7031.3520221500003</v>
      </c>
      <c r="E95" s="35">
        <f t="shared" ref="E95" si="254">K95+Q95</f>
        <v>4363.4504110300004</v>
      </c>
      <c r="F95" s="35">
        <f t="shared" ref="F95" si="255">L95+R95</f>
        <v>2609.7985492899998</v>
      </c>
      <c r="G95" s="35">
        <f t="shared" ref="G95" si="256">M95+S95</f>
        <v>58.103061830000001</v>
      </c>
      <c r="H95" s="35">
        <f t="shared" ref="H95" si="257">SUM(I95:J95)</f>
        <v>5673.5463948500001</v>
      </c>
      <c r="I95" s="35">
        <v>2314.76570769</v>
      </c>
      <c r="J95" s="35">
        <f t="shared" ref="J95" si="258">SUM(K95:M95)</f>
        <v>3358.7806871600001</v>
      </c>
      <c r="K95" s="35">
        <v>2214.5818604800002</v>
      </c>
      <c r="L95" s="35">
        <v>1127.37405021</v>
      </c>
      <c r="M95" s="35">
        <v>16.82477647</v>
      </c>
      <c r="N95" s="35">
        <f t="shared" ref="N95" si="259">SUM(O95:P95)</f>
        <v>4308.0700172199995</v>
      </c>
      <c r="O95" s="35">
        <v>635.49868222999999</v>
      </c>
      <c r="P95" s="35">
        <f t="shared" ref="P95" si="260">SUM(Q95:S95)</f>
        <v>3672.5713349899997</v>
      </c>
      <c r="Q95" s="35">
        <v>2148.8685505499998</v>
      </c>
      <c r="R95" s="35">
        <v>1482.42449908</v>
      </c>
      <c r="S95" s="35">
        <v>41.278285359999998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9890.5004190599993</v>
      </c>
      <c r="C96" s="35">
        <f t="shared" ref="C96" si="261">I96+O96</f>
        <v>2956.7215228499999</v>
      </c>
      <c r="D96" s="35">
        <f t="shared" ref="D96" si="262">J96+P96</f>
        <v>6933.7788962100003</v>
      </c>
      <c r="E96" s="35">
        <f t="shared" ref="E96" si="263">K96+Q96</f>
        <v>4394.8323061199999</v>
      </c>
      <c r="F96" s="35">
        <f t="shared" ref="F96" si="264">L96+R96</f>
        <v>2478.62344351</v>
      </c>
      <c r="G96" s="35">
        <f t="shared" ref="G96" si="265">M96+S96</f>
        <v>60.32314658</v>
      </c>
      <c r="H96" s="35">
        <f t="shared" ref="H96" si="266">SUM(I96:J96)</f>
        <v>5777.4440106800002</v>
      </c>
      <c r="I96" s="35">
        <v>2370.2750190400002</v>
      </c>
      <c r="J96" s="35">
        <f t="shared" ref="J96" si="267">SUM(K96:M96)</f>
        <v>3407.1689916400001</v>
      </c>
      <c r="K96" s="35">
        <v>2317.5539075199999</v>
      </c>
      <c r="L96" s="35">
        <v>1070.5282336400001</v>
      </c>
      <c r="M96" s="35">
        <v>19.086850479999999</v>
      </c>
      <c r="N96" s="35">
        <f t="shared" ref="N96" si="268">SUM(O96:P96)</f>
        <v>4113.05640838</v>
      </c>
      <c r="O96" s="35">
        <v>586.44650380999997</v>
      </c>
      <c r="P96" s="35">
        <f t="shared" ref="P96" si="269">SUM(Q96:S96)</f>
        <v>3526.6099045699998</v>
      </c>
      <c r="Q96" s="35">
        <v>2077.2783985999999</v>
      </c>
      <c r="R96" s="35">
        <v>1408.09520987</v>
      </c>
      <c r="S96" s="35">
        <v>41.236296099999997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9932.5238711300008</v>
      </c>
      <c r="C97" s="35">
        <f t="shared" ref="C97" si="270">I97+O97</f>
        <v>3001.4754489499996</v>
      </c>
      <c r="D97" s="35">
        <f t="shared" ref="D97" si="271">J97+P97</f>
        <v>6931.0484221799998</v>
      </c>
      <c r="E97" s="35">
        <f t="shared" ref="E97" si="272">K97+Q97</f>
        <v>4494.2316234400005</v>
      </c>
      <c r="F97" s="35">
        <f t="shared" ref="F97" si="273">L97+R97</f>
        <v>2361.6220659300002</v>
      </c>
      <c r="G97" s="35">
        <f t="shared" ref="G97" si="274">M97+S97</f>
        <v>75.194732810000005</v>
      </c>
      <c r="H97" s="35">
        <f t="shared" ref="H97" si="275">SUM(I97:J97)</f>
        <v>5830.9980224999999</v>
      </c>
      <c r="I97" s="35">
        <v>2380.5302378299998</v>
      </c>
      <c r="J97" s="35">
        <f t="shared" ref="J97" si="276">SUM(K97:M97)</f>
        <v>3450.4677846700001</v>
      </c>
      <c r="K97" s="35">
        <v>2420.8846516600001</v>
      </c>
      <c r="L97" s="35">
        <v>1006.76437509</v>
      </c>
      <c r="M97" s="35">
        <v>22.818757919999999</v>
      </c>
      <c r="N97" s="35">
        <f t="shared" ref="N97" si="277">SUM(O97:P97)</f>
        <v>4101.5258486299999</v>
      </c>
      <c r="O97" s="35">
        <v>620.94521111999995</v>
      </c>
      <c r="P97" s="35">
        <f t="shared" ref="P97" si="278">SUM(Q97:S97)</f>
        <v>3480.5806375100001</v>
      </c>
      <c r="Q97" s="35">
        <v>2073.3469717799999</v>
      </c>
      <c r="R97" s="35">
        <v>1354.85769084</v>
      </c>
      <c r="S97" s="35">
        <v>52.375974890000002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10029.36404416</v>
      </c>
      <c r="C98" s="35">
        <f t="shared" ref="C98" si="279">I98+O98</f>
        <v>3154.7789501899997</v>
      </c>
      <c r="D98" s="35">
        <f t="shared" ref="D98" si="280">J98+P98</f>
        <v>6874.5850939700003</v>
      </c>
      <c r="E98" s="35">
        <f t="shared" ref="E98" si="281">K98+Q98</f>
        <v>4564.0586432399996</v>
      </c>
      <c r="F98" s="35">
        <f t="shared" ref="F98" si="282">L98+R98</f>
        <v>2245.3315809599999</v>
      </c>
      <c r="G98" s="35">
        <f t="shared" ref="G98" si="283">M98+S98</f>
        <v>65.194869769999997</v>
      </c>
      <c r="H98" s="35">
        <f t="shared" ref="H98" si="284">SUM(I98:J98)</f>
        <v>5978.0572696600002</v>
      </c>
      <c r="I98" s="35">
        <v>2534.2910668</v>
      </c>
      <c r="J98" s="35">
        <f t="shared" ref="J98" si="285">SUM(K98:M98)</f>
        <v>3443.7662028600002</v>
      </c>
      <c r="K98" s="35">
        <v>2497.8516280200001</v>
      </c>
      <c r="L98" s="35">
        <v>930.98854457000004</v>
      </c>
      <c r="M98" s="35">
        <v>14.92603027</v>
      </c>
      <c r="N98" s="35">
        <f t="shared" ref="N98" si="286">SUM(O98:P98)</f>
        <v>4051.3067744999998</v>
      </c>
      <c r="O98" s="35">
        <v>620.48788338999998</v>
      </c>
      <c r="P98" s="35">
        <f t="shared" ref="P98" si="287">SUM(Q98:S98)</f>
        <v>3430.8188911100001</v>
      </c>
      <c r="Q98" s="35">
        <v>2066.2070152199999</v>
      </c>
      <c r="R98" s="35">
        <v>1314.34303639</v>
      </c>
      <c r="S98" s="35">
        <v>50.268839499999999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10017.57706247</v>
      </c>
      <c r="C99" s="35">
        <f t="shared" ref="C99" si="288">I99+O99</f>
        <v>3193.24518893</v>
      </c>
      <c r="D99" s="35">
        <f t="shared" ref="D99" si="289">J99+P99</f>
        <v>6824.3318735399998</v>
      </c>
      <c r="E99" s="35">
        <f t="shared" ref="E99" si="290">K99+Q99</f>
        <v>4608.810598</v>
      </c>
      <c r="F99" s="35">
        <f t="shared" ref="F99" si="291">L99+R99</f>
        <v>2150.73297908</v>
      </c>
      <c r="G99" s="35">
        <f t="shared" ref="G99" si="292">M99+S99</f>
        <v>64.788296459999998</v>
      </c>
      <c r="H99" s="35">
        <f t="shared" ref="H99" si="293">SUM(I99:J99)</f>
        <v>5999.9853229</v>
      </c>
      <c r="I99" s="35">
        <v>2543.2450002700002</v>
      </c>
      <c r="J99" s="35">
        <f t="shared" ref="J99" si="294">SUM(K99:M99)</f>
        <v>3456.7403226299998</v>
      </c>
      <c r="K99" s="35">
        <v>2571.81140521</v>
      </c>
      <c r="L99" s="35">
        <v>869.80468315999997</v>
      </c>
      <c r="M99" s="35">
        <v>15.12423426</v>
      </c>
      <c r="N99" s="35">
        <f t="shared" ref="N99" si="295">SUM(O99:P99)</f>
        <v>4017.5917395699998</v>
      </c>
      <c r="O99" s="35">
        <v>650.00018866000005</v>
      </c>
      <c r="P99" s="35">
        <f t="shared" ref="P99" si="296">SUM(Q99:S99)</f>
        <v>3367.59155091</v>
      </c>
      <c r="Q99" s="35">
        <v>2036.9991927900001</v>
      </c>
      <c r="R99" s="35">
        <v>1280.92829592</v>
      </c>
      <c r="S99" s="35">
        <v>49.664062199999996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10360.190198069999</v>
      </c>
      <c r="C100" s="35">
        <f t="shared" ref="C100" si="297">I100+O100</f>
        <v>3528.3810620899999</v>
      </c>
      <c r="D100" s="35">
        <f t="shared" ref="D100" si="298">J100+P100</f>
        <v>6831.8091359800001</v>
      </c>
      <c r="E100" s="35">
        <f t="shared" ref="E100" si="299">K100+Q100</f>
        <v>4668.9869502800002</v>
      </c>
      <c r="F100" s="35">
        <f t="shared" ref="F100" si="300">L100+R100</f>
        <v>2096.0287890300001</v>
      </c>
      <c r="G100" s="35">
        <f t="shared" ref="G100" si="301">M100+S100</f>
        <v>66.793396669999993</v>
      </c>
      <c r="H100" s="35">
        <f t="shared" ref="H100" si="302">SUM(I100:J100)</f>
        <v>6314.1126931399995</v>
      </c>
      <c r="I100" s="35">
        <v>2852.9574973799999</v>
      </c>
      <c r="J100" s="35">
        <f t="shared" ref="J100" si="303">SUM(K100:M100)</f>
        <v>3461.15519576</v>
      </c>
      <c r="K100" s="35">
        <v>2626.3269456799999</v>
      </c>
      <c r="L100" s="35">
        <v>818.24958929000002</v>
      </c>
      <c r="M100" s="35">
        <v>16.578660790000001</v>
      </c>
      <c r="N100" s="35">
        <f t="shared" ref="N100" si="304">SUM(O100:P100)</f>
        <v>4046.07750493</v>
      </c>
      <c r="O100" s="35">
        <v>675.42356471000005</v>
      </c>
      <c r="P100" s="35">
        <f t="shared" ref="P100" si="305">SUM(Q100:S100)</f>
        <v>3370.6539402200001</v>
      </c>
      <c r="Q100" s="35">
        <v>2042.6600046000001</v>
      </c>
      <c r="R100" s="35">
        <v>1277.77919974</v>
      </c>
      <c r="S100" s="35">
        <v>50.214735879999999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10277.12719359</v>
      </c>
      <c r="C101" s="35">
        <f t="shared" ref="C101" si="306">I101+O101</f>
        <v>3407.6313227700002</v>
      </c>
      <c r="D101" s="35">
        <f t="shared" ref="D101" si="307">J101+P101</f>
        <v>6869.4958708200002</v>
      </c>
      <c r="E101" s="35">
        <f t="shared" ref="E101" si="308">K101+Q101</f>
        <v>4741.8843940999996</v>
      </c>
      <c r="F101" s="35">
        <f t="shared" ref="F101" si="309">L101+R101</f>
        <v>2056.15012669</v>
      </c>
      <c r="G101" s="35">
        <f t="shared" ref="G101" si="310">M101+S101</f>
        <v>71.461350030000006</v>
      </c>
      <c r="H101" s="35">
        <f t="shared" ref="H101" si="311">SUM(I101:J101)</f>
        <v>6113.7790993600001</v>
      </c>
      <c r="I101" s="35">
        <v>2705.9260858600001</v>
      </c>
      <c r="J101" s="35">
        <f t="shared" ref="J101" si="312">SUM(K101:M101)</f>
        <v>3407.8530135000001</v>
      </c>
      <c r="K101" s="35">
        <v>2634.6244964100001</v>
      </c>
      <c r="L101" s="35">
        <v>753.62195345999999</v>
      </c>
      <c r="M101" s="35">
        <v>19.60656363</v>
      </c>
      <c r="N101" s="35">
        <f t="shared" ref="N101" si="313">SUM(O101:P101)</f>
        <v>4163.3480942300002</v>
      </c>
      <c r="O101" s="35">
        <v>701.70523691000005</v>
      </c>
      <c r="P101" s="35">
        <f t="shared" ref="P101" si="314">SUM(Q101:S101)</f>
        <v>3461.6428573200001</v>
      </c>
      <c r="Q101" s="35">
        <v>2107.2598976899999</v>
      </c>
      <c r="R101" s="35">
        <v>1302.52817323</v>
      </c>
      <c r="S101" s="35">
        <v>51.854786400000002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10468.149424899999</v>
      </c>
      <c r="C102" s="35">
        <f t="shared" ref="C102" si="315">I102+O102</f>
        <v>3442.2472419599999</v>
      </c>
      <c r="D102" s="35">
        <f t="shared" ref="D102" si="316">J102+P102</f>
        <v>7025.9021829399999</v>
      </c>
      <c r="E102" s="35">
        <f t="shared" ref="E102" si="317">K102+Q102</f>
        <v>4905.1455783799993</v>
      </c>
      <c r="F102" s="35">
        <f t="shared" ref="F102" si="318">L102+R102</f>
        <v>2044.36868723</v>
      </c>
      <c r="G102" s="35">
        <f t="shared" ref="G102" si="319">M102+S102</f>
        <v>76.387917330000008</v>
      </c>
      <c r="H102" s="35">
        <f t="shared" ref="H102" si="320">SUM(I102:J102)</f>
        <v>6066.4857158899995</v>
      </c>
      <c r="I102" s="35">
        <v>2696.1168427799998</v>
      </c>
      <c r="J102" s="35">
        <f t="shared" ref="J102" si="321">SUM(K102:M102)</f>
        <v>3370.3688731100001</v>
      </c>
      <c r="K102" s="35">
        <v>2651.1852321599999</v>
      </c>
      <c r="L102" s="35">
        <v>696.91876953999997</v>
      </c>
      <c r="M102" s="35">
        <v>22.264871410000001</v>
      </c>
      <c r="N102" s="35">
        <f t="shared" ref="N102" si="322">SUM(O102:P102)</f>
        <v>4401.6637090099994</v>
      </c>
      <c r="O102" s="35">
        <v>746.13039918000004</v>
      </c>
      <c r="P102" s="35">
        <f t="shared" ref="P102" si="323">SUM(Q102:S102)</f>
        <v>3655.5333098299998</v>
      </c>
      <c r="Q102" s="35">
        <v>2253.9603462199998</v>
      </c>
      <c r="R102" s="35">
        <v>1347.4499176899999</v>
      </c>
      <c r="S102" s="35">
        <v>54.123045920000003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10644.975601639999</v>
      </c>
      <c r="C103" s="35">
        <f t="shared" ref="C103" si="324">I103+O103</f>
        <v>3639.94847807</v>
      </c>
      <c r="D103" s="35">
        <f t="shared" ref="D103" si="325">J103+P103</f>
        <v>7005.0271235700002</v>
      </c>
      <c r="E103" s="35">
        <f t="shared" ref="E103" si="326">K103+Q103</f>
        <v>4889.1261901500002</v>
      </c>
      <c r="F103" s="35">
        <f t="shared" ref="F103" si="327">L103+R103</f>
        <v>2038.1635106599999</v>
      </c>
      <c r="G103" s="35">
        <f t="shared" ref="G103" si="328">M103+S103</f>
        <v>77.737422760000001</v>
      </c>
      <c r="H103" s="35">
        <f t="shared" ref="H103" si="329">SUM(I103:J103)</f>
        <v>6271.2022685100001</v>
      </c>
      <c r="I103" s="35">
        <v>2888.8007336400001</v>
      </c>
      <c r="J103" s="35">
        <f t="shared" ref="J103" si="330">SUM(K103:M103)</f>
        <v>3382.40153487</v>
      </c>
      <c r="K103" s="35">
        <v>2678.0167693600001</v>
      </c>
      <c r="L103" s="35">
        <v>681.30146106999996</v>
      </c>
      <c r="M103" s="35">
        <v>23.083304439999999</v>
      </c>
      <c r="N103" s="35">
        <f t="shared" ref="N103" si="331">SUM(O103:P103)</f>
        <v>4373.7733331300005</v>
      </c>
      <c r="O103" s="35">
        <v>751.14774442999999</v>
      </c>
      <c r="P103" s="35">
        <f t="shared" ref="P103" si="332">SUM(Q103:S103)</f>
        <v>3622.6255887000002</v>
      </c>
      <c r="Q103" s="35">
        <v>2211.1094207900001</v>
      </c>
      <c r="R103" s="35">
        <v>1356.86204959</v>
      </c>
      <c r="S103" s="35">
        <v>54.654118320000002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10626.94163786</v>
      </c>
      <c r="C104" s="35">
        <f t="shared" ref="C104" si="333">I104+O104</f>
        <v>3655.2734734999999</v>
      </c>
      <c r="D104" s="35">
        <f t="shared" ref="D104" si="334">J104+P104</f>
        <v>6971.6681643600004</v>
      </c>
      <c r="E104" s="35">
        <f t="shared" ref="E104" si="335">K104+Q104</f>
        <v>4893.1453172399997</v>
      </c>
      <c r="F104" s="35">
        <f t="shared" ref="F104" si="336">L104+R104</f>
        <v>1999.7747392000001</v>
      </c>
      <c r="G104" s="35">
        <f t="shared" ref="G104" si="337">M104+S104</f>
        <v>78.748107919999995</v>
      </c>
      <c r="H104" s="35">
        <f t="shared" ref="H104" si="338">SUM(I104:J104)</f>
        <v>6295.3197090399999</v>
      </c>
      <c r="I104" s="35">
        <v>2887.4110617299998</v>
      </c>
      <c r="J104" s="35">
        <f t="shared" ref="J104" si="339">SUM(K104:M104)</f>
        <v>3407.9086473100001</v>
      </c>
      <c r="K104" s="35">
        <v>2711.5486016700002</v>
      </c>
      <c r="L104" s="35">
        <v>672.02919602999998</v>
      </c>
      <c r="M104" s="35">
        <v>24.330849610000001</v>
      </c>
      <c r="N104" s="35">
        <f t="shared" ref="N104" si="340">SUM(O104:P104)</f>
        <v>4331.62192882</v>
      </c>
      <c r="O104" s="35">
        <v>767.86241176999999</v>
      </c>
      <c r="P104" s="35">
        <f t="shared" ref="P104" si="341">SUM(Q104:S104)</f>
        <v>3563.7595170499999</v>
      </c>
      <c r="Q104" s="35">
        <v>2181.59671557</v>
      </c>
      <c r="R104" s="35">
        <v>1327.74554317</v>
      </c>
      <c r="S104" s="35">
        <v>54.417258310000001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10655.547915539999</v>
      </c>
      <c r="C105" s="35">
        <f t="shared" ref="C105" si="342">I105+O105</f>
        <v>3619.3904326900001</v>
      </c>
      <c r="D105" s="35">
        <f t="shared" ref="D105" si="343">J105+P105</f>
        <v>7036.1574828499997</v>
      </c>
      <c r="E105" s="35">
        <f t="shared" ref="E105" si="344">K105+Q105</f>
        <v>4953.1010711300005</v>
      </c>
      <c r="F105" s="35">
        <f t="shared" ref="F105" si="345">L105+R105</f>
        <v>2002.2546994300001</v>
      </c>
      <c r="G105" s="35">
        <f t="shared" ref="G105" si="346">M105+S105</f>
        <v>80.801712289999998</v>
      </c>
      <c r="H105" s="35">
        <f t="shared" ref="H105" si="347">SUM(I105:J105)</f>
        <v>6337.1574547</v>
      </c>
      <c r="I105" s="35">
        <v>2867.8314692200001</v>
      </c>
      <c r="J105" s="35">
        <f t="shared" ref="J105" si="348">SUM(K105:M105)</f>
        <v>3469.3259854799999</v>
      </c>
      <c r="K105" s="35">
        <v>2761.6880517700001</v>
      </c>
      <c r="L105" s="35">
        <v>682.09067487000004</v>
      </c>
      <c r="M105" s="35">
        <v>25.547258840000001</v>
      </c>
      <c r="N105" s="35">
        <f t="shared" ref="N105" si="349">SUM(O105:P105)</f>
        <v>4318.3904608399989</v>
      </c>
      <c r="O105" s="35">
        <v>751.55896346999998</v>
      </c>
      <c r="P105" s="35">
        <f t="shared" ref="P105" si="350">SUM(Q105:S105)</f>
        <v>3566.8314973699994</v>
      </c>
      <c r="Q105" s="35">
        <v>2191.4130193599999</v>
      </c>
      <c r="R105" s="35">
        <v>1320.1640245599999</v>
      </c>
      <c r="S105" s="35">
        <v>55.25445345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10697.28687344</v>
      </c>
      <c r="C106" s="35">
        <f t="shared" ref="C106" si="351">I106+O106</f>
        <v>3751.8117578800002</v>
      </c>
      <c r="D106" s="35">
        <f t="shared" ref="D106" si="352">J106+P106</f>
        <v>6945.4751155599988</v>
      </c>
      <c r="E106" s="35">
        <f t="shared" ref="E106" si="353">K106+Q106</f>
        <v>4942.3839931900002</v>
      </c>
      <c r="F106" s="35">
        <f t="shared" ref="F106" si="354">L106+R106</f>
        <v>1924.2561922099999</v>
      </c>
      <c r="G106" s="35">
        <f t="shared" ref="G106" si="355">M106+S106</f>
        <v>78.834930159999999</v>
      </c>
      <c r="H106" s="35">
        <f t="shared" ref="H106" si="356">SUM(I106:J106)</f>
        <v>6526.7843074799994</v>
      </c>
      <c r="I106" s="35">
        <v>3020.28699646</v>
      </c>
      <c r="J106" s="35">
        <f t="shared" ref="J106" si="357">SUM(K106:M106)</f>
        <v>3506.4973110199994</v>
      </c>
      <c r="K106" s="35">
        <v>2810.6294865999998</v>
      </c>
      <c r="L106" s="35">
        <v>670.09305289999998</v>
      </c>
      <c r="M106" s="35">
        <v>25.774771520000002</v>
      </c>
      <c r="N106" s="35">
        <f t="shared" ref="N106" si="358">SUM(O106:P106)</f>
        <v>4170.5025659599996</v>
      </c>
      <c r="O106" s="35">
        <v>731.52476142</v>
      </c>
      <c r="P106" s="35">
        <f t="shared" ref="P106" si="359">SUM(Q106:S106)</f>
        <v>3438.9778045399999</v>
      </c>
      <c r="Q106" s="35">
        <v>2131.7545065899999</v>
      </c>
      <c r="R106" s="35">
        <v>1254.1631393099999</v>
      </c>
      <c r="S106" s="35">
        <v>53.060158639999997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10817.067020089999</v>
      </c>
      <c r="C107" s="35">
        <f t="shared" ref="C107" si="360">I107+O107</f>
        <v>3745.79104327</v>
      </c>
      <c r="D107" s="35">
        <f t="shared" ref="D107" si="361">J107+P107</f>
        <v>7071.2759768199994</v>
      </c>
      <c r="E107" s="35">
        <f t="shared" ref="E107" si="362">K107+Q107</f>
        <v>5031.3242829499995</v>
      </c>
      <c r="F107" s="35">
        <f t="shared" ref="F107" si="363">L107+R107</f>
        <v>1954.79372547</v>
      </c>
      <c r="G107" s="35">
        <f t="shared" ref="G107" si="364">M107+S107</f>
        <v>85.157968400000001</v>
      </c>
      <c r="H107" s="35">
        <f t="shared" ref="H107" si="365">SUM(I107:J107)</f>
        <v>6627.6635942399998</v>
      </c>
      <c r="I107" s="35">
        <v>2970.5943051999998</v>
      </c>
      <c r="J107" s="35">
        <f t="shared" ref="J107" si="366">SUM(K107:M107)</f>
        <v>3657.0692890400001</v>
      </c>
      <c r="K107" s="35">
        <v>2899.2634727300001</v>
      </c>
      <c r="L107" s="35">
        <v>730.13788210999996</v>
      </c>
      <c r="M107" s="35">
        <v>27.667934200000001</v>
      </c>
      <c r="N107" s="35">
        <f t="shared" ref="N107" si="367">SUM(O107:P107)</f>
        <v>4189.4034258499996</v>
      </c>
      <c r="O107" s="35">
        <v>775.19673807000004</v>
      </c>
      <c r="P107" s="35">
        <f t="shared" ref="P107" si="368">SUM(Q107:S107)</f>
        <v>3414.2066877799998</v>
      </c>
      <c r="Q107" s="35">
        <v>2132.0608102199999</v>
      </c>
      <c r="R107" s="35">
        <v>1224.6558433600001</v>
      </c>
      <c r="S107" s="35">
        <v>57.490034199999997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10765.765511829999</v>
      </c>
      <c r="C108" s="35">
        <f t="shared" ref="C108" si="369">I108+O108</f>
        <v>3736.6479061199998</v>
      </c>
      <c r="D108" s="35">
        <f t="shared" ref="D108" si="370">J108+P108</f>
        <v>7029.1176057100001</v>
      </c>
      <c r="E108" s="35">
        <f t="shared" ref="E108" si="371">K108+Q108</f>
        <v>5069.9022499900002</v>
      </c>
      <c r="F108" s="35">
        <f t="shared" ref="F108" si="372">L108+R108</f>
        <v>1874.1563001499999</v>
      </c>
      <c r="G108" s="35">
        <f t="shared" ref="G108" si="373">M108+S108</f>
        <v>85.059055569999998</v>
      </c>
      <c r="H108" s="35">
        <f t="shared" ref="H108" si="374">SUM(I108:J108)</f>
        <v>6679.5715513899995</v>
      </c>
      <c r="I108" s="35">
        <v>2976.9357255999998</v>
      </c>
      <c r="J108" s="35">
        <f t="shared" ref="J108" si="375">SUM(K108:M108)</f>
        <v>3702.6358257900001</v>
      </c>
      <c r="K108" s="35">
        <v>2960.3523887900001</v>
      </c>
      <c r="L108" s="35">
        <v>714.11995276000005</v>
      </c>
      <c r="M108" s="35">
        <v>28.163484239999999</v>
      </c>
      <c r="N108" s="35">
        <f t="shared" ref="N108" si="376">SUM(O108:P108)</f>
        <v>4086.19396044</v>
      </c>
      <c r="O108" s="35">
        <v>759.71218051999995</v>
      </c>
      <c r="P108" s="35">
        <f t="shared" ref="P108" si="377">SUM(Q108:S108)</f>
        <v>3326.48177992</v>
      </c>
      <c r="Q108" s="35">
        <v>2109.5498612000001</v>
      </c>
      <c r="R108" s="35">
        <v>1160.0363473899999</v>
      </c>
      <c r="S108" s="35">
        <v>56.895571330000003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10781.27590054</v>
      </c>
      <c r="C109" s="35">
        <f t="shared" ref="C109" si="378">I109+O109</f>
        <v>3762.8185730499999</v>
      </c>
      <c r="D109" s="35">
        <f t="shared" ref="D109" si="379">J109+P109</f>
        <v>7018.4573274899994</v>
      </c>
      <c r="E109" s="35">
        <f t="shared" ref="E109" si="380">K109+Q109</f>
        <v>5100.3333863799999</v>
      </c>
      <c r="F109" s="35">
        <f t="shared" ref="F109" si="381">L109+R109</f>
        <v>1831.0235714300002</v>
      </c>
      <c r="G109" s="35">
        <f t="shared" ref="G109" si="382">M109+S109</f>
        <v>87.10036968</v>
      </c>
      <c r="H109" s="35">
        <f t="shared" ref="H109" si="383">SUM(I109:J109)</f>
        <v>6677.2218501699999</v>
      </c>
      <c r="I109" s="35">
        <v>2972.19624032</v>
      </c>
      <c r="J109" s="35">
        <f t="shared" ref="J109" si="384">SUM(K109:M109)</f>
        <v>3705.0256098499999</v>
      </c>
      <c r="K109" s="35">
        <v>2977.80533186</v>
      </c>
      <c r="L109" s="35">
        <v>697.65477855999995</v>
      </c>
      <c r="M109" s="35">
        <v>29.565499429999999</v>
      </c>
      <c r="N109" s="35">
        <f t="shared" ref="N109" si="385">SUM(O109:P109)</f>
        <v>4104.0540503700004</v>
      </c>
      <c r="O109" s="35">
        <v>790.62233273000004</v>
      </c>
      <c r="P109" s="35">
        <f t="shared" ref="P109" si="386">SUM(Q109:S109)</f>
        <v>3313.43171764</v>
      </c>
      <c r="Q109" s="35">
        <v>2122.5280545199998</v>
      </c>
      <c r="R109" s="35">
        <v>1133.3687928700001</v>
      </c>
      <c r="S109" s="35">
        <v>57.534870249999997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10784.149409199999</v>
      </c>
      <c r="C110" s="35">
        <f t="shared" ref="C110" si="387">I110+O110</f>
        <v>3874.6440860000002</v>
      </c>
      <c r="D110" s="35">
        <f t="shared" ref="D110" si="388">J110+P110</f>
        <v>6909.5053232</v>
      </c>
      <c r="E110" s="35">
        <f t="shared" ref="E110" si="389">K110+Q110</f>
        <v>5076.2749973800001</v>
      </c>
      <c r="F110" s="35">
        <f t="shared" ref="F110" si="390">L110+R110</f>
        <v>1746.5790860700001</v>
      </c>
      <c r="G110" s="35">
        <f t="shared" ref="G110" si="391">M110+S110</f>
        <v>86.651239750000002</v>
      </c>
      <c r="H110" s="35">
        <f t="shared" ref="H110" si="392">SUM(I110:J110)</f>
        <v>6810.2589306</v>
      </c>
      <c r="I110" s="35">
        <v>3094.1370294200001</v>
      </c>
      <c r="J110" s="35">
        <f t="shared" ref="J110" si="393">SUM(K110:M110)</f>
        <v>3716.1219011799999</v>
      </c>
      <c r="K110" s="35">
        <v>2997.3035916099998</v>
      </c>
      <c r="L110" s="35">
        <v>689.09146796000005</v>
      </c>
      <c r="M110" s="35">
        <v>29.726841610000001</v>
      </c>
      <c r="N110" s="35">
        <f t="shared" ref="N110" si="394">SUM(O110:P110)</f>
        <v>3973.8904786000003</v>
      </c>
      <c r="O110" s="35">
        <v>780.50705658000004</v>
      </c>
      <c r="P110" s="35">
        <f t="shared" ref="P110" si="395">SUM(Q110:S110)</f>
        <v>3193.3834220200001</v>
      </c>
      <c r="Q110" s="35">
        <v>2078.9714057699998</v>
      </c>
      <c r="R110" s="35">
        <v>1057.4876181100001</v>
      </c>
      <c r="S110" s="35">
        <v>56.924398140000001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10778.98256215</v>
      </c>
      <c r="C111" s="35">
        <f t="shared" ref="C111" si="396">I111+O111</f>
        <v>3805.6247912899998</v>
      </c>
      <c r="D111" s="35">
        <f t="shared" ref="D111" si="397">J111+P111</f>
        <v>6973.3577708600005</v>
      </c>
      <c r="E111" s="35">
        <f t="shared" ref="E111" si="398">K111+Q111</f>
        <v>5162.9569806700001</v>
      </c>
      <c r="F111" s="35">
        <f t="shared" ref="F111" si="399">L111+R111</f>
        <v>1720.02093165</v>
      </c>
      <c r="G111" s="35">
        <f t="shared" ref="G111" si="400">M111+S111</f>
        <v>90.379858540000001</v>
      </c>
      <c r="H111" s="35">
        <f t="shared" ref="H111" si="401">SUM(I111:J111)</f>
        <v>6747.9826161999999</v>
      </c>
      <c r="I111" s="35">
        <v>2997.4147441999999</v>
      </c>
      <c r="J111" s="35">
        <f t="shared" ref="J111" si="402">SUM(K111:M111)</f>
        <v>3750.5678720000001</v>
      </c>
      <c r="K111" s="35">
        <v>3043.17338062</v>
      </c>
      <c r="L111" s="35">
        <v>677.56173301000001</v>
      </c>
      <c r="M111" s="35">
        <v>29.832758370000001</v>
      </c>
      <c r="N111" s="35">
        <f t="shared" ref="N111" si="403">SUM(O111:P111)</f>
        <v>4030.99994595</v>
      </c>
      <c r="O111" s="35">
        <v>808.21004708999999</v>
      </c>
      <c r="P111" s="35">
        <f t="shared" ref="P111" si="404">SUM(Q111:S111)</f>
        <v>3222.78989886</v>
      </c>
      <c r="Q111" s="35">
        <v>2119.7836000500001</v>
      </c>
      <c r="R111" s="35">
        <v>1042.4591986400001</v>
      </c>
      <c r="S111" s="35">
        <v>60.54710017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11147.21470138</v>
      </c>
      <c r="C112" s="35">
        <f t="shared" ref="C112" si="405">I112+O112</f>
        <v>4228.4074483300001</v>
      </c>
      <c r="D112" s="35">
        <f t="shared" ref="D112" si="406">J112+P112</f>
        <v>6918.8072530500003</v>
      </c>
      <c r="E112" s="35">
        <f t="shared" ref="E112" si="407">K112+Q112</f>
        <v>5238.1838012500002</v>
      </c>
      <c r="F112" s="35">
        <f t="shared" ref="F112" si="408">L112+R112</f>
        <v>1592.40467081</v>
      </c>
      <c r="G112" s="35">
        <f t="shared" ref="G112" si="409">M112+S112</f>
        <v>88.218780989999999</v>
      </c>
      <c r="H112" s="35">
        <f t="shared" ref="H112" si="410">SUM(I112:J112)</f>
        <v>7170.8098960999996</v>
      </c>
      <c r="I112" s="35">
        <v>3394.9067916200001</v>
      </c>
      <c r="J112" s="35">
        <f t="shared" ref="J112" si="411">SUM(K112:M112)</f>
        <v>3775.9031044799999</v>
      </c>
      <c r="K112" s="35">
        <v>3157.4080135300001</v>
      </c>
      <c r="L112" s="35">
        <v>588.94903622000004</v>
      </c>
      <c r="M112" s="35">
        <v>29.546054730000002</v>
      </c>
      <c r="N112" s="35">
        <f t="shared" ref="N112" si="412">SUM(O112:P112)</f>
        <v>3976.4048052800003</v>
      </c>
      <c r="O112" s="35">
        <v>833.50065671000004</v>
      </c>
      <c r="P112" s="35">
        <f t="shared" ref="P112" si="413">SUM(Q112:S112)</f>
        <v>3142.9041485700004</v>
      </c>
      <c r="Q112" s="35">
        <v>2080.7757877200002</v>
      </c>
      <c r="R112" s="35">
        <v>1003.45563459</v>
      </c>
      <c r="S112" s="35">
        <v>58.672726259999997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10911.33459343</v>
      </c>
      <c r="C113" s="35">
        <f t="shared" ref="C113" si="414">I113+O113</f>
        <v>4115.4566145700001</v>
      </c>
      <c r="D113" s="35">
        <f t="shared" ref="D113" si="415">J113+P113</f>
        <v>6795.8779788600004</v>
      </c>
      <c r="E113" s="35">
        <f t="shared" ref="E113" si="416">K113+Q113</f>
        <v>5064.0298716400002</v>
      </c>
      <c r="F113" s="35">
        <f t="shared" ref="F113" si="417">L113+R113</f>
        <v>1654.31285037</v>
      </c>
      <c r="G113" s="35">
        <f t="shared" ref="G113" si="418">M113+S113</f>
        <v>77.535256849999996</v>
      </c>
      <c r="H113" s="35">
        <f t="shared" ref="H113" si="419">SUM(I113:J113)</f>
        <v>7037.4430252399998</v>
      </c>
      <c r="I113" s="35">
        <v>3284.6434427999998</v>
      </c>
      <c r="J113" s="35">
        <f t="shared" ref="J113" si="420">SUM(K113:M113)</f>
        <v>3752.79958244</v>
      </c>
      <c r="K113" s="35">
        <v>3034.6829095600001</v>
      </c>
      <c r="L113" s="35">
        <v>691.75748286999999</v>
      </c>
      <c r="M113" s="35">
        <v>26.359190009999999</v>
      </c>
      <c r="N113" s="35">
        <f t="shared" ref="N113" si="421">SUM(O113:P113)</f>
        <v>3873.8915681899998</v>
      </c>
      <c r="O113" s="35">
        <v>830.81317177000005</v>
      </c>
      <c r="P113" s="35">
        <f t="shared" ref="P113" si="422">SUM(Q113:S113)</f>
        <v>3043.07839642</v>
      </c>
      <c r="Q113" s="35">
        <v>2029.3469620799999</v>
      </c>
      <c r="R113" s="35">
        <v>962.55536749999999</v>
      </c>
      <c r="S113" s="35">
        <v>51.176066839999997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11112.95271188</v>
      </c>
      <c r="C114" s="35">
        <f t="shared" ref="C114" si="423">I114+O114</f>
        <v>4219.1415377499998</v>
      </c>
      <c r="D114" s="35">
        <f t="shared" ref="D114" si="424">J114+P114</f>
        <v>6893.8111741299999</v>
      </c>
      <c r="E114" s="35">
        <f t="shared" ref="E114" si="425">K114+Q114</f>
        <v>5142.5351079499997</v>
      </c>
      <c r="F114" s="35">
        <f t="shared" ref="F114" si="426">L114+R114</f>
        <v>1676.3555551899999</v>
      </c>
      <c r="G114" s="35">
        <f t="shared" ref="G114" si="427">M114+S114</f>
        <v>74.920510989999997</v>
      </c>
      <c r="H114" s="35">
        <f t="shared" ref="H114" si="428">SUM(I114:J114)</f>
        <v>7091.8006556700002</v>
      </c>
      <c r="I114" s="35">
        <v>3344.5837247700001</v>
      </c>
      <c r="J114" s="35">
        <f t="shared" ref="J114" si="429">SUM(K114:M114)</f>
        <v>3747.2169309000001</v>
      </c>
      <c r="K114" s="35">
        <v>3039.2118480499998</v>
      </c>
      <c r="L114" s="35">
        <v>684.26697391000005</v>
      </c>
      <c r="M114" s="35">
        <v>23.73810894</v>
      </c>
      <c r="N114" s="35">
        <f t="shared" ref="N114" si="430">SUM(O114:P114)</f>
        <v>4021.15205621</v>
      </c>
      <c r="O114" s="35">
        <v>874.55781297999999</v>
      </c>
      <c r="P114" s="35">
        <f t="shared" ref="P114" si="431">SUM(Q114:S114)</f>
        <v>3146.5942432299998</v>
      </c>
      <c r="Q114" s="35">
        <v>2103.3232598999998</v>
      </c>
      <c r="R114" s="35">
        <v>992.08858127999997</v>
      </c>
      <c r="S114" s="35">
        <v>51.18240205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11068.56433929</v>
      </c>
      <c r="C115" s="35">
        <f t="shared" ref="C115" si="432">I115+O115</f>
        <v>4173.4549304000002</v>
      </c>
      <c r="D115" s="35">
        <f t="shared" ref="D115" si="433">J115+P115</f>
        <v>6895.1094088900009</v>
      </c>
      <c r="E115" s="35">
        <f t="shared" ref="E115" si="434">K115+Q115</f>
        <v>5169.6664966600001</v>
      </c>
      <c r="F115" s="35">
        <f t="shared" ref="F115" si="435">L115+R115</f>
        <v>1655.85000726</v>
      </c>
      <c r="G115" s="35">
        <f t="shared" ref="G115" si="436">M115+S115</f>
        <v>69.592904969999992</v>
      </c>
      <c r="H115" s="35">
        <f t="shared" ref="H115" si="437">SUM(I115:J115)</f>
        <v>7146.2399648500004</v>
      </c>
      <c r="I115" s="35">
        <v>3364.76850797</v>
      </c>
      <c r="J115" s="35">
        <f t="shared" ref="J115" si="438">SUM(K115:M115)</f>
        <v>3781.4714568800005</v>
      </c>
      <c r="K115" s="35">
        <v>3075.6470840900001</v>
      </c>
      <c r="L115" s="35">
        <v>682.15415552000002</v>
      </c>
      <c r="M115" s="35">
        <v>23.670217269999998</v>
      </c>
      <c r="N115" s="35">
        <f t="shared" ref="N115" si="439">SUM(O115:P115)</f>
        <v>3922.3243744399997</v>
      </c>
      <c r="O115" s="35">
        <v>808.68642242999999</v>
      </c>
      <c r="P115" s="35">
        <f t="shared" ref="P115" si="440">SUM(Q115:S115)</f>
        <v>3113.6379520099999</v>
      </c>
      <c r="Q115" s="35">
        <v>2094.01941257</v>
      </c>
      <c r="R115" s="35">
        <v>973.69585173999997</v>
      </c>
      <c r="S115" s="35">
        <v>45.922687699999997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11346.898019669999</v>
      </c>
      <c r="C116" s="35">
        <f t="shared" ref="C116" si="441">I116+O116</f>
        <v>4273.9663603899999</v>
      </c>
      <c r="D116" s="35">
        <f t="shared" ref="D116" si="442">J116+P116</f>
        <v>7072.9316592799996</v>
      </c>
      <c r="E116" s="35">
        <f t="shared" ref="E116" si="443">K116+Q116</f>
        <v>5354.2683352099993</v>
      </c>
      <c r="F116" s="35">
        <f t="shared" ref="F116" si="444">L116+R116</f>
        <v>1679.1659079599999</v>
      </c>
      <c r="G116" s="35">
        <f t="shared" ref="G116" si="445">M116+S116</f>
        <v>39.497416110000003</v>
      </c>
      <c r="H116" s="35">
        <f t="shared" ref="H116" si="446">SUM(I116:J116)</f>
        <v>7226.7860701499994</v>
      </c>
      <c r="I116" s="35">
        <v>3416.5640450699998</v>
      </c>
      <c r="J116" s="35">
        <f t="shared" ref="J116" si="447">SUM(K116:M116)</f>
        <v>3810.2220250800001</v>
      </c>
      <c r="K116" s="35">
        <v>3110.2494778</v>
      </c>
      <c r="L116" s="35">
        <v>676.78298812000003</v>
      </c>
      <c r="M116" s="35">
        <v>23.189559160000002</v>
      </c>
      <c r="N116" s="35">
        <f t="shared" ref="N116" si="448">SUM(O116:P116)</f>
        <v>4120.1119495199991</v>
      </c>
      <c r="O116" s="35">
        <v>857.40231531999996</v>
      </c>
      <c r="P116" s="35">
        <f t="shared" ref="P116" si="449">SUM(Q116:S116)</f>
        <v>3262.7096341999995</v>
      </c>
      <c r="Q116" s="35">
        <v>2244.0188574099998</v>
      </c>
      <c r="R116" s="35">
        <v>1002.38291984</v>
      </c>
      <c r="S116" s="35">
        <v>16.307856950000001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11446.598525179999</v>
      </c>
      <c r="C117" s="35">
        <f t="shared" ref="C117" si="450">I117+O117</f>
        <v>4401.1200779000001</v>
      </c>
      <c r="D117" s="35">
        <f t="shared" ref="D117" si="451">J117+P117</f>
        <v>7045.4784472800002</v>
      </c>
      <c r="E117" s="35">
        <f t="shared" ref="E117" si="452">K117+Q117</f>
        <v>5355.1097628999996</v>
      </c>
      <c r="F117" s="35">
        <f t="shared" ref="F117" si="453">L117+R117</f>
        <v>1651.8349621299999</v>
      </c>
      <c r="G117" s="35">
        <f t="shared" ref="G117" si="454">M117+S117</f>
        <v>38.533722249999997</v>
      </c>
      <c r="H117" s="35">
        <f t="shared" ref="H117" si="455">SUM(I117:J117)</f>
        <v>7382.6017474800001</v>
      </c>
      <c r="I117" s="35">
        <v>3539.8018096599999</v>
      </c>
      <c r="J117" s="35">
        <f t="shared" ref="J117" si="456">SUM(K117:M117)</f>
        <v>3842.7999378200002</v>
      </c>
      <c r="K117" s="35">
        <v>3132.6256364800001</v>
      </c>
      <c r="L117" s="35">
        <v>687.55812705000005</v>
      </c>
      <c r="M117" s="35">
        <v>22.61617429</v>
      </c>
      <c r="N117" s="35">
        <f t="shared" ref="N117" si="457">SUM(O117:P117)</f>
        <v>4063.9967777000002</v>
      </c>
      <c r="O117" s="35">
        <v>861.31826823999995</v>
      </c>
      <c r="P117" s="35">
        <f t="shared" ref="P117" si="458">SUM(Q117:S117)</f>
        <v>3202.67850946</v>
      </c>
      <c r="Q117" s="35">
        <v>2222.4841264199999</v>
      </c>
      <c r="R117" s="35">
        <v>964.27683507999996</v>
      </c>
      <c r="S117" s="35">
        <v>15.91754796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11596.795716639999</v>
      </c>
      <c r="C118" s="35">
        <f t="shared" ref="C118" si="459">I118+O118</f>
        <v>4466.6509870199998</v>
      </c>
      <c r="D118" s="35">
        <f t="shared" ref="D118" si="460">J118+P118</f>
        <v>7130.1447296200004</v>
      </c>
      <c r="E118" s="35">
        <f t="shared" ref="E118" si="461">K118+Q118</f>
        <v>5420.5016856399998</v>
      </c>
      <c r="F118" s="35">
        <f t="shared" ref="F118" si="462">L118+R118</f>
        <v>1671.1873806200001</v>
      </c>
      <c r="G118" s="35">
        <f t="shared" ref="G118" si="463">M118+S118</f>
        <v>38.455663360000003</v>
      </c>
      <c r="H118" s="35">
        <f t="shared" ref="H118" si="464">SUM(I118:J118)</f>
        <v>7491.9591871299999</v>
      </c>
      <c r="I118" s="35">
        <v>3587.87512259</v>
      </c>
      <c r="J118" s="35">
        <f t="shared" ref="J118" si="465">SUM(K118:M118)</f>
        <v>3904.0840645399999</v>
      </c>
      <c r="K118" s="35">
        <v>3167.9934251</v>
      </c>
      <c r="L118" s="35">
        <v>713.42091115999995</v>
      </c>
      <c r="M118" s="35">
        <v>22.669728280000001</v>
      </c>
      <c r="N118" s="35">
        <f t="shared" ref="N118" si="466">SUM(O118:P118)</f>
        <v>4104.8365295100002</v>
      </c>
      <c r="O118" s="35">
        <v>878.77586442999996</v>
      </c>
      <c r="P118" s="35">
        <f t="shared" ref="P118" si="467">SUM(Q118:S118)</f>
        <v>3226.06066508</v>
      </c>
      <c r="Q118" s="35">
        <v>2252.5082605399998</v>
      </c>
      <c r="R118" s="35">
        <v>957.76646946000005</v>
      </c>
      <c r="S118" s="35">
        <v>15.78593508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11949.840472690001</v>
      </c>
      <c r="C119" s="35">
        <f t="shared" ref="C119" si="468">I119+O119</f>
        <v>4579.0316246299999</v>
      </c>
      <c r="D119" s="35">
        <f t="shared" ref="D119" si="469">J119+P119</f>
        <v>7370.8088480599999</v>
      </c>
      <c r="E119" s="35">
        <f t="shared" ref="E119" si="470">K119+Q119</f>
        <v>5602.6847200400007</v>
      </c>
      <c r="F119" s="35">
        <f t="shared" ref="F119" si="471">L119+R119</f>
        <v>1728.1405984</v>
      </c>
      <c r="G119" s="35">
        <f t="shared" ref="G119" si="472">M119+S119</f>
        <v>39.983529619999999</v>
      </c>
      <c r="H119" s="35">
        <f t="shared" ref="H119" si="473">SUM(I119:J119)</f>
        <v>7627.5776605299998</v>
      </c>
      <c r="I119" s="35">
        <v>3642.1148239099998</v>
      </c>
      <c r="J119" s="35">
        <f t="shared" ref="J119" si="474">SUM(K119:M119)</f>
        <v>3985.46283662</v>
      </c>
      <c r="K119" s="35">
        <v>3221.79856238</v>
      </c>
      <c r="L119" s="35">
        <v>740.99658133000003</v>
      </c>
      <c r="M119" s="35">
        <v>22.66769291</v>
      </c>
      <c r="N119" s="35">
        <f t="shared" ref="N119" si="475">SUM(O119:P119)</f>
        <v>4322.2628121600001</v>
      </c>
      <c r="O119" s="35">
        <v>936.91680071999997</v>
      </c>
      <c r="P119" s="35">
        <f t="shared" ref="P119" si="476">SUM(Q119:S119)</f>
        <v>3385.34601144</v>
      </c>
      <c r="Q119" s="35">
        <v>2380.8861576600002</v>
      </c>
      <c r="R119" s="35">
        <v>987.14401707000002</v>
      </c>
      <c r="S119" s="35">
        <v>17.315836709999999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12060.68645521</v>
      </c>
      <c r="C120" s="35">
        <f t="shared" ref="C120" si="477">I120+O120</f>
        <v>4691.8903322999995</v>
      </c>
      <c r="D120" s="35">
        <f t="shared" ref="D120" si="478">J120+P120</f>
        <v>7368.7961229100001</v>
      </c>
      <c r="E120" s="35">
        <f t="shared" ref="E120" si="479">K120+Q120</f>
        <v>5574.6291639499996</v>
      </c>
      <c r="F120" s="35">
        <f t="shared" ref="F120" si="480">L120+R120</f>
        <v>1753.82198868</v>
      </c>
      <c r="G120" s="35">
        <f t="shared" ref="G120" si="481">M120+S120</f>
        <v>40.344970279999998</v>
      </c>
      <c r="H120" s="35">
        <f t="shared" ref="H120" si="482">SUM(I120:J120)</f>
        <v>7805.6798470399999</v>
      </c>
      <c r="I120" s="35">
        <v>3736.6331580599999</v>
      </c>
      <c r="J120" s="35">
        <f t="shared" ref="J120" si="483">SUM(K120:M120)</f>
        <v>4069.04668898</v>
      </c>
      <c r="K120" s="35">
        <v>3266.05702969</v>
      </c>
      <c r="L120" s="35">
        <v>780.25695819999999</v>
      </c>
      <c r="M120" s="35">
        <v>22.732701089999999</v>
      </c>
      <c r="N120" s="35">
        <f t="shared" ref="N120" si="484">SUM(O120:P120)</f>
        <v>4255.0066081700006</v>
      </c>
      <c r="O120" s="35">
        <v>955.25717424000004</v>
      </c>
      <c r="P120" s="35">
        <f t="shared" ref="P120" si="485">SUM(Q120:S120)</f>
        <v>3299.7494339300001</v>
      </c>
      <c r="Q120" s="35">
        <v>2308.57213426</v>
      </c>
      <c r="R120" s="35">
        <v>973.56503048000002</v>
      </c>
      <c r="S120" s="35">
        <v>17.612269189999999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12629.034845999999</v>
      </c>
      <c r="C121" s="35">
        <f t="shared" ref="C121" si="486">I121+O121</f>
        <v>4995.7388893199995</v>
      </c>
      <c r="D121" s="35">
        <f t="shared" ref="D121" si="487">J121+P121</f>
        <v>7633.29595668</v>
      </c>
      <c r="E121" s="35">
        <f t="shared" ref="E121" si="488">K121+Q121</f>
        <v>5684.3775938199997</v>
      </c>
      <c r="F121" s="35">
        <f t="shared" ref="F121" si="489">L121+R121</f>
        <v>1905.7997545200001</v>
      </c>
      <c r="G121" s="35">
        <f t="shared" ref="G121" si="490">M121+S121</f>
        <v>43.118608339999994</v>
      </c>
      <c r="H121" s="35">
        <f t="shared" ref="H121" si="491">SUM(I121:J121)</f>
        <v>7832.9785216700002</v>
      </c>
      <c r="I121" s="35">
        <v>3827.2352505099998</v>
      </c>
      <c r="J121" s="35">
        <f t="shared" ref="J121" si="492">SUM(K121:M121)</f>
        <v>4005.7432711599999</v>
      </c>
      <c r="K121" s="35">
        <v>3178.4793080499999</v>
      </c>
      <c r="L121" s="35">
        <v>804.49309430000005</v>
      </c>
      <c r="M121" s="35">
        <v>22.77086881</v>
      </c>
      <c r="N121" s="35">
        <f t="shared" ref="N121" si="493">SUM(O121:P121)</f>
        <v>4796.0563243300003</v>
      </c>
      <c r="O121" s="35">
        <v>1168.50363881</v>
      </c>
      <c r="P121" s="35">
        <f t="shared" ref="P121" si="494">SUM(Q121:S121)</f>
        <v>3627.5526855200001</v>
      </c>
      <c r="Q121" s="35">
        <v>2505.8982857699998</v>
      </c>
      <c r="R121" s="35">
        <v>1101.3066602199999</v>
      </c>
      <c r="S121" s="35">
        <v>20.347739529999998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12957.51850362</v>
      </c>
      <c r="C122" s="35">
        <f t="shared" ref="C122" si="495">I122+O122</f>
        <v>5586.1941379099999</v>
      </c>
      <c r="D122" s="35">
        <f t="shared" ref="D122" si="496">J122+P122</f>
        <v>7371.3243657100002</v>
      </c>
      <c r="E122" s="35">
        <f t="shared" ref="E122" si="497">K122+Q122</f>
        <v>5456.0247460400005</v>
      </c>
      <c r="F122" s="35">
        <f t="shared" ref="F122" si="498">L122+R122</f>
        <v>1874.2877435999999</v>
      </c>
      <c r="G122" s="35">
        <f t="shared" ref="G122" si="499">M122+S122</f>
        <v>41.01187607</v>
      </c>
      <c r="H122" s="35">
        <f t="shared" ref="H122" si="500">SUM(I122:J122)</f>
        <v>8457.0697287599996</v>
      </c>
      <c r="I122" s="35">
        <v>4448.1644537599996</v>
      </c>
      <c r="J122" s="35">
        <f t="shared" ref="J122" si="501">SUM(K122:M122)</f>
        <v>4008.9052750000001</v>
      </c>
      <c r="K122" s="35">
        <v>3171.6761180799999</v>
      </c>
      <c r="L122" s="35">
        <v>815.71758158</v>
      </c>
      <c r="M122" s="35">
        <v>21.51157534</v>
      </c>
      <c r="N122" s="35">
        <f t="shared" ref="N122" si="502">SUM(O122:P122)</f>
        <v>4500.4487748600004</v>
      </c>
      <c r="O122" s="35">
        <v>1138.0296841500001</v>
      </c>
      <c r="P122" s="35">
        <f t="shared" ref="P122" si="503">SUM(Q122:S122)</f>
        <v>3362.4190907100001</v>
      </c>
      <c r="Q122" s="35">
        <v>2284.3486279600002</v>
      </c>
      <c r="R122" s="35">
        <v>1058.57016202</v>
      </c>
      <c r="S122" s="35">
        <v>19.500300729999999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12967.455277369998</v>
      </c>
      <c r="C123" s="35">
        <f t="shared" ref="C123" si="504">I123+O123</f>
        <v>5659.9387699299996</v>
      </c>
      <c r="D123" s="35">
        <f t="shared" ref="D123" si="505">J123+P123</f>
        <v>7307.5165074400002</v>
      </c>
      <c r="E123" s="35">
        <f t="shared" ref="E123" si="506">K123+Q123</f>
        <v>5392.1559083299999</v>
      </c>
      <c r="F123" s="35">
        <f t="shared" ref="F123" si="507">L123+R123</f>
        <v>1873.5989042599999</v>
      </c>
      <c r="G123" s="35">
        <f t="shared" ref="G123" si="508">M123+S123</f>
        <v>41.761694849999998</v>
      </c>
      <c r="H123" s="35">
        <f t="shared" ref="H123" si="509">SUM(I123:J123)</f>
        <v>8480.7564650999993</v>
      </c>
      <c r="I123" s="35">
        <v>4462.3213901999998</v>
      </c>
      <c r="J123" s="35">
        <f t="shared" ref="J123" si="510">SUM(K123:M123)</f>
        <v>4018.4350749</v>
      </c>
      <c r="K123" s="35">
        <v>3177.49662786</v>
      </c>
      <c r="L123" s="35">
        <v>820.02157603000001</v>
      </c>
      <c r="M123" s="35">
        <v>20.916871010000001</v>
      </c>
      <c r="N123" s="35">
        <f t="shared" ref="N123" si="511">SUM(O123:P123)</f>
        <v>4486.6988122700004</v>
      </c>
      <c r="O123" s="35">
        <v>1197.61737973</v>
      </c>
      <c r="P123" s="35">
        <f t="shared" ref="P123" si="512">SUM(Q123:S123)</f>
        <v>3289.0814325400002</v>
      </c>
      <c r="Q123" s="35">
        <v>2214.6592804699999</v>
      </c>
      <c r="R123" s="35">
        <v>1053.5773282299999</v>
      </c>
      <c r="S123" s="35">
        <v>20.84482384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13175.03622794</v>
      </c>
      <c r="C124" s="35">
        <f t="shared" ref="C124" si="513">I124+O124</f>
        <v>5867.8421170299998</v>
      </c>
      <c r="D124" s="35">
        <f t="shared" ref="D124" si="514">J124+P124</f>
        <v>7307.1941109099989</v>
      </c>
      <c r="E124" s="35">
        <f t="shared" ref="E124" si="515">K124+Q124</f>
        <v>5387.9730862300003</v>
      </c>
      <c r="F124" s="35">
        <f t="shared" ref="F124" si="516">L124+R124</f>
        <v>1879.3721535500001</v>
      </c>
      <c r="G124" s="35">
        <f t="shared" ref="G124" si="517">M124+S124</f>
        <v>39.848871129999999</v>
      </c>
      <c r="H124" s="35">
        <f t="shared" ref="H124" si="518">SUM(I124:J124)</f>
        <v>8713.3768010399999</v>
      </c>
      <c r="I124" s="35">
        <v>4648.1596691499999</v>
      </c>
      <c r="J124" s="35">
        <f t="shared" ref="J124" si="519">SUM(K124:M124)</f>
        <v>4065.2171318899996</v>
      </c>
      <c r="K124" s="35">
        <v>3206.88577042</v>
      </c>
      <c r="L124" s="35">
        <v>839.37083697000003</v>
      </c>
      <c r="M124" s="35">
        <v>18.960524499999998</v>
      </c>
      <c r="N124" s="35">
        <f t="shared" ref="N124" si="520">SUM(O124:P124)</f>
        <v>4461.6594268999997</v>
      </c>
      <c r="O124" s="35">
        <v>1219.6824478799999</v>
      </c>
      <c r="P124" s="35">
        <f t="shared" ref="P124" si="521">SUM(Q124:S124)</f>
        <v>3241.9769790199998</v>
      </c>
      <c r="Q124" s="35">
        <v>2181.0873158099998</v>
      </c>
      <c r="R124" s="35">
        <v>1040.0013165800001</v>
      </c>
      <c r="S124" s="35">
        <v>20.888346630000001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13307.706350749999</v>
      </c>
      <c r="C125" s="35">
        <f t="shared" ref="C125" si="522">I125+O125</f>
        <v>5951.0460315</v>
      </c>
      <c r="D125" s="35">
        <f t="shared" ref="D125" si="523">J125+P125</f>
        <v>7356.6603192500006</v>
      </c>
      <c r="E125" s="35">
        <f t="shared" ref="E125" si="524">K125+Q125</f>
        <v>5384.7472560799997</v>
      </c>
      <c r="F125" s="35">
        <f t="shared" ref="F125" si="525">L125+R125</f>
        <v>1931.02847268</v>
      </c>
      <c r="G125" s="35">
        <f t="shared" ref="G125" si="526">M125+S125</f>
        <v>40.884590490000001</v>
      </c>
      <c r="H125" s="35">
        <f t="shared" ref="H125" si="527">SUM(I125:J125)</f>
        <v>8662.0610515699991</v>
      </c>
      <c r="I125" s="35">
        <v>4617.1746264200001</v>
      </c>
      <c r="J125" s="35">
        <f t="shared" ref="J125" si="528">SUM(K125:M125)</f>
        <v>4044.8864251499999</v>
      </c>
      <c r="K125" s="35">
        <v>3182.3765975400001</v>
      </c>
      <c r="L125" s="35">
        <v>845.09123597999996</v>
      </c>
      <c r="M125" s="35">
        <v>17.418591630000002</v>
      </c>
      <c r="N125" s="35">
        <f t="shared" ref="N125" si="529">SUM(O125:P125)</f>
        <v>4645.6452991799997</v>
      </c>
      <c r="O125" s="35">
        <v>1333.8714050799999</v>
      </c>
      <c r="P125" s="35">
        <f t="shared" ref="P125" si="530">SUM(Q125:S125)</f>
        <v>3311.7738941000002</v>
      </c>
      <c r="Q125" s="35">
        <v>2202.37065854</v>
      </c>
      <c r="R125" s="35">
        <v>1085.9372367000001</v>
      </c>
      <c r="S125" s="35">
        <v>23.465998859999999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13288.537338669998</v>
      </c>
      <c r="C126" s="35">
        <f t="shared" ref="C126" si="531">I126+O126</f>
        <v>6027.4427801499996</v>
      </c>
      <c r="D126" s="35">
        <f t="shared" ref="D126" si="532">J126+P126</f>
        <v>7261.0945585199988</v>
      </c>
      <c r="E126" s="35">
        <f t="shared" ref="E126" si="533">K126+Q126</f>
        <v>5314.9368103300003</v>
      </c>
      <c r="F126" s="35">
        <f t="shared" ref="F126" si="534">L126+R126</f>
        <v>1907.93013281</v>
      </c>
      <c r="G126" s="35">
        <f t="shared" ref="G126" si="535">M126+S126</f>
        <v>38.227615380000003</v>
      </c>
      <c r="H126" s="35">
        <f t="shared" ref="H126" si="536">SUM(I126:J126)</f>
        <v>8667.1847411599992</v>
      </c>
      <c r="I126" s="35">
        <v>4644.5476000199997</v>
      </c>
      <c r="J126" s="35">
        <f t="shared" ref="J126" si="537">SUM(K126:M126)</f>
        <v>4022.6371411399996</v>
      </c>
      <c r="K126" s="35">
        <v>3140.11246489</v>
      </c>
      <c r="L126" s="35">
        <v>867.91430474000003</v>
      </c>
      <c r="M126" s="35">
        <v>14.61037151</v>
      </c>
      <c r="N126" s="35">
        <f t="shared" ref="N126" si="538">SUM(O126:P126)</f>
        <v>4621.3525975100001</v>
      </c>
      <c r="O126" s="35">
        <v>1382.89518013</v>
      </c>
      <c r="P126" s="35">
        <f t="shared" ref="P126" si="539">SUM(Q126:S126)</f>
        <v>3238.4574173799997</v>
      </c>
      <c r="Q126" s="35">
        <v>2174.8243454399999</v>
      </c>
      <c r="R126" s="35">
        <v>1040.01582807</v>
      </c>
      <c r="S126" s="35">
        <v>23.617243869999999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13635.51881505</v>
      </c>
      <c r="C127" s="35">
        <f t="shared" ref="C127" si="540">I127+O127</f>
        <v>6333.8870473799998</v>
      </c>
      <c r="D127" s="35">
        <f t="shared" ref="D127" si="541">J127+P127</f>
        <v>7301.631767670001</v>
      </c>
      <c r="E127" s="35">
        <f t="shared" ref="E127" si="542">K127+Q127</f>
        <v>5290.3812675500003</v>
      </c>
      <c r="F127" s="35">
        <f t="shared" ref="F127" si="543">L127+R127</f>
        <v>1971.1546987199999</v>
      </c>
      <c r="G127" s="35">
        <f t="shared" ref="G127" si="544">M127+S127</f>
        <v>40.095801399999999</v>
      </c>
      <c r="H127" s="35">
        <f t="shared" ref="H127" si="545">SUM(I127:J127)</f>
        <v>8915.0542894400005</v>
      </c>
      <c r="I127" s="35">
        <v>4885.7857062499997</v>
      </c>
      <c r="J127" s="35">
        <f t="shared" ref="J127" si="546">SUM(K127:M127)</f>
        <v>4029.2685831900003</v>
      </c>
      <c r="K127" s="35">
        <v>3116.8563876200001</v>
      </c>
      <c r="L127" s="35">
        <v>898.67821652999999</v>
      </c>
      <c r="M127" s="35">
        <v>13.733979039999999</v>
      </c>
      <c r="N127" s="35">
        <f t="shared" ref="N127" si="547">SUM(O127:P127)</f>
        <v>4720.4645256100011</v>
      </c>
      <c r="O127" s="35">
        <v>1448.10134113</v>
      </c>
      <c r="P127" s="35">
        <f t="shared" ref="P127" si="548">SUM(Q127:S127)</f>
        <v>3272.3631844800007</v>
      </c>
      <c r="Q127" s="35">
        <v>2173.5248799300002</v>
      </c>
      <c r="R127" s="35">
        <v>1072.4764821900001</v>
      </c>
      <c r="S127" s="35">
        <v>26.361822360000001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13819.949266409998</v>
      </c>
      <c r="C128" s="35">
        <f t="shared" ref="C128" si="549">I128+O128</f>
        <v>6501.1903558200001</v>
      </c>
      <c r="D128" s="35">
        <f t="shared" ref="D128" si="550">J128+P128</f>
        <v>7318.7589105899997</v>
      </c>
      <c r="E128" s="35">
        <f t="shared" ref="E128" si="551">K128+Q128</f>
        <v>5279.1501627899997</v>
      </c>
      <c r="F128" s="35">
        <f t="shared" ref="F128" si="552">L128+R128</f>
        <v>2001.1509776600001</v>
      </c>
      <c r="G128" s="35">
        <f t="shared" ref="G128" si="553">M128+S128</f>
        <v>38.457770140000001</v>
      </c>
      <c r="H128" s="35">
        <f t="shared" ref="H128" si="554">SUM(I128:J128)</f>
        <v>9110.6962650900005</v>
      </c>
      <c r="I128" s="35">
        <v>5046.00120651</v>
      </c>
      <c r="J128" s="35">
        <f t="shared" ref="J128" si="555">SUM(K128:M128)</f>
        <v>4064.69505858</v>
      </c>
      <c r="K128" s="35">
        <v>3119.1927907099998</v>
      </c>
      <c r="L128" s="35">
        <v>933.33608532000005</v>
      </c>
      <c r="M128" s="35">
        <v>12.16618255</v>
      </c>
      <c r="N128" s="35">
        <f t="shared" ref="N128" si="556">SUM(O128:P128)</f>
        <v>4709.2530013199994</v>
      </c>
      <c r="O128" s="35">
        <v>1455.1891493099999</v>
      </c>
      <c r="P128" s="35">
        <f t="shared" ref="P128" si="557">SUM(Q128:S128)</f>
        <v>3254.0638520099997</v>
      </c>
      <c r="Q128" s="35">
        <v>2159.9573720799999</v>
      </c>
      <c r="R128" s="35">
        <v>1067.8148923399999</v>
      </c>
      <c r="S128" s="35">
        <v>26.291587589999999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13980.564001670002</v>
      </c>
      <c r="C129" s="35">
        <f t="shared" ref="C129" si="558">I129+O129</f>
        <v>6669.7408605000001</v>
      </c>
      <c r="D129" s="35">
        <f t="shared" ref="D129" si="559">J129+P129</f>
        <v>7310.8231411699999</v>
      </c>
      <c r="E129" s="35">
        <f t="shared" ref="E129" si="560">K129+Q129</f>
        <v>5279.49807065</v>
      </c>
      <c r="F129" s="35">
        <f t="shared" ref="F129" si="561">L129+R129</f>
        <v>1992.5243057800001</v>
      </c>
      <c r="G129" s="35">
        <f t="shared" ref="G129" si="562">M129+S129</f>
        <v>38.800764739999998</v>
      </c>
      <c r="H129" s="35">
        <f t="shared" ref="H129" si="563">SUM(I129:J129)</f>
        <v>9256.4826104499989</v>
      </c>
      <c r="I129" s="35">
        <v>5151.6860545899999</v>
      </c>
      <c r="J129" s="35">
        <f t="shared" ref="J129" si="564">SUM(K129:M129)</f>
        <v>4104.7965558599999</v>
      </c>
      <c r="K129" s="35">
        <v>3142.6923665499999</v>
      </c>
      <c r="L129" s="35">
        <v>950.86414033000005</v>
      </c>
      <c r="M129" s="35">
        <v>11.240048979999999</v>
      </c>
      <c r="N129" s="35">
        <f t="shared" ref="N129" si="565">SUM(O129:P129)</f>
        <v>4724.0813912200001</v>
      </c>
      <c r="O129" s="35">
        <v>1518.0548059099999</v>
      </c>
      <c r="P129" s="35">
        <f t="shared" ref="P129" si="566">SUM(Q129:S129)</f>
        <v>3206.0265853100004</v>
      </c>
      <c r="Q129" s="35">
        <v>2136.8057041000002</v>
      </c>
      <c r="R129" s="35">
        <v>1041.66016545</v>
      </c>
      <c r="S129" s="35">
        <v>27.560715760000001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14360.401220539999</v>
      </c>
      <c r="C130" s="35">
        <f t="shared" ref="C130" si="567">I130+O130</f>
        <v>7095.8191730099998</v>
      </c>
      <c r="D130" s="35">
        <f t="shared" ref="D130" si="568">J130+P130</f>
        <v>7264.5820475300006</v>
      </c>
      <c r="E130" s="35">
        <f t="shared" ref="E130" si="569">K130+Q130</f>
        <v>5216.8960916100004</v>
      </c>
      <c r="F130" s="35">
        <f t="shared" ref="F130" si="570">L130+R130</f>
        <v>2009.2664571600001</v>
      </c>
      <c r="G130" s="35">
        <f t="shared" ref="G130" si="571">M130+S130</f>
        <v>38.419498759999996</v>
      </c>
      <c r="H130" s="35">
        <f t="shared" ref="H130" si="572">SUM(I130:J130)</f>
        <v>9637.4788927400004</v>
      </c>
      <c r="I130" s="35">
        <v>5519.6170107199996</v>
      </c>
      <c r="J130" s="35">
        <f t="shared" ref="J130" si="573">SUM(K130:M130)</f>
        <v>4117.8618820199999</v>
      </c>
      <c r="K130" s="35">
        <v>3122.9428556299999</v>
      </c>
      <c r="L130" s="35">
        <v>984.06463710000003</v>
      </c>
      <c r="M130" s="35">
        <v>10.85438929</v>
      </c>
      <c r="N130" s="35">
        <f t="shared" ref="N130" si="574">SUM(O130:P130)</f>
        <v>4722.9223277999999</v>
      </c>
      <c r="O130" s="35">
        <v>1576.2021622899999</v>
      </c>
      <c r="P130" s="35">
        <f t="shared" ref="P130" si="575">SUM(Q130:S130)</f>
        <v>3146.7201655100002</v>
      </c>
      <c r="Q130" s="35">
        <v>2093.95323598</v>
      </c>
      <c r="R130" s="35">
        <v>1025.20182006</v>
      </c>
      <c r="S130" s="35">
        <v>27.565109469999999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14272.20239866</v>
      </c>
      <c r="C131" s="35">
        <f t="shared" ref="C131" si="576">I131+O131</f>
        <v>7054.4573076899997</v>
      </c>
      <c r="D131" s="35">
        <f t="shared" ref="D131" si="577">J131+P131</f>
        <v>7217.7450909700001</v>
      </c>
      <c r="E131" s="35">
        <f t="shared" ref="E131" si="578">K131+Q131</f>
        <v>5187.97158975</v>
      </c>
      <c r="F131" s="35">
        <f t="shared" ref="F131" si="579">L131+R131</f>
        <v>1990.8599431900002</v>
      </c>
      <c r="G131" s="35">
        <f t="shared" ref="G131" si="580">M131+S131</f>
        <v>38.913558030000004</v>
      </c>
      <c r="H131" s="35">
        <f t="shared" ref="H131" si="581">SUM(I131:J131)</f>
        <v>9571.8209004599994</v>
      </c>
      <c r="I131" s="35">
        <v>5436.1788925499995</v>
      </c>
      <c r="J131" s="35">
        <f t="shared" ref="J131" si="582">SUM(K131:M131)</f>
        <v>4135.6420079099998</v>
      </c>
      <c r="K131" s="35">
        <v>3130.2151842899998</v>
      </c>
      <c r="L131" s="35">
        <v>994.49533095000004</v>
      </c>
      <c r="M131" s="35">
        <v>10.931492670000001</v>
      </c>
      <c r="N131" s="35">
        <f t="shared" ref="N131" si="583">SUM(O131:P131)</f>
        <v>4700.3814982000004</v>
      </c>
      <c r="O131" s="35">
        <v>1618.2784151400001</v>
      </c>
      <c r="P131" s="35">
        <f t="shared" ref="P131" si="584">SUM(Q131:S131)</f>
        <v>3082.1030830600002</v>
      </c>
      <c r="Q131" s="35">
        <v>2057.7564054600002</v>
      </c>
      <c r="R131" s="35">
        <v>996.36461224000004</v>
      </c>
      <c r="S131" s="35">
        <v>27.98206536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14326.71925396</v>
      </c>
      <c r="C132" s="35">
        <f t="shared" ref="C132" si="585">I132+O132</f>
        <v>7160.3677482599996</v>
      </c>
      <c r="D132" s="35">
        <f t="shared" ref="D132" si="586">J132+P132</f>
        <v>7166.3515057000004</v>
      </c>
      <c r="E132" s="35">
        <f t="shared" ref="E132" si="587">K132+Q132</f>
        <v>5143.8872501799997</v>
      </c>
      <c r="F132" s="35">
        <f t="shared" ref="F132" si="588">L132+R132</f>
        <v>1981.6062866500001</v>
      </c>
      <c r="G132" s="35">
        <f t="shared" ref="G132" si="589">M132+S132</f>
        <v>40.857968870000001</v>
      </c>
      <c r="H132" s="35">
        <f t="shared" ref="H132" si="590">SUM(I132:J132)</f>
        <v>9668.9650716699998</v>
      </c>
      <c r="I132" s="35">
        <v>5499.2316349299999</v>
      </c>
      <c r="J132" s="35">
        <f t="shared" ref="J132" si="591">SUM(K132:M132)</f>
        <v>4169.7334367399999</v>
      </c>
      <c r="K132" s="35">
        <v>3149.9833512199998</v>
      </c>
      <c r="L132" s="35">
        <v>1007.17211344</v>
      </c>
      <c r="M132" s="35">
        <v>12.57797208</v>
      </c>
      <c r="N132" s="35">
        <f t="shared" ref="N132" si="592">SUM(O132:P132)</f>
        <v>4657.7541822900002</v>
      </c>
      <c r="O132" s="35">
        <v>1661.1361133299999</v>
      </c>
      <c r="P132" s="35">
        <f t="shared" ref="P132" si="593">SUM(Q132:S132)</f>
        <v>2996.6180689600001</v>
      </c>
      <c r="Q132" s="35">
        <v>1993.9038989600001</v>
      </c>
      <c r="R132" s="35">
        <v>974.43417321000004</v>
      </c>
      <c r="S132" s="35">
        <v>28.279996789999998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14262.759096600003</v>
      </c>
      <c r="C133" s="35">
        <f t="shared" ref="C133" si="594">I133+O133</f>
        <v>7128.5552975900009</v>
      </c>
      <c r="D133" s="35">
        <f t="shared" ref="D133" si="595">J133+P133</f>
        <v>7134.2037990100016</v>
      </c>
      <c r="E133" s="35">
        <f t="shared" ref="E133" si="596">K133+Q133</f>
        <v>5119.6701001399997</v>
      </c>
      <c r="F133" s="35">
        <f t="shared" ref="F133" si="597">L133+R133</f>
        <v>1971.8931445399999</v>
      </c>
      <c r="G133" s="35">
        <f t="shared" ref="G133" si="598">M133+S133</f>
        <v>42.640554330000001</v>
      </c>
      <c r="H133" s="35">
        <f t="shared" ref="H133" si="599">SUM(I133:J133)</f>
        <v>9676.8635080100012</v>
      </c>
      <c r="I133" s="35">
        <v>5458.0331513600004</v>
      </c>
      <c r="J133" s="35">
        <f t="shared" ref="J133" si="600">SUM(K133:M133)</f>
        <v>4218.8303566500008</v>
      </c>
      <c r="K133" s="35">
        <v>3193.7337507900002</v>
      </c>
      <c r="L133" s="35">
        <v>1010.60104467</v>
      </c>
      <c r="M133" s="35">
        <v>14.49556119</v>
      </c>
      <c r="N133" s="35">
        <f t="shared" ref="N133" si="601">SUM(O133:P133)</f>
        <v>4585.8955885900004</v>
      </c>
      <c r="O133" s="35">
        <v>1670.5221462300001</v>
      </c>
      <c r="P133" s="35">
        <f t="shared" ref="P133" si="602">SUM(Q133:S133)</f>
        <v>2915.3734423600004</v>
      </c>
      <c r="Q133" s="35">
        <v>1925.93634935</v>
      </c>
      <c r="R133" s="35">
        <v>961.29209987000002</v>
      </c>
      <c r="S133" s="35">
        <v>28.14499314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14337.86878556</v>
      </c>
      <c r="C134" s="35">
        <f t="shared" ref="C134" si="603">I134+O134</f>
        <v>7342.95068515</v>
      </c>
      <c r="D134" s="35">
        <f t="shared" ref="D134" si="604">J134+P134</f>
        <v>6994.918100410001</v>
      </c>
      <c r="E134" s="35">
        <f t="shared" ref="E134" si="605">K134+Q134</f>
        <v>5014.6559167000005</v>
      </c>
      <c r="F134" s="35">
        <f t="shared" ref="F134" si="606">L134+R134</f>
        <v>1935.40892715</v>
      </c>
      <c r="G134" s="35">
        <f t="shared" ref="G134" si="607">M134+S134</f>
        <v>44.853256559999998</v>
      </c>
      <c r="H134" s="35">
        <f t="shared" ref="H134" si="608">SUM(I134:J134)</f>
        <v>9863.1601024100019</v>
      </c>
      <c r="I134" s="35">
        <v>5657.9327388000002</v>
      </c>
      <c r="J134" s="35">
        <f t="shared" ref="J134" si="609">SUM(K134:M134)</f>
        <v>4205.2273636100008</v>
      </c>
      <c r="K134" s="35">
        <v>3167.4411617300002</v>
      </c>
      <c r="L134" s="35">
        <v>1021.68280225</v>
      </c>
      <c r="M134" s="35">
        <v>16.103399629999998</v>
      </c>
      <c r="N134" s="35">
        <f t="shared" ref="N134" si="610">SUM(O134:P134)</f>
        <v>4474.7086831500001</v>
      </c>
      <c r="O134" s="35">
        <v>1685.0179463500001</v>
      </c>
      <c r="P134" s="35">
        <f t="shared" ref="P134" si="611">SUM(Q134:S134)</f>
        <v>2789.6907368000002</v>
      </c>
      <c r="Q134" s="35">
        <v>1847.2147549700001</v>
      </c>
      <c r="R134" s="35">
        <v>913.72612489999995</v>
      </c>
      <c r="S134" s="35">
        <v>28.74985693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14364.257124520002</v>
      </c>
      <c r="C135" s="35">
        <f t="shared" ref="C135" si="612">I135+O135</f>
        <v>7562.2768082499997</v>
      </c>
      <c r="D135" s="35">
        <f t="shared" ref="D135" si="613">J135+P135</f>
        <v>6801.9803162700009</v>
      </c>
      <c r="E135" s="35">
        <f t="shared" ref="E135" si="614">K135+Q135</f>
        <v>4845.2334617500001</v>
      </c>
      <c r="F135" s="35">
        <f t="shared" ref="F135" si="615">L135+R135</f>
        <v>1910.66320834</v>
      </c>
      <c r="G135" s="35">
        <f t="shared" ref="G135" si="616">M135+S135</f>
        <v>46.083646180000002</v>
      </c>
      <c r="H135" s="35">
        <f t="shared" ref="H135" si="617">SUM(I135:J135)</f>
        <v>9946.2546373100013</v>
      </c>
      <c r="I135" s="35">
        <v>5746.87721091</v>
      </c>
      <c r="J135" s="35">
        <f t="shared" ref="J135" si="618">SUM(K135:M135)</f>
        <v>4199.3774264000003</v>
      </c>
      <c r="K135" s="35">
        <v>3143.6336661400001</v>
      </c>
      <c r="L135" s="35">
        <v>1038.21994167</v>
      </c>
      <c r="M135" s="35">
        <v>17.523818590000001</v>
      </c>
      <c r="N135" s="35">
        <f t="shared" ref="N135" si="619">SUM(O135:P135)</f>
        <v>4418.0024872100003</v>
      </c>
      <c r="O135" s="35">
        <v>1815.3995973399999</v>
      </c>
      <c r="P135" s="35">
        <f t="shared" ref="P135" si="620">SUM(Q135:S135)</f>
        <v>2602.6028898700001</v>
      </c>
      <c r="Q135" s="35">
        <v>1701.59979561</v>
      </c>
      <c r="R135" s="35">
        <v>872.44326666999996</v>
      </c>
      <c r="S135" s="35">
        <v>28.559827590000001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14607.0062626</v>
      </c>
      <c r="C136" s="35">
        <f t="shared" ref="C136" si="621">I136+O136</f>
        <v>7922.5012469499998</v>
      </c>
      <c r="D136" s="35">
        <f t="shared" ref="D136" si="622">J136+P136</f>
        <v>6684.5050156500001</v>
      </c>
      <c r="E136" s="35">
        <f t="shared" ref="E136" si="623">K136+Q136</f>
        <v>4727.9814828300005</v>
      </c>
      <c r="F136" s="35">
        <f t="shared" ref="F136" si="624">L136+R136</f>
        <v>1908.9913851699998</v>
      </c>
      <c r="G136" s="35">
        <f t="shared" ref="G136" si="625">M136+S136</f>
        <v>47.532147649999999</v>
      </c>
      <c r="H136" s="35">
        <f t="shared" ref="H136" si="626">SUM(I136:J136)</f>
        <v>10303.696843469999</v>
      </c>
      <c r="I136" s="35">
        <v>6076.1836741099996</v>
      </c>
      <c r="J136" s="35">
        <f t="shared" ref="J136" si="627">SUM(K136:M136)</f>
        <v>4227.5131693599997</v>
      </c>
      <c r="K136" s="35">
        <v>3124.6907377900002</v>
      </c>
      <c r="L136" s="35">
        <v>1083.4041376099999</v>
      </c>
      <c r="M136" s="35">
        <v>19.41829396</v>
      </c>
      <c r="N136" s="35">
        <f t="shared" ref="N136" si="628">SUM(O136:P136)</f>
        <v>4303.3094191299997</v>
      </c>
      <c r="O136" s="35">
        <v>1846.3175728399999</v>
      </c>
      <c r="P136" s="35">
        <f t="shared" ref="P136" si="629">SUM(Q136:S136)</f>
        <v>2456.99184629</v>
      </c>
      <c r="Q136" s="35">
        <v>1603.29074504</v>
      </c>
      <c r="R136" s="35">
        <v>825.58724756000004</v>
      </c>
      <c r="S136" s="35">
        <v>28.113853689999999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14318.898407430002</v>
      </c>
      <c r="C137" s="35">
        <f t="shared" ref="C137" si="630">I137+O137</f>
        <v>7701.4803371600001</v>
      </c>
      <c r="D137" s="35">
        <f t="shared" ref="D137" si="631">J137+P137</f>
        <v>6617.4180702699996</v>
      </c>
      <c r="E137" s="35">
        <f t="shared" ref="E137" si="632">K137+Q137</f>
        <v>4676.45784585</v>
      </c>
      <c r="F137" s="35">
        <f t="shared" ref="F137" si="633">L137+R137</f>
        <v>1892.1879410000001</v>
      </c>
      <c r="G137" s="35">
        <f t="shared" ref="G137" si="634">M137+S137</f>
        <v>48.772283420000001</v>
      </c>
      <c r="H137" s="35">
        <f t="shared" ref="H137" si="635">SUM(I137:J137)</f>
        <v>10047.940638190001</v>
      </c>
      <c r="I137" s="35">
        <v>5816.6727350600004</v>
      </c>
      <c r="J137" s="35">
        <f t="shared" ref="J137" si="636">SUM(K137:M137)</f>
        <v>4231.2679031300004</v>
      </c>
      <c r="K137" s="35">
        <v>3102.4242955300001</v>
      </c>
      <c r="L137" s="35">
        <v>1108.4335097400001</v>
      </c>
      <c r="M137" s="35">
        <v>20.41009786</v>
      </c>
      <c r="N137" s="35">
        <f t="shared" ref="N137" si="637">SUM(O137:P137)</f>
        <v>4270.9577692399998</v>
      </c>
      <c r="O137" s="35">
        <v>1884.8076020999999</v>
      </c>
      <c r="P137" s="35">
        <f t="shared" ref="P137" si="638">SUM(Q137:S137)</f>
        <v>2386.1501671399997</v>
      </c>
      <c r="Q137" s="35">
        <v>1574.0335503199999</v>
      </c>
      <c r="R137" s="35">
        <v>783.75443126000005</v>
      </c>
      <c r="S137" s="35">
        <v>28.36218556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14285.244926729998</v>
      </c>
      <c r="C138" s="35">
        <f t="shared" ref="C138" si="639">I138+O138</f>
        <v>7724.5756086599995</v>
      </c>
      <c r="D138" s="35">
        <f t="shared" ref="D138" si="640">J138+P138</f>
        <v>6560.6693180700004</v>
      </c>
      <c r="E138" s="35">
        <f t="shared" ref="E138" si="641">K138+Q138</f>
        <v>4629.5238208800001</v>
      </c>
      <c r="F138" s="35">
        <f t="shared" ref="F138" si="642">L138+R138</f>
        <v>1882.24805565</v>
      </c>
      <c r="G138" s="35">
        <f t="shared" ref="G138" si="643">M138+S138</f>
        <v>48.897441540000003</v>
      </c>
      <c r="H138" s="35">
        <f t="shared" ref="H138" si="644">SUM(I138:J138)</f>
        <v>9994.9020020200005</v>
      </c>
      <c r="I138" s="35">
        <v>5728.1387057399998</v>
      </c>
      <c r="J138" s="35">
        <f t="shared" ref="J138" si="645">SUM(K138:M138)</f>
        <v>4266.7632962799998</v>
      </c>
      <c r="K138" s="35">
        <v>3106.1771251999999</v>
      </c>
      <c r="L138" s="35">
        <v>1139.89198977</v>
      </c>
      <c r="M138" s="35">
        <v>20.694181310000001</v>
      </c>
      <c r="N138" s="35">
        <f t="shared" ref="N138" si="646">SUM(O138:P138)</f>
        <v>4290.3429247100003</v>
      </c>
      <c r="O138" s="35">
        <v>1996.43690292</v>
      </c>
      <c r="P138" s="35">
        <f t="shared" ref="P138" si="647">SUM(Q138:S138)</f>
        <v>2293.9060217900001</v>
      </c>
      <c r="Q138" s="35">
        <v>1523.34669568</v>
      </c>
      <c r="R138" s="35">
        <v>742.35606587999996</v>
      </c>
      <c r="S138" s="35">
        <v>28.203260230000001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14345.549923570001</v>
      </c>
      <c r="C139" s="35">
        <f t="shared" ref="C139" si="648">I139+O139</f>
        <v>7872.8297491599997</v>
      </c>
      <c r="D139" s="35">
        <f t="shared" ref="D139" si="649">J139+P139</f>
        <v>6472.7201744100003</v>
      </c>
      <c r="E139" s="35">
        <f t="shared" ref="E139" si="650">K139+Q139</f>
        <v>4571.1296707199999</v>
      </c>
      <c r="F139" s="35">
        <f t="shared" ref="F139" si="651">L139+R139</f>
        <v>1851.7645743999999</v>
      </c>
      <c r="G139" s="35">
        <f t="shared" ref="G139" si="652">M139+S139</f>
        <v>49.825929290000005</v>
      </c>
      <c r="H139" s="35">
        <f t="shared" ref="H139" si="653">SUM(I139:J139)</f>
        <v>10153.056048840001</v>
      </c>
      <c r="I139" s="35">
        <v>5844.50660548</v>
      </c>
      <c r="J139" s="35">
        <f t="shared" ref="J139" si="654">SUM(K139:M139)</f>
        <v>4308.5494433599997</v>
      </c>
      <c r="K139" s="35">
        <v>3115.2194694200002</v>
      </c>
      <c r="L139" s="35">
        <v>1172.2195961499999</v>
      </c>
      <c r="M139" s="35">
        <v>21.110377790000001</v>
      </c>
      <c r="N139" s="35">
        <f t="shared" ref="N139" si="655">SUM(O139:P139)</f>
        <v>4192.4938747300002</v>
      </c>
      <c r="O139" s="35">
        <v>2028.3231436799999</v>
      </c>
      <c r="P139" s="35">
        <f t="shared" ref="P139" si="656">SUM(Q139:S139)</f>
        <v>2164.1707310500001</v>
      </c>
      <c r="Q139" s="35">
        <v>1455.9102012999999</v>
      </c>
      <c r="R139" s="35">
        <v>679.54497824999999</v>
      </c>
      <c r="S139" s="35">
        <v>28.7155515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14352.707979770001</v>
      </c>
      <c r="C140" s="35">
        <f t="shared" ref="C140" si="657">I140+O140</f>
        <v>7941.52738047</v>
      </c>
      <c r="D140" s="35">
        <f t="shared" ref="D140" si="658">J140+P140</f>
        <v>6411.1805992999998</v>
      </c>
      <c r="E140" s="35">
        <f t="shared" ref="E140" si="659">K140+Q140</f>
        <v>4522.7062686700001</v>
      </c>
      <c r="F140" s="35">
        <f t="shared" ref="F140" si="660">L140+R140</f>
        <v>1837.37368801</v>
      </c>
      <c r="G140" s="35">
        <f t="shared" ref="G140" si="661">M140+S140</f>
        <v>51.100642620000002</v>
      </c>
      <c r="H140" s="35">
        <f t="shared" ref="H140" si="662">SUM(I140:J140)</f>
        <v>10211.173992709999</v>
      </c>
      <c r="I140" s="35">
        <v>5878.0234588200001</v>
      </c>
      <c r="J140" s="35">
        <f t="shared" ref="J140" si="663">SUM(K140:M140)</f>
        <v>4333.1505338899997</v>
      </c>
      <c r="K140" s="35">
        <v>3113.6847459199998</v>
      </c>
      <c r="L140" s="35">
        <v>1197.14225715</v>
      </c>
      <c r="M140" s="35">
        <v>22.323530819999998</v>
      </c>
      <c r="N140" s="35">
        <f t="shared" ref="N140" si="664">SUM(O140:P140)</f>
        <v>4141.5339870600001</v>
      </c>
      <c r="O140" s="35">
        <v>2063.5039216499999</v>
      </c>
      <c r="P140" s="35">
        <f t="shared" ref="P140" si="665">SUM(Q140:S140)</f>
        <v>2078.0300654100001</v>
      </c>
      <c r="Q140" s="35">
        <v>1409.02152275</v>
      </c>
      <c r="R140" s="35">
        <v>640.23143086000005</v>
      </c>
      <c r="S140" s="35">
        <v>28.7771118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14487.537148579999</v>
      </c>
      <c r="C141" s="35">
        <f t="shared" ref="C141" si="666">I141+O141</f>
        <v>8064.0293907799996</v>
      </c>
      <c r="D141" s="35">
        <f t="shared" ref="D141" si="667">J141+P141</f>
        <v>6423.5077578</v>
      </c>
      <c r="E141" s="35">
        <f t="shared" ref="E141" si="668">K141+Q141</f>
        <v>4503.6629971399998</v>
      </c>
      <c r="F141" s="35">
        <f t="shared" ref="F141" si="669">L141+R141</f>
        <v>1866.6000040700001</v>
      </c>
      <c r="G141" s="35">
        <f t="shared" ref="G141" si="670">M141+S141</f>
        <v>53.244756590000001</v>
      </c>
      <c r="H141" s="35">
        <f t="shared" ref="H141" si="671">SUM(I141:J141)</f>
        <v>10254.16597396</v>
      </c>
      <c r="I141" s="35">
        <v>5901.9944450599996</v>
      </c>
      <c r="J141" s="35">
        <f t="shared" ref="J141" si="672">SUM(K141:M141)</f>
        <v>4352.1715288999994</v>
      </c>
      <c r="K141" s="35">
        <v>3093.9052636299998</v>
      </c>
      <c r="L141" s="35">
        <v>1234.8967235499999</v>
      </c>
      <c r="M141" s="35">
        <v>23.369541720000001</v>
      </c>
      <c r="N141" s="35">
        <f t="shared" ref="N141" si="673">SUM(O141:P141)</f>
        <v>4233.3711746200006</v>
      </c>
      <c r="O141" s="35">
        <v>2162.03494572</v>
      </c>
      <c r="P141" s="35">
        <f t="shared" ref="P141" si="674">SUM(Q141:S141)</f>
        <v>2071.3362289000002</v>
      </c>
      <c r="Q141" s="35">
        <v>1409.75773351</v>
      </c>
      <c r="R141" s="35">
        <v>631.70328052000002</v>
      </c>
      <c r="S141" s="35">
        <v>29.875214870000001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15191.670026689999</v>
      </c>
      <c r="C142" s="35">
        <f t="shared" ref="C142" si="675">I142+O142</f>
        <v>8826.6108038599996</v>
      </c>
      <c r="D142" s="35">
        <f t="shared" ref="D142" si="676">J142+P142</f>
        <v>6365.0592228300002</v>
      </c>
      <c r="E142" s="35">
        <f t="shared" ref="E142" si="677">K142+Q142</f>
        <v>4431.2894188600003</v>
      </c>
      <c r="F142" s="35">
        <f t="shared" ref="F142" si="678">L142+R142</f>
        <v>1882.8982978499998</v>
      </c>
      <c r="G142" s="35">
        <f t="shared" ref="G142" si="679">M142+S142</f>
        <v>50.871506119999999</v>
      </c>
      <c r="H142" s="35">
        <f t="shared" ref="H142" si="680">SUM(I142:J142)</f>
        <v>11005.73569593</v>
      </c>
      <c r="I142" s="35">
        <v>6616.0666017599997</v>
      </c>
      <c r="J142" s="35">
        <f t="shared" ref="J142" si="681">SUM(K142:M142)</f>
        <v>4389.6690941699999</v>
      </c>
      <c r="K142" s="35">
        <v>3090.6045422900002</v>
      </c>
      <c r="L142" s="35">
        <v>1274.49426864</v>
      </c>
      <c r="M142" s="35">
        <v>24.570283239999998</v>
      </c>
      <c r="N142" s="35">
        <f t="shared" ref="N142" si="682">SUM(O142:P142)</f>
        <v>4185.9343307600002</v>
      </c>
      <c r="O142" s="35">
        <v>2210.5442020999999</v>
      </c>
      <c r="P142" s="35">
        <f t="shared" ref="P142" si="683">SUM(Q142:S142)</f>
        <v>1975.3901286600001</v>
      </c>
      <c r="Q142" s="35">
        <v>1340.6848765699999</v>
      </c>
      <c r="R142" s="35">
        <v>608.40402920999998</v>
      </c>
      <c r="S142" s="35">
        <v>26.301222880000001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14341.859916220001</v>
      </c>
      <c r="C143" s="35">
        <f t="shared" ref="C143" si="684">I143+O143</f>
        <v>8012.7175006300004</v>
      </c>
      <c r="D143" s="35">
        <f t="shared" ref="D143" si="685">J143+P143</f>
        <v>6329.1424155900004</v>
      </c>
      <c r="E143" s="35">
        <f t="shared" ref="E143" si="686">K143+Q143</f>
        <v>4348.6347499599997</v>
      </c>
      <c r="F143" s="35">
        <f t="shared" ref="F143" si="687">L143+R143</f>
        <v>1930.0740072399999</v>
      </c>
      <c r="G143" s="35">
        <f t="shared" ref="G143" si="688">M143+S143</f>
        <v>50.433658390000005</v>
      </c>
      <c r="H143" s="35">
        <f t="shared" ref="H143" si="689">SUM(I143:J143)</f>
        <v>10191.26527851</v>
      </c>
      <c r="I143" s="35">
        <v>5832.3636712699999</v>
      </c>
      <c r="J143" s="35">
        <f t="shared" ref="J143" si="690">SUM(K143:M143)</f>
        <v>4358.9016072400009</v>
      </c>
      <c r="K143" s="35">
        <v>3029.4057066300002</v>
      </c>
      <c r="L143" s="35">
        <v>1303.6143331000001</v>
      </c>
      <c r="M143" s="35">
        <v>25.88156751</v>
      </c>
      <c r="N143" s="35">
        <f t="shared" ref="N143" si="691">SUM(O143:P143)</f>
        <v>4150.5946377099999</v>
      </c>
      <c r="O143" s="35">
        <v>2180.35382936</v>
      </c>
      <c r="P143" s="35">
        <f t="shared" ref="P143" si="692">SUM(Q143:S143)</f>
        <v>1970.24080835</v>
      </c>
      <c r="Q143" s="35">
        <v>1319.22904333</v>
      </c>
      <c r="R143" s="35">
        <v>626.45967413999995</v>
      </c>
      <c r="S143" s="35">
        <v>24.552090880000002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13583.525117970001</v>
      </c>
      <c r="C144" s="35">
        <f t="shared" ref="C144" si="693">I144+O144</f>
        <v>7503.7925062599998</v>
      </c>
      <c r="D144" s="35">
        <f t="shared" ref="D144" si="694">J144+P144</f>
        <v>6079.7326117100001</v>
      </c>
      <c r="E144" s="35">
        <f t="shared" ref="E144" si="695">K144+Q144</f>
        <v>4131.4783335499997</v>
      </c>
      <c r="F144" s="35">
        <f t="shared" ref="F144" si="696">L144+R144</f>
        <v>1896.95942629</v>
      </c>
      <c r="G144" s="35">
        <f t="shared" ref="G144" si="697">M144+S144</f>
        <v>51.294851870000002</v>
      </c>
      <c r="H144" s="35">
        <f t="shared" ref="H144" si="698">SUM(I144:J144)</f>
        <v>9647.0960136899994</v>
      </c>
      <c r="I144" s="35">
        <v>5428.6074922199996</v>
      </c>
      <c r="J144" s="35">
        <f t="shared" ref="J144" si="699">SUM(K144:M144)</f>
        <v>4218.4885214699998</v>
      </c>
      <c r="K144" s="35">
        <v>2906.1559093699998</v>
      </c>
      <c r="L144" s="35">
        <v>1285.9782382999999</v>
      </c>
      <c r="M144" s="35">
        <v>26.354373800000001</v>
      </c>
      <c r="N144" s="35">
        <f t="shared" ref="N144" si="700">SUM(O144:P144)</f>
        <v>3936.4291042800005</v>
      </c>
      <c r="O144" s="35">
        <v>2075.1850140400002</v>
      </c>
      <c r="P144" s="35">
        <f t="shared" ref="P144" si="701">SUM(Q144:S144)</f>
        <v>1861.2440902400001</v>
      </c>
      <c r="Q144" s="35">
        <v>1225.3224241800001</v>
      </c>
      <c r="R144" s="35">
        <v>610.98118798999997</v>
      </c>
      <c r="S144" s="35">
        <v>24.940478070000001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14210.618501569999</v>
      </c>
      <c r="C145" s="35">
        <f t="shared" ref="C145" si="702">I145+O145</f>
        <v>8453.5616888299992</v>
      </c>
      <c r="D145" s="35">
        <f t="shared" ref="D145" si="703">J145+P145</f>
        <v>5757.0568127400002</v>
      </c>
      <c r="E145" s="35">
        <f t="shared" ref="E145" si="704">K145+Q145</f>
        <v>3867.4820113699998</v>
      </c>
      <c r="F145" s="35">
        <f t="shared" ref="F145" si="705">L145+R145</f>
        <v>1838.4076892200001</v>
      </c>
      <c r="G145" s="35">
        <f t="shared" ref="G145" si="706">M145+S145</f>
        <v>51.167112149999994</v>
      </c>
      <c r="H145" s="35">
        <f t="shared" ref="H145" si="707">SUM(I145:J145)</f>
        <v>10304.42643105</v>
      </c>
      <c r="I145" s="35">
        <v>6262.8387297899999</v>
      </c>
      <c r="J145" s="35">
        <f t="shared" ref="J145" si="708">SUM(K145:M145)</f>
        <v>4041.5877012599999</v>
      </c>
      <c r="K145" s="35">
        <v>2745.9916699599999</v>
      </c>
      <c r="L145" s="35">
        <v>1269.24531834</v>
      </c>
      <c r="M145" s="35">
        <v>26.350712959999999</v>
      </c>
      <c r="N145" s="35">
        <f t="shared" ref="N145" si="709">SUM(O145:P145)</f>
        <v>3906.19207052</v>
      </c>
      <c r="O145" s="35">
        <v>2190.7229590400002</v>
      </c>
      <c r="P145" s="35">
        <f t="shared" ref="P145" si="710">SUM(Q145:S145)</f>
        <v>1715.46911148</v>
      </c>
      <c r="Q145" s="35">
        <v>1121.4903414099999</v>
      </c>
      <c r="R145" s="35">
        <v>569.16237088000003</v>
      </c>
      <c r="S145" s="35">
        <v>24.816399189999998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14745.94720755</v>
      </c>
      <c r="C146" s="35">
        <f t="shared" ref="C146" si="711">I146+O146</f>
        <v>9093.98335348</v>
      </c>
      <c r="D146" s="35">
        <f t="shared" ref="D146" si="712">J146+P146</f>
        <v>5651.9638540699998</v>
      </c>
      <c r="E146" s="35">
        <f t="shared" ref="E146" si="713">K146+Q146</f>
        <v>3778.5888004500002</v>
      </c>
      <c r="F146" s="35">
        <f t="shared" ref="F146" si="714">L146+R146</f>
        <v>1822.73757753</v>
      </c>
      <c r="G146" s="35">
        <f t="shared" ref="G146" si="715">M146+S146</f>
        <v>50.63747609</v>
      </c>
      <c r="H146" s="35">
        <f t="shared" ref="H146" si="716">SUM(I146:J146)</f>
        <v>10901.03337976</v>
      </c>
      <c r="I146" s="35">
        <v>6897.6063002000001</v>
      </c>
      <c r="J146" s="35">
        <f t="shared" ref="J146" si="717">SUM(K146:M146)</f>
        <v>4003.42707956</v>
      </c>
      <c r="K146" s="35">
        <v>2700.2210825699999</v>
      </c>
      <c r="L146" s="35">
        <v>1276.47212049</v>
      </c>
      <c r="M146" s="35">
        <v>26.733876500000001</v>
      </c>
      <c r="N146" s="35">
        <f t="shared" ref="N146" si="718">SUM(O146:P146)</f>
        <v>3844.9138277900001</v>
      </c>
      <c r="O146" s="35">
        <v>2196.3770532799999</v>
      </c>
      <c r="P146" s="35">
        <f t="shared" ref="P146" si="719">SUM(Q146:S146)</f>
        <v>1648.5367745100002</v>
      </c>
      <c r="Q146" s="35">
        <v>1078.3677178800001</v>
      </c>
      <c r="R146" s="35">
        <v>546.26545704</v>
      </c>
      <c r="S146" s="35">
        <v>23.903599589999999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15187.678528119999</v>
      </c>
      <c r="C147" s="35">
        <f t="shared" ref="C147" si="720">I147+O147</f>
        <v>9547.8563475400006</v>
      </c>
      <c r="D147" s="35">
        <f t="shared" ref="D147" si="721">J147+P147</f>
        <v>5639.8221805800003</v>
      </c>
      <c r="E147" s="35">
        <f t="shared" ref="E147" si="722">K147+Q147</f>
        <v>3719.2087246399997</v>
      </c>
      <c r="F147" s="35">
        <f t="shared" ref="F147" si="723">L147+R147</f>
        <v>1874.25851958</v>
      </c>
      <c r="G147" s="35">
        <f t="shared" ref="G147" si="724">M147+S147</f>
        <v>46.354936359999996</v>
      </c>
      <c r="H147" s="35">
        <f t="shared" ref="H147" si="725">SUM(I147:J147)</f>
        <v>11316.229153050001</v>
      </c>
      <c r="I147" s="35">
        <v>7290.5932101400003</v>
      </c>
      <c r="J147" s="35">
        <f t="shared" ref="J147" si="726">SUM(K147:M147)</f>
        <v>4025.6359429099998</v>
      </c>
      <c r="K147" s="35">
        <v>2665.9327346199998</v>
      </c>
      <c r="L147" s="35">
        <v>1332.6529319799999</v>
      </c>
      <c r="M147" s="35">
        <v>27.050276310000001</v>
      </c>
      <c r="N147" s="35">
        <f t="shared" ref="N147" si="727">SUM(O147:P147)</f>
        <v>3871.4493750699999</v>
      </c>
      <c r="O147" s="35">
        <v>2257.2631373999998</v>
      </c>
      <c r="P147" s="35">
        <f t="shared" ref="P147" si="728">SUM(Q147:S147)</f>
        <v>1614.1862376700001</v>
      </c>
      <c r="Q147" s="35">
        <v>1053.2759900200001</v>
      </c>
      <c r="R147" s="35">
        <v>541.60558760000004</v>
      </c>
      <c r="S147" s="35">
        <v>19.304660049999999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16003.849476490002</v>
      </c>
      <c r="C148" s="35">
        <f t="shared" ref="C148" si="729">I148+O148</f>
        <v>10424.18117545</v>
      </c>
      <c r="D148" s="35">
        <f t="shared" ref="D148" si="730">J148+P148</f>
        <v>5579.6683010400002</v>
      </c>
      <c r="E148" s="35">
        <f t="shared" ref="E148" si="731">K148+Q148</f>
        <v>3694.5135840499997</v>
      </c>
      <c r="F148" s="35">
        <f t="shared" ref="F148" si="732">L148+R148</f>
        <v>1838.2618854900002</v>
      </c>
      <c r="G148" s="35">
        <f t="shared" ref="G148" si="733">M148+S148</f>
        <v>46.8928315</v>
      </c>
      <c r="H148" s="35">
        <f t="shared" ref="H148" si="734">SUM(I148:J148)</f>
        <v>12156.81536631</v>
      </c>
      <c r="I148" s="35">
        <v>8139.63684491</v>
      </c>
      <c r="J148" s="35">
        <f t="shared" ref="J148" si="735">SUM(K148:M148)</f>
        <v>4017.1785214000001</v>
      </c>
      <c r="K148" s="35">
        <v>2676.37920915</v>
      </c>
      <c r="L148" s="35">
        <v>1313.2098499900001</v>
      </c>
      <c r="M148" s="35">
        <v>27.589462260000001</v>
      </c>
      <c r="N148" s="35">
        <f t="shared" ref="N148" si="736">SUM(O148:P148)</f>
        <v>3847.03411018</v>
      </c>
      <c r="O148" s="35">
        <v>2284.5443305399999</v>
      </c>
      <c r="P148" s="35">
        <f t="shared" ref="P148" si="737">SUM(Q148:S148)</f>
        <v>1562.4897796400001</v>
      </c>
      <c r="Q148" s="35">
        <v>1018.1343749</v>
      </c>
      <c r="R148" s="35">
        <v>525.05203549999999</v>
      </c>
      <c r="S148" s="35">
        <v>19.303369239999999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17087.065373470003</v>
      </c>
      <c r="C149" s="35">
        <f t="shared" ref="C149" si="738">I149+O149</f>
        <v>11107.682880480001</v>
      </c>
      <c r="D149" s="35">
        <f t="shared" ref="D149" si="739">J149+P149</f>
        <v>5979.3824929900002</v>
      </c>
      <c r="E149" s="35">
        <f t="shared" ref="E149" si="740">K149+Q149</f>
        <v>4007.97138103</v>
      </c>
      <c r="F149" s="35">
        <f t="shared" ref="F149" si="741">L149+R149</f>
        <v>1919.63492481</v>
      </c>
      <c r="G149" s="35">
        <f t="shared" ref="G149" si="742">M149+S149</f>
        <v>51.776187149999998</v>
      </c>
      <c r="H149" s="35">
        <f t="shared" ref="H149" si="743">SUM(I149:J149)</f>
        <v>12358.210034490001</v>
      </c>
      <c r="I149" s="35">
        <v>8262.3874554800004</v>
      </c>
      <c r="J149" s="35">
        <f t="shared" ref="J149" si="744">SUM(K149:M149)</f>
        <v>4095.82257901</v>
      </c>
      <c r="K149" s="35">
        <v>2772.7195672299999</v>
      </c>
      <c r="L149" s="35">
        <v>1295.30270288</v>
      </c>
      <c r="M149" s="35">
        <v>27.800308900000001</v>
      </c>
      <c r="N149" s="35">
        <f t="shared" ref="N149" si="745">SUM(O149:P149)</f>
        <v>4728.8553389799999</v>
      </c>
      <c r="O149" s="35">
        <v>2845.2954249999998</v>
      </c>
      <c r="P149" s="35">
        <f t="shared" ref="P149" si="746">SUM(Q149:S149)</f>
        <v>1883.5599139799999</v>
      </c>
      <c r="Q149" s="35">
        <v>1235.2518138</v>
      </c>
      <c r="R149" s="35">
        <v>624.33222192999995</v>
      </c>
      <c r="S149" s="35">
        <v>23.975878250000001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17304.638964520003</v>
      </c>
      <c r="C150" s="35">
        <f t="shared" ref="C150" si="747">I150+O150</f>
        <v>11269.37366763</v>
      </c>
      <c r="D150" s="35">
        <f t="shared" ref="D150" si="748">J150+P150</f>
        <v>6035.2652968900002</v>
      </c>
      <c r="E150" s="35">
        <f t="shared" ref="E150" si="749">K150+Q150</f>
        <v>4074.3505486899999</v>
      </c>
      <c r="F150" s="35">
        <f t="shared" ref="F150" si="750">L150+R150</f>
        <v>1909.5704269599998</v>
      </c>
      <c r="G150" s="35">
        <f t="shared" ref="G150" si="751">M150+S150</f>
        <v>51.344321239999999</v>
      </c>
      <c r="H150" s="35">
        <f t="shared" ref="H150" si="752">SUM(I150:J150)</f>
        <v>12439.100754630001</v>
      </c>
      <c r="I150" s="35">
        <v>8329.7445110400004</v>
      </c>
      <c r="J150" s="35">
        <f t="shared" ref="J150" si="753">SUM(K150:M150)</f>
        <v>4109.3562435900003</v>
      </c>
      <c r="K150" s="35">
        <v>2783.2306868999999</v>
      </c>
      <c r="L150" s="35">
        <v>1297.7878449299999</v>
      </c>
      <c r="M150" s="35">
        <v>28.337711760000001</v>
      </c>
      <c r="N150" s="35">
        <f t="shared" ref="N150" si="754">SUM(O150:P150)</f>
        <v>4865.53820989</v>
      </c>
      <c r="O150" s="35">
        <v>2939.6291565900001</v>
      </c>
      <c r="P150" s="35">
        <f t="shared" ref="P150" si="755">SUM(Q150:S150)</f>
        <v>1925.9090532999999</v>
      </c>
      <c r="Q150" s="35">
        <v>1291.11986179</v>
      </c>
      <c r="R150" s="35">
        <v>611.78258202999996</v>
      </c>
      <c r="S150" s="35">
        <v>23.006609480000002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18176.49585892</v>
      </c>
      <c r="C151" s="35">
        <f t="shared" ref="C151" si="756">I151+O151</f>
        <v>11838.627098820001</v>
      </c>
      <c r="D151" s="35">
        <f t="shared" ref="D151" si="757">J151+P151</f>
        <v>6337.8687601000001</v>
      </c>
      <c r="E151" s="35">
        <f t="shared" ref="E151" si="758">K151+Q151</f>
        <v>4403.3667663300002</v>
      </c>
      <c r="F151" s="35">
        <f t="shared" ref="F151" si="759">L151+R151</f>
        <v>1883.05102455</v>
      </c>
      <c r="G151" s="35">
        <f t="shared" ref="G151" si="760">M151+S151</f>
        <v>51.450969219999998</v>
      </c>
      <c r="H151" s="35">
        <f t="shared" ref="H151" si="761">SUM(I151:J151)</f>
        <v>13149.011752350001</v>
      </c>
      <c r="I151" s="35">
        <v>8902.0622255800008</v>
      </c>
      <c r="J151" s="35">
        <f t="shared" ref="J151" si="762">SUM(K151:M151)</f>
        <v>4246.9495267700004</v>
      </c>
      <c r="K151" s="35">
        <v>2933.0124183500002</v>
      </c>
      <c r="L151" s="35">
        <v>1285.56639864</v>
      </c>
      <c r="M151" s="35">
        <v>28.370709779999999</v>
      </c>
      <c r="N151" s="35">
        <f t="shared" ref="N151" si="763">SUM(O151:P151)</f>
        <v>5027.4841065700002</v>
      </c>
      <c r="O151" s="35">
        <v>2936.56487324</v>
      </c>
      <c r="P151" s="35">
        <f t="shared" ref="P151" si="764">SUM(Q151:S151)</f>
        <v>2090.9192333300002</v>
      </c>
      <c r="Q151" s="35">
        <v>1470.3543479800001</v>
      </c>
      <c r="R151" s="35">
        <v>597.48462590999998</v>
      </c>
      <c r="S151" s="35">
        <v>23.080259439999999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18596.745845190002</v>
      </c>
      <c r="C152" s="35">
        <f t="shared" ref="C152" si="765">I152+O152</f>
        <v>12154.407161810001</v>
      </c>
      <c r="D152" s="35">
        <f t="shared" ref="D152" si="766">J152+P152</f>
        <v>6442.3386833799996</v>
      </c>
      <c r="E152" s="35">
        <f t="shared" ref="E152" si="767">K152+Q152</f>
        <v>4558.7006165900002</v>
      </c>
      <c r="F152" s="35">
        <f t="shared" ref="F152" si="768">L152+R152</f>
        <v>1840.3316416099999</v>
      </c>
      <c r="G152" s="35">
        <f t="shared" ref="G152" si="769">M152+S152</f>
        <v>43.306425180000005</v>
      </c>
      <c r="H152" s="35">
        <f t="shared" ref="H152" si="770">SUM(I152:J152)</f>
        <v>13324.41261901</v>
      </c>
      <c r="I152" s="35">
        <v>9167.2873302700009</v>
      </c>
      <c r="J152" s="35">
        <f t="shared" ref="J152" si="771">SUM(K152:M152)</f>
        <v>4157.1252887399996</v>
      </c>
      <c r="K152" s="35">
        <v>2874.4323706700002</v>
      </c>
      <c r="L152" s="35">
        <v>1261.42616929</v>
      </c>
      <c r="M152" s="35">
        <v>21.26674878</v>
      </c>
      <c r="N152" s="35">
        <f t="shared" ref="N152" si="772">SUM(O152:P152)</f>
        <v>5272.3332261800006</v>
      </c>
      <c r="O152" s="35">
        <v>2987.1198315400002</v>
      </c>
      <c r="P152" s="35">
        <f t="shared" ref="P152" si="773">SUM(Q152:S152)</f>
        <v>2285.2133946400004</v>
      </c>
      <c r="Q152" s="35">
        <v>1684.26824592</v>
      </c>
      <c r="R152" s="35">
        <v>578.90547231999994</v>
      </c>
      <c r="S152" s="35">
        <v>22.039676400000001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19086.669572619998</v>
      </c>
      <c r="C153" s="35">
        <f t="shared" ref="C153" si="774">I153+O153</f>
        <v>12354.05098335</v>
      </c>
      <c r="D153" s="35">
        <f t="shared" ref="D153" si="775">J153+P153</f>
        <v>6732.6185892699996</v>
      </c>
      <c r="E153" s="35">
        <f t="shared" ref="E153" si="776">K153+Q153</f>
        <v>4893.0307897000002</v>
      </c>
      <c r="F153" s="35">
        <f t="shared" ref="F153" si="777">L153+R153</f>
        <v>1796.4060135499999</v>
      </c>
      <c r="G153" s="35">
        <f t="shared" ref="G153" si="778">M153+S153</f>
        <v>43.181786020000004</v>
      </c>
      <c r="H153" s="35">
        <f t="shared" ref="H153" si="779">SUM(I153:J153)</f>
        <v>13642.731196730001</v>
      </c>
      <c r="I153" s="35">
        <v>9366.9949250400005</v>
      </c>
      <c r="J153" s="35">
        <f t="shared" ref="J153" si="780">SUM(K153:M153)</f>
        <v>4275.7362716899997</v>
      </c>
      <c r="K153" s="35">
        <v>3021.9522117199999</v>
      </c>
      <c r="L153" s="35">
        <v>1232.31737821</v>
      </c>
      <c r="M153" s="35">
        <v>21.46668176</v>
      </c>
      <c r="N153" s="35">
        <f t="shared" ref="N153" si="781">SUM(O153:P153)</f>
        <v>5443.9383758900003</v>
      </c>
      <c r="O153" s="35">
        <v>2987.05605831</v>
      </c>
      <c r="P153" s="35">
        <f t="shared" ref="P153" si="782">SUM(Q153:S153)</f>
        <v>2456.8823175799998</v>
      </c>
      <c r="Q153" s="35">
        <v>1871.0785779800001</v>
      </c>
      <c r="R153" s="35">
        <v>564.08863534</v>
      </c>
      <c r="S153" s="35">
        <v>21.71510426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20416.550695009999</v>
      </c>
      <c r="C154" s="35">
        <f t="shared" ref="C154" si="783">I154+O154</f>
        <v>13356.548866590001</v>
      </c>
      <c r="D154" s="35">
        <f t="shared" ref="D154" si="784">J154+P154</f>
        <v>7060.0018284199996</v>
      </c>
      <c r="E154" s="35">
        <f t="shared" ref="E154" si="785">K154+Q154</f>
        <v>5228.3348966800004</v>
      </c>
      <c r="F154" s="35">
        <f t="shared" ref="F154" si="786">L154+R154</f>
        <v>1779.69641566</v>
      </c>
      <c r="G154" s="35">
        <f t="shared" ref="G154" si="787">M154+S154</f>
        <v>51.970516079999996</v>
      </c>
      <c r="H154" s="35">
        <f t="shared" ref="H154" si="788">SUM(I154:J154)</f>
        <v>14649.253475740001</v>
      </c>
      <c r="I154" s="35">
        <v>10254.171153490001</v>
      </c>
      <c r="J154" s="35">
        <f t="shared" ref="J154" si="789">SUM(K154:M154)</f>
        <v>4395.0823222500003</v>
      </c>
      <c r="K154" s="35">
        <v>3131.28746305</v>
      </c>
      <c r="L154" s="35">
        <v>1233.22094711</v>
      </c>
      <c r="M154" s="35">
        <v>30.57391209</v>
      </c>
      <c r="N154" s="35">
        <f t="shared" ref="N154" si="790">SUM(O154:P154)</f>
        <v>5767.2972192699999</v>
      </c>
      <c r="O154" s="35">
        <v>3102.3777131000002</v>
      </c>
      <c r="P154" s="35">
        <f t="shared" ref="P154" si="791">SUM(Q154:S154)</f>
        <v>2664.9195061699997</v>
      </c>
      <c r="Q154" s="35">
        <v>2097.0474336299999</v>
      </c>
      <c r="R154" s="35">
        <v>546.47546854999996</v>
      </c>
      <c r="S154" s="35">
        <v>21.396603989999999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20102.91896748</v>
      </c>
      <c r="C155" s="35">
        <f t="shared" ref="C155" si="792">I155+O155</f>
        <v>12705.51849346</v>
      </c>
      <c r="D155" s="35">
        <f t="shared" ref="D155" si="793">J155+P155</f>
        <v>7397.4004740199998</v>
      </c>
      <c r="E155" s="35">
        <f t="shared" ref="E155" si="794">K155+Q155</f>
        <v>5552.8326968000001</v>
      </c>
      <c r="F155" s="35">
        <f t="shared" ref="F155" si="795">L155+R155</f>
        <v>1782.5323076</v>
      </c>
      <c r="G155" s="35">
        <f t="shared" ref="G155" si="796">M155+S155</f>
        <v>62.035469620000001</v>
      </c>
      <c r="H155" s="35">
        <f t="shared" ref="H155" si="797">SUM(I155:J155)</f>
        <v>14129.32615207</v>
      </c>
      <c r="I155" s="35">
        <v>9575.3015707800005</v>
      </c>
      <c r="J155" s="35">
        <f t="shared" ref="J155" si="798">SUM(K155:M155)</f>
        <v>4554.0245812900002</v>
      </c>
      <c r="K155" s="35">
        <v>3249.1707789500001</v>
      </c>
      <c r="L155" s="35">
        <v>1263.0710855499999</v>
      </c>
      <c r="M155" s="35">
        <v>41.782716790000002</v>
      </c>
      <c r="N155" s="35">
        <f t="shared" ref="N155" si="799">SUM(O155:P155)</f>
        <v>5973.5928154100002</v>
      </c>
      <c r="O155" s="35">
        <v>3130.2169226800002</v>
      </c>
      <c r="P155" s="35">
        <f t="shared" ref="P155" si="800">SUM(Q155:S155)</f>
        <v>2843.37589273</v>
      </c>
      <c r="Q155" s="35">
        <v>2303.66191785</v>
      </c>
      <c r="R155" s="35">
        <v>519.46122204999995</v>
      </c>
      <c r="S155" s="35">
        <v>20.252752829999999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20250.539208860002</v>
      </c>
      <c r="C156" s="35">
        <f t="shared" ref="C156" si="801">I156+O156</f>
        <v>12712.41756765</v>
      </c>
      <c r="D156" s="35">
        <f t="shared" ref="D156" si="802">J156+P156</f>
        <v>7538.1216412100002</v>
      </c>
      <c r="E156" s="35">
        <f t="shared" ref="E156" si="803">K156+Q156</f>
        <v>5714.4815668299998</v>
      </c>
      <c r="F156" s="35">
        <f t="shared" ref="F156" si="804">L156+R156</f>
        <v>1757.9669514100001</v>
      </c>
      <c r="G156" s="35">
        <f t="shared" ref="G156" si="805">M156+S156</f>
        <v>65.673122970000009</v>
      </c>
      <c r="H156" s="35">
        <f t="shared" ref="H156" si="806">SUM(I156:J156)</f>
        <v>14148.260938610001</v>
      </c>
      <c r="I156" s="35">
        <v>9578.5330552100004</v>
      </c>
      <c r="J156" s="35">
        <f t="shared" ref="J156" si="807">SUM(K156:M156)</f>
        <v>4569.7278833999999</v>
      </c>
      <c r="K156" s="35">
        <v>3261.6410897000001</v>
      </c>
      <c r="L156" s="35">
        <v>1262.50031188</v>
      </c>
      <c r="M156" s="35">
        <v>45.586481820000003</v>
      </c>
      <c r="N156" s="35">
        <f t="shared" ref="N156" si="808">SUM(O156:P156)</f>
        <v>6102.2782702500008</v>
      </c>
      <c r="O156" s="35">
        <v>3133.88451244</v>
      </c>
      <c r="P156" s="35">
        <f t="shared" ref="P156" si="809">SUM(Q156:S156)</f>
        <v>2968.3937578100004</v>
      </c>
      <c r="Q156" s="35">
        <v>2452.8404771300002</v>
      </c>
      <c r="R156" s="35">
        <v>495.46663953000001</v>
      </c>
      <c r="S156" s="35">
        <v>20.086641149999998</v>
      </c>
      <c r="T156" s="35"/>
      <c r="U156" s="35"/>
      <c r="V156" s="35"/>
      <c r="W156" s="35"/>
      <c r="X156" s="35"/>
      <c r="Y156" s="35"/>
    </row>
    <row r="157" spans="1:25" hidden="1" outlineLevel="1" collapsed="1">
      <c r="A157" s="9">
        <v>44986</v>
      </c>
      <c r="B157" s="35">
        <v>20296.508154750001</v>
      </c>
      <c r="C157" s="35">
        <f t="shared" ref="C157" si="810">I157+O157</f>
        <v>12660.56031556</v>
      </c>
      <c r="D157" s="35">
        <f t="shared" ref="D157" si="811">J157+P157</f>
        <v>7635.9478391900002</v>
      </c>
      <c r="E157" s="35">
        <f t="shared" ref="E157" si="812">K157+Q157</f>
        <v>6650.8515225600004</v>
      </c>
      <c r="F157" s="35">
        <f t="shared" ref="F157" si="813">L157+R157</f>
        <v>891.51795097999991</v>
      </c>
      <c r="G157" s="35">
        <f t="shared" ref="G157" si="814">M157+S157</f>
        <v>93.578365649999995</v>
      </c>
      <c r="H157" s="35">
        <f t="shared" ref="H157" si="815">SUM(I157:J157)</f>
        <v>14199.069784200001</v>
      </c>
      <c r="I157" s="35">
        <v>9489.1828335200007</v>
      </c>
      <c r="J157" s="35">
        <f t="shared" ref="J157" si="816">SUM(K157:M157)</f>
        <v>4709.8869506800002</v>
      </c>
      <c r="K157" s="35">
        <v>3994.7429385999999</v>
      </c>
      <c r="L157" s="35">
        <v>694.07544800999995</v>
      </c>
      <c r="M157" s="35">
        <v>21.068564070000001</v>
      </c>
      <c r="N157" s="35">
        <f t="shared" ref="N157" si="817">SUM(O157:P157)</f>
        <v>6097.4383705500004</v>
      </c>
      <c r="O157" s="35">
        <v>3171.3774820399999</v>
      </c>
      <c r="P157" s="35">
        <f t="shared" ref="P157" si="818">SUM(Q157:S157)</f>
        <v>2926.06088851</v>
      </c>
      <c r="Q157" s="35">
        <v>2656.10858396</v>
      </c>
      <c r="R157" s="35">
        <v>197.44250296999999</v>
      </c>
      <c r="S157" s="35">
        <v>72.509801580000001</v>
      </c>
      <c r="T157" s="35"/>
      <c r="U157" s="35"/>
      <c r="V157" s="35"/>
      <c r="W157" s="35"/>
      <c r="X157" s="35"/>
      <c r="Y157" s="35"/>
    </row>
    <row r="158" spans="1:25" hidden="1" outlineLevel="1" collapsed="1">
      <c r="A158" s="9">
        <v>45017</v>
      </c>
      <c r="B158" s="35">
        <v>20480.073597800001</v>
      </c>
      <c r="C158" s="35">
        <f t="shared" ref="C158" si="819">I158+O158</f>
        <v>12922.055950129999</v>
      </c>
      <c r="D158" s="35">
        <f t="shared" ref="D158" si="820">J158+P158</f>
        <v>7558.0176476699999</v>
      </c>
      <c r="E158" s="35">
        <f t="shared" ref="E158" si="821">K158+Q158</f>
        <v>6503.0986511800002</v>
      </c>
      <c r="F158" s="35">
        <f t="shared" ref="F158" si="822">L158+R158</f>
        <v>949.78022967000004</v>
      </c>
      <c r="G158" s="35">
        <f t="shared" ref="G158" si="823">M158+S158</f>
        <v>105.13876682</v>
      </c>
      <c r="H158" s="35">
        <f t="shared" ref="H158" si="824">SUM(I158:J158)</f>
        <v>14515.501474709999</v>
      </c>
      <c r="I158" s="35">
        <v>9645.7466016199996</v>
      </c>
      <c r="J158" s="35">
        <f t="shared" ref="J158" si="825">SUM(K158:M158)</f>
        <v>4869.7548730899998</v>
      </c>
      <c r="K158" s="35">
        <v>4096.0667793299999</v>
      </c>
      <c r="L158" s="35">
        <v>750.25424253000006</v>
      </c>
      <c r="M158" s="35">
        <v>23.433851229999998</v>
      </c>
      <c r="N158" s="35">
        <f t="shared" ref="N158" si="826">SUM(O158:P158)</f>
        <v>5964.5721230899999</v>
      </c>
      <c r="O158" s="35">
        <v>3276.3093485099998</v>
      </c>
      <c r="P158" s="35">
        <f t="shared" ref="P158" si="827">SUM(Q158:S158)</f>
        <v>2688.2627745799996</v>
      </c>
      <c r="Q158" s="35">
        <v>2407.0318718499998</v>
      </c>
      <c r="R158" s="35">
        <v>199.52598714000001</v>
      </c>
      <c r="S158" s="35">
        <v>81.704915589999999</v>
      </c>
      <c r="T158" s="35"/>
      <c r="U158" s="35"/>
      <c r="V158" s="35"/>
      <c r="W158" s="35"/>
      <c r="X158" s="35"/>
      <c r="Y158" s="35"/>
    </row>
    <row r="159" spans="1:25" hidden="1" outlineLevel="1" collapsed="1">
      <c r="A159" s="9">
        <v>45047</v>
      </c>
      <c r="B159" s="35">
        <v>20462.476613409999</v>
      </c>
      <c r="C159" s="35">
        <f t="shared" ref="C159" si="828">I159+O159</f>
        <v>13016.139172650001</v>
      </c>
      <c r="D159" s="35">
        <f t="shared" ref="D159" si="829">J159+P159</f>
        <v>7446.3374407599995</v>
      </c>
      <c r="E159" s="35">
        <f t="shared" ref="E159" si="830">K159+Q159</f>
        <v>5428.9895003599995</v>
      </c>
      <c r="F159" s="35">
        <f t="shared" ref="F159" si="831">L159+R159</f>
        <v>1911.5968078599999</v>
      </c>
      <c r="G159" s="35">
        <f t="shared" ref="G159" si="832">M159+S159</f>
        <v>105.75113254</v>
      </c>
      <c r="H159" s="35">
        <f t="shared" ref="H159" si="833">SUM(I159:J159)</f>
        <v>14828.89165922</v>
      </c>
      <c r="I159" s="35">
        <v>9737.2223813100009</v>
      </c>
      <c r="J159" s="35">
        <f t="shared" ref="J159" si="834">SUM(K159:M159)</f>
        <v>5091.6692779099994</v>
      </c>
      <c r="K159" s="35">
        <v>3631.4166483099998</v>
      </c>
      <c r="L159" s="35">
        <v>1435.52294738</v>
      </c>
      <c r="M159" s="35">
        <v>24.729682220000001</v>
      </c>
      <c r="N159" s="35">
        <f t="shared" ref="N159" si="835">SUM(O159:P159)</f>
        <v>5633.5849541900006</v>
      </c>
      <c r="O159" s="35">
        <v>3278.9167913400001</v>
      </c>
      <c r="P159" s="35">
        <f t="shared" ref="P159" si="836">SUM(Q159:S159)</f>
        <v>2354.66816285</v>
      </c>
      <c r="Q159" s="35">
        <v>1797.5728520499999</v>
      </c>
      <c r="R159" s="35">
        <v>476.07386048000001</v>
      </c>
      <c r="S159" s="35">
        <v>81.02145032</v>
      </c>
      <c r="T159" s="35"/>
      <c r="U159" s="35"/>
      <c r="V159" s="35"/>
      <c r="W159" s="35"/>
      <c r="X159" s="35"/>
      <c r="Y159" s="35"/>
    </row>
    <row r="160" spans="1:25" hidden="1" outlineLevel="1" collapsed="1">
      <c r="A160" s="9">
        <v>45078</v>
      </c>
      <c r="B160" s="35">
        <v>21110.442878649999</v>
      </c>
      <c r="C160" s="35">
        <f t="shared" ref="C160" si="837">I160+O160</f>
        <v>13513.20006707</v>
      </c>
      <c r="D160" s="35">
        <f t="shared" ref="D160" si="838">J160+P160</f>
        <v>7597.2428115799994</v>
      </c>
      <c r="E160" s="35">
        <f t="shared" ref="E160" si="839">K160+Q160</f>
        <v>5546.7025204900001</v>
      </c>
      <c r="F160" s="35">
        <f t="shared" ref="F160" si="840">L160+R160</f>
        <v>1940.4111963999999</v>
      </c>
      <c r="G160" s="35">
        <f t="shared" ref="G160" si="841">M160+S160</f>
        <v>110.12909469</v>
      </c>
      <c r="H160" s="35">
        <f t="shared" ref="H160" si="842">SUM(I160:J160)</f>
        <v>15564.167836659999</v>
      </c>
      <c r="I160" s="35">
        <v>10184.16164756</v>
      </c>
      <c r="J160" s="35">
        <f t="shared" ref="J160" si="843">SUM(K160:M160)</f>
        <v>5380.0061890999996</v>
      </c>
      <c r="K160" s="35">
        <v>3893.2142456299998</v>
      </c>
      <c r="L160" s="35">
        <v>1458.1697676599999</v>
      </c>
      <c r="M160" s="35">
        <v>28.622175810000002</v>
      </c>
      <c r="N160" s="35">
        <f t="shared" ref="N160" si="844">SUM(O160:P160)</f>
        <v>5546.2750419900003</v>
      </c>
      <c r="O160" s="35">
        <v>3329.03841951</v>
      </c>
      <c r="P160" s="35">
        <f t="shared" ref="P160" si="845">SUM(Q160:S160)</f>
        <v>2217.2366224799998</v>
      </c>
      <c r="Q160" s="35">
        <v>1653.48827486</v>
      </c>
      <c r="R160" s="35">
        <v>482.24142874</v>
      </c>
      <c r="S160" s="35">
        <v>81.506918880000001</v>
      </c>
      <c r="T160" s="35"/>
      <c r="U160" s="35"/>
      <c r="V160" s="35"/>
      <c r="W160" s="35"/>
      <c r="X160" s="35"/>
      <c r="Y160" s="35"/>
    </row>
    <row r="161" spans="1:25" hidden="1" outlineLevel="1" collapsed="1">
      <c r="A161" s="9">
        <v>45108</v>
      </c>
      <c r="B161" s="35">
        <v>21391.506013000002</v>
      </c>
      <c r="C161" s="35">
        <f t="shared" ref="C161" si="846">I161+O161</f>
        <v>14105.735398549999</v>
      </c>
      <c r="D161" s="35">
        <f t="shared" ref="D161" si="847">J161+P161</f>
        <v>7285.7706144499998</v>
      </c>
      <c r="E161" s="35">
        <f t="shared" ref="E161" si="848">K161+Q161</f>
        <v>5673.7571470399998</v>
      </c>
      <c r="F161" s="35">
        <f t="shared" ref="F161" si="849">L161+R161</f>
        <v>1495.5696256199999</v>
      </c>
      <c r="G161" s="35">
        <f t="shared" ref="G161" si="850">M161+S161</f>
        <v>116.44384178999999</v>
      </c>
      <c r="H161" s="35">
        <f t="shared" ref="H161" si="851">SUM(I161:J161)</f>
        <v>15862.37672013</v>
      </c>
      <c r="I161" s="35">
        <v>10515.88702344</v>
      </c>
      <c r="J161" s="35">
        <f t="shared" ref="J161" si="852">SUM(K161:M161)</f>
        <v>5346.4896966899996</v>
      </c>
      <c r="K161" s="35">
        <v>4234.1601761900001</v>
      </c>
      <c r="L161" s="35">
        <v>1078.5479622299999</v>
      </c>
      <c r="M161" s="35">
        <v>33.781558269999998</v>
      </c>
      <c r="N161" s="35">
        <f t="shared" ref="N161" si="853">SUM(O161:P161)</f>
        <v>5529.1292928699995</v>
      </c>
      <c r="O161" s="35">
        <v>3589.8483751099998</v>
      </c>
      <c r="P161" s="35">
        <f t="shared" ref="P161" si="854">SUM(Q161:S161)</f>
        <v>1939.28091776</v>
      </c>
      <c r="Q161" s="35">
        <v>1439.5969708499999</v>
      </c>
      <c r="R161" s="35">
        <v>417.02166339000001</v>
      </c>
      <c r="S161" s="35">
        <v>82.662283520000003</v>
      </c>
      <c r="T161" s="35"/>
      <c r="U161" s="35"/>
      <c r="V161" s="35"/>
      <c r="W161" s="35"/>
      <c r="X161" s="35"/>
      <c r="Y161" s="35"/>
    </row>
    <row r="162" spans="1:25" hidden="1" outlineLevel="1" collapsed="1">
      <c r="A162" s="9">
        <v>45139</v>
      </c>
      <c r="B162" s="35">
        <v>21864.561291090002</v>
      </c>
      <c r="C162" s="35">
        <f t="shared" ref="C162" si="855">I162+O162</f>
        <v>13268.160417700001</v>
      </c>
      <c r="D162" s="35">
        <f t="shared" ref="D162" si="856">J162+P162</f>
        <v>8596.4008733899991</v>
      </c>
      <c r="E162" s="35">
        <f t="shared" ref="E162" si="857">K162+Q162</f>
        <v>6856.6200570799992</v>
      </c>
      <c r="F162" s="35">
        <f t="shared" ref="F162" si="858">L162+R162</f>
        <v>1604.3760999400001</v>
      </c>
      <c r="G162" s="35">
        <f t="shared" ref="G162" si="859">M162+S162</f>
        <v>135.40471637000002</v>
      </c>
      <c r="H162" s="35">
        <f t="shared" ref="H162" si="860">SUM(I162:J162)</f>
        <v>16334.191845419999</v>
      </c>
      <c r="I162" s="35">
        <v>10172.17563435</v>
      </c>
      <c r="J162" s="35">
        <f t="shared" ref="J162" si="861">SUM(K162:M162)</f>
        <v>6162.0162110699994</v>
      </c>
      <c r="K162" s="35">
        <v>4956.2914869799997</v>
      </c>
      <c r="L162" s="35">
        <v>1154.07137773</v>
      </c>
      <c r="M162" s="35">
        <v>51.65334636</v>
      </c>
      <c r="N162" s="35">
        <f t="shared" ref="N162" si="862">SUM(O162:P162)</f>
        <v>5530.3694456699995</v>
      </c>
      <c r="O162" s="35">
        <v>3095.9847833499998</v>
      </c>
      <c r="P162" s="35">
        <f t="shared" ref="P162" si="863">SUM(Q162:S162)</f>
        <v>2434.3846623199997</v>
      </c>
      <c r="Q162" s="35">
        <v>1900.3285701</v>
      </c>
      <c r="R162" s="35">
        <v>450.30472221000002</v>
      </c>
      <c r="S162" s="35">
        <v>83.751370010000002</v>
      </c>
      <c r="T162" s="35"/>
      <c r="U162" s="35"/>
      <c r="V162" s="35"/>
      <c r="W162" s="35"/>
      <c r="X162" s="35"/>
      <c r="Y162" s="35"/>
    </row>
    <row r="163" spans="1:25" hidden="1" outlineLevel="1" collapsed="1">
      <c r="A163" s="9">
        <v>45170</v>
      </c>
      <c r="B163" s="35">
        <v>22392.013602029998</v>
      </c>
      <c r="C163" s="35">
        <f t="shared" ref="C163" si="864">I163+O163</f>
        <v>13543.57832556</v>
      </c>
      <c r="D163" s="35">
        <f t="shared" ref="D163" si="865">J163+P163</f>
        <v>8848.4352764699997</v>
      </c>
      <c r="E163" s="35">
        <f t="shared" ref="E163" si="866">K163+Q163</f>
        <v>7237.6213252599991</v>
      </c>
      <c r="F163" s="35">
        <f t="shared" ref="F163" si="867">L163+R163</f>
        <v>1475.3089721199999</v>
      </c>
      <c r="G163" s="35">
        <f t="shared" ref="G163" si="868">M163+S163</f>
        <v>135.50497909000001</v>
      </c>
      <c r="H163" s="35">
        <f t="shared" ref="H163" si="869">SUM(I163:J163)</f>
        <v>16769.4300559</v>
      </c>
      <c r="I163" s="35">
        <v>10413.05153499</v>
      </c>
      <c r="J163" s="35">
        <f t="shared" ref="J163" si="870">SUM(K163:M163)</f>
        <v>6356.3785209099997</v>
      </c>
      <c r="K163" s="35">
        <v>5228.3156559299996</v>
      </c>
      <c r="L163" s="35">
        <v>1074.25259878</v>
      </c>
      <c r="M163" s="35">
        <v>53.810266200000001</v>
      </c>
      <c r="N163" s="35">
        <f t="shared" ref="N163" si="871">SUM(O163:P163)</f>
        <v>5622.5835461299994</v>
      </c>
      <c r="O163" s="35">
        <v>3130.5267905699998</v>
      </c>
      <c r="P163" s="35">
        <f t="shared" ref="P163" si="872">SUM(Q163:S163)</f>
        <v>2492.0567555600001</v>
      </c>
      <c r="Q163" s="35">
        <v>2009.30566933</v>
      </c>
      <c r="R163" s="35">
        <v>401.05637333999999</v>
      </c>
      <c r="S163" s="35">
        <v>81.694712890000005</v>
      </c>
      <c r="T163" s="35"/>
      <c r="U163" s="35"/>
      <c r="V163" s="35"/>
      <c r="W163" s="35"/>
      <c r="X163" s="35"/>
      <c r="Y163" s="35"/>
    </row>
    <row r="164" spans="1:25" hidden="1" outlineLevel="1" collapsed="1">
      <c r="A164" s="9">
        <v>45200</v>
      </c>
      <c r="B164" s="35">
        <v>22600.4093541</v>
      </c>
      <c r="C164" s="35">
        <f t="shared" ref="C164" si="873">I164+O164</f>
        <v>13608.75509362</v>
      </c>
      <c r="D164" s="35">
        <f t="shared" ref="D164" si="874">J164+P164</f>
        <v>8991.6542604799997</v>
      </c>
      <c r="E164" s="35">
        <f t="shared" ref="E164" si="875">K164+Q164</f>
        <v>7377.5014695199998</v>
      </c>
      <c r="F164" s="35">
        <f t="shared" ref="F164" si="876">L164+R164</f>
        <v>1476.1022948899999</v>
      </c>
      <c r="G164" s="35">
        <f t="shared" ref="G164" si="877">M164+S164</f>
        <v>138.05049607000001</v>
      </c>
      <c r="H164" s="35">
        <f t="shared" ref="H164" si="878">SUM(I164:J164)</f>
        <v>16890.25819411</v>
      </c>
      <c r="I164" s="35">
        <v>10434.481400070001</v>
      </c>
      <c r="J164" s="35">
        <f t="shared" ref="J164" si="879">SUM(K164:M164)</f>
        <v>6455.7767940399999</v>
      </c>
      <c r="K164" s="35">
        <v>5317.2169137999999</v>
      </c>
      <c r="L164" s="35">
        <v>1081.95588834</v>
      </c>
      <c r="M164" s="35">
        <v>56.603991899999997</v>
      </c>
      <c r="N164" s="35">
        <f t="shared" ref="N164" si="880">SUM(O164:P164)</f>
        <v>5710.1511599900005</v>
      </c>
      <c r="O164" s="35">
        <v>3174.2736935500002</v>
      </c>
      <c r="P164" s="35">
        <f t="shared" ref="P164" si="881">SUM(Q164:S164)</f>
        <v>2535.8774664399998</v>
      </c>
      <c r="Q164" s="35">
        <v>2060.2845557199998</v>
      </c>
      <c r="R164" s="35">
        <v>394.14640654999999</v>
      </c>
      <c r="S164" s="35">
        <v>81.446504169999997</v>
      </c>
      <c r="T164" s="35"/>
      <c r="U164" s="35"/>
      <c r="V164" s="35"/>
      <c r="W164" s="35"/>
      <c r="X164" s="35"/>
      <c r="Y164" s="35"/>
    </row>
    <row r="165" spans="1:25" hidden="1" outlineLevel="1" collapsed="1">
      <c r="A165" s="9">
        <v>45231</v>
      </c>
      <c r="B165" s="35">
        <v>23441.345140860001</v>
      </c>
      <c r="C165" s="35">
        <f t="shared" ref="C165" si="882">I165+O165</f>
        <v>14330.54375664</v>
      </c>
      <c r="D165" s="35">
        <f t="shared" ref="D165" si="883">J165+P165</f>
        <v>9110.801384219998</v>
      </c>
      <c r="E165" s="35">
        <f t="shared" ref="E165" si="884">K165+Q165</f>
        <v>7057.0059771799997</v>
      </c>
      <c r="F165" s="35">
        <f t="shared" ref="F165" si="885">L165+R165</f>
        <v>1917.9543215799999</v>
      </c>
      <c r="G165" s="35">
        <f t="shared" ref="G165" si="886">M165+S165</f>
        <v>135.84108545999999</v>
      </c>
      <c r="H165" s="35">
        <f t="shared" ref="H165" si="887">SUM(I165:J165)</f>
        <v>17667.137735249999</v>
      </c>
      <c r="I165" s="35">
        <v>11103.57041989</v>
      </c>
      <c r="J165" s="35">
        <f t="shared" ref="J165" si="888">SUM(K165:M165)</f>
        <v>6563.5673153599992</v>
      </c>
      <c r="K165" s="35">
        <v>5042.4534248399996</v>
      </c>
      <c r="L165" s="35">
        <v>1465.2708587</v>
      </c>
      <c r="M165" s="35">
        <v>55.84303182</v>
      </c>
      <c r="N165" s="35">
        <f t="shared" ref="N165" si="889">SUM(O165:P165)</f>
        <v>5774.2074056099991</v>
      </c>
      <c r="O165" s="35">
        <v>3226.9733367499998</v>
      </c>
      <c r="P165" s="35">
        <f t="shared" ref="P165" si="890">SUM(Q165:S165)</f>
        <v>2547.2340688599998</v>
      </c>
      <c r="Q165" s="35">
        <v>2014.5525523399999</v>
      </c>
      <c r="R165" s="35">
        <v>452.68346287999998</v>
      </c>
      <c r="S165" s="35">
        <v>79.998053639999995</v>
      </c>
      <c r="T165" s="35"/>
      <c r="U165" s="35"/>
      <c r="V165" s="35"/>
      <c r="W165" s="35"/>
      <c r="X165" s="35"/>
      <c r="Y165" s="35"/>
    </row>
    <row r="166" spans="1:25" hidden="1" outlineLevel="1" collapsed="1">
      <c r="A166" s="9">
        <v>45261</v>
      </c>
      <c r="B166" s="35">
        <v>24350.95936044</v>
      </c>
      <c r="C166" s="35">
        <f t="shared" ref="C166" si="891">I166+O166</f>
        <v>14952.47581342</v>
      </c>
      <c r="D166" s="35">
        <f t="shared" ref="D166" si="892">J166+P166</f>
        <v>9398.4835470199996</v>
      </c>
      <c r="E166" s="35">
        <f t="shared" ref="E166" si="893">K166+Q166</f>
        <v>7754.8652894099996</v>
      </c>
      <c r="F166" s="35">
        <f t="shared" ref="F166" si="894">L166+R166</f>
        <v>1433.5913311699999</v>
      </c>
      <c r="G166" s="35">
        <f t="shared" ref="G166" si="895">M166+S166</f>
        <v>210.02692644000001</v>
      </c>
      <c r="H166" s="35">
        <f t="shared" ref="H166" si="896">SUM(I166:J166)</f>
        <v>18329.827176980001</v>
      </c>
      <c r="I166" s="35">
        <v>11526.903764520001</v>
      </c>
      <c r="J166" s="35">
        <f t="shared" ref="J166" si="897">SUM(K166:M166)</f>
        <v>6802.9234124599998</v>
      </c>
      <c r="K166" s="35">
        <v>5681.01793361</v>
      </c>
      <c r="L166" s="35">
        <v>1036.6092218399999</v>
      </c>
      <c r="M166" s="35">
        <v>85.296257010000005</v>
      </c>
      <c r="N166" s="35">
        <f t="shared" ref="N166" si="898">SUM(O166:P166)</f>
        <v>6021.1321834600003</v>
      </c>
      <c r="O166" s="35">
        <v>3425.5720489</v>
      </c>
      <c r="P166" s="35">
        <f t="shared" ref="P166" si="899">SUM(Q166:S166)</f>
        <v>2595.5601345600003</v>
      </c>
      <c r="Q166" s="35">
        <v>2073.8473558000001</v>
      </c>
      <c r="R166" s="35">
        <v>396.98210933000001</v>
      </c>
      <c r="S166" s="35">
        <v>124.73066943000001</v>
      </c>
      <c r="T166" s="35"/>
      <c r="U166" s="35"/>
      <c r="V166" s="35"/>
      <c r="W166" s="35"/>
      <c r="X166" s="35"/>
      <c r="Y166" s="35"/>
    </row>
    <row r="167" spans="1:25" hidden="1" outlineLevel="1" collapsed="1">
      <c r="A167" s="9">
        <v>45292</v>
      </c>
      <c r="B167" s="35">
        <v>23315.310422720002</v>
      </c>
      <c r="C167" s="35">
        <f t="shared" ref="C167" si="900">I167+O167</f>
        <v>13867.918410779999</v>
      </c>
      <c r="D167" s="35">
        <f t="shared" ref="D167" si="901">J167+P167</f>
        <v>9447.3920119400009</v>
      </c>
      <c r="E167" s="35">
        <f t="shared" ref="E167" si="902">K167+Q167</f>
        <v>7825.6222853100007</v>
      </c>
      <c r="F167" s="35">
        <f t="shared" ref="F167" si="903">L167+R167</f>
        <v>1422.4446488400001</v>
      </c>
      <c r="G167" s="35">
        <f t="shared" ref="G167" si="904">M167+S167</f>
        <v>199.32507779000002</v>
      </c>
      <c r="H167" s="35">
        <f t="shared" ref="H167" si="905">SUM(I167:J167)</f>
        <v>17488.359879970001</v>
      </c>
      <c r="I167" s="35">
        <v>10546.38263217</v>
      </c>
      <c r="J167" s="35">
        <f t="shared" ref="J167" si="906">SUM(K167:M167)</f>
        <v>6941.9772478000004</v>
      </c>
      <c r="K167" s="35">
        <v>5826.8668235900004</v>
      </c>
      <c r="L167" s="35">
        <v>1033.79921319</v>
      </c>
      <c r="M167" s="35">
        <v>81.311211020000002</v>
      </c>
      <c r="N167" s="35">
        <f t="shared" ref="N167" si="907">SUM(O167:P167)</f>
        <v>5826.9505427499998</v>
      </c>
      <c r="O167" s="35">
        <v>3321.5357786099999</v>
      </c>
      <c r="P167" s="35">
        <f t="shared" ref="P167" si="908">SUM(Q167:S167)</f>
        <v>2505.41476414</v>
      </c>
      <c r="Q167" s="35">
        <v>1998.7554617200001</v>
      </c>
      <c r="R167" s="35">
        <v>388.64543565000002</v>
      </c>
      <c r="S167" s="35">
        <v>118.01386677000001</v>
      </c>
      <c r="T167" s="35"/>
      <c r="U167" s="35"/>
      <c r="V167" s="35"/>
      <c r="W167" s="35"/>
      <c r="X167" s="35"/>
      <c r="Y167" s="35"/>
    </row>
    <row r="168" spans="1:25" hidden="1" outlineLevel="1" collapsed="1">
      <c r="A168" s="9">
        <v>45323</v>
      </c>
      <c r="B168" s="35">
        <v>23312.007566829998</v>
      </c>
      <c r="C168" s="35">
        <f t="shared" ref="C168" si="909">I168+O168</f>
        <v>13845.39755969</v>
      </c>
      <c r="D168" s="35">
        <f t="shared" ref="D168" si="910">J168+P168</f>
        <v>9466.6100071399997</v>
      </c>
      <c r="E168" s="35">
        <f t="shared" ref="E168" si="911">K168+Q168</f>
        <v>7833.9321840299999</v>
      </c>
      <c r="F168" s="35">
        <f t="shared" ref="F168" si="912">L168+R168</f>
        <v>1432.32779839</v>
      </c>
      <c r="G168" s="35">
        <f t="shared" ref="G168" si="913">M168+S168</f>
        <v>200.35002472000002</v>
      </c>
      <c r="H168" s="35">
        <f t="shared" ref="H168" si="914">SUM(I168:J168)</f>
        <v>17559.683320020002</v>
      </c>
      <c r="I168" s="35">
        <v>10550.82000718</v>
      </c>
      <c r="J168" s="35">
        <f t="shared" ref="J168" si="915">SUM(K168:M168)</f>
        <v>7008.8633128400006</v>
      </c>
      <c r="K168" s="35">
        <v>5880.2301352100003</v>
      </c>
      <c r="L168" s="35">
        <v>1049.44089925</v>
      </c>
      <c r="M168" s="35">
        <v>79.192278380000005</v>
      </c>
      <c r="N168" s="35">
        <f t="shared" ref="N168" si="916">SUM(O168:P168)</f>
        <v>5752.3242468099997</v>
      </c>
      <c r="O168" s="35">
        <v>3294.5775525099998</v>
      </c>
      <c r="P168" s="35">
        <f t="shared" ref="P168" si="917">SUM(Q168:S168)</f>
        <v>2457.7466942999999</v>
      </c>
      <c r="Q168" s="35">
        <v>1953.7020488200001</v>
      </c>
      <c r="R168" s="35">
        <v>382.88689914000003</v>
      </c>
      <c r="S168" s="35">
        <v>121.15774634</v>
      </c>
      <c r="T168" s="35"/>
      <c r="U168" s="35"/>
      <c r="V168" s="35"/>
      <c r="W168" s="35"/>
      <c r="X168" s="35"/>
      <c r="Y168" s="35"/>
    </row>
    <row r="169" spans="1:25" hidden="1" outlineLevel="1" collapsed="1">
      <c r="A169" s="9">
        <v>45352</v>
      </c>
      <c r="B169" s="35">
        <v>23814.959849109997</v>
      </c>
      <c r="C169" s="35">
        <f t="shared" ref="C169" si="918">I169+O169</f>
        <v>14181.52457829</v>
      </c>
      <c r="D169" s="35">
        <f t="shared" ref="D169" si="919">J169+P169</f>
        <v>9633.4352708200004</v>
      </c>
      <c r="E169" s="35">
        <f t="shared" ref="E169" si="920">K169+Q169</f>
        <v>8005.4550992200002</v>
      </c>
      <c r="F169" s="35">
        <f t="shared" ref="F169" si="921">L169+R169</f>
        <v>1444.4838963699999</v>
      </c>
      <c r="G169" s="35">
        <f t="shared" ref="G169" si="922">M169+S169</f>
        <v>183.49627522999998</v>
      </c>
      <c r="H169" s="35">
        <f t="shared" ref="H169" si="923">SUM(I169:J169)</f>
        <v>17910.240533640001</v>
      </c>
      <c r="I169" s="35">
        <v>10737.33205495</v>
      </c>
      <c r="J169" s="35">
        <f t="shared" ref="J169" si="924">SUM(K169:M169)</f>
        <v>7172.9084786900003</v>
      </c>
      <c r="K169" s="35">
        <v>6054.9946300800002</v>
      </c>
      <c r="L169" s="35">
        <v>1042.71343497</v>
      </c>
      <c r="M169" s="35">
        <v>75.200413639999994</v>
      </c>
      <c r="N169" s="35">
        <f t="shared" ref="N169" si="925">SUM(O169:P169)</f>
        <v>5904.7193154699999</v>
      </c>
      <c r="O169" s="35">
        <v>3444.1925233400002</v>
      </c>
      <c r="P169" s="35">
        <f t="shared" ref="P169" si="926">SUM(Q169:S169)</f>
        <v>2460.5267921300001</v>
      </c>
      <c r="Q169" s="35">
        <v>1950.46046914</v>
      </c>
      <c r="R169" s="35">
        <v>401.77046139999999</v>
      </c>
      <c r="S169" s="35">
        <v>108.29586159</v>
      </c>
      <c r="T169" s="35"/>
      <c r="U169" s="35"/>
      <c r="V169" s="35"/>
      <c r="W169" s="35"/>
      <c r="X169" s="35"/>
      <c r="Y169" s="35"/>
    </row>
    <row r="170" spans="1:25" collapsed="1">
      <c r="A170" s="9">
        <v>45383</v>
      </c>
      <c r="B170" s="35">
        <v>24185.511717729998</v>
      </c>
      <c r="C170" s="35">
        <f t="shared" ref="C170" si="927">I170+O170</f>
        <v>14483.384166299998</v>
      </c>
      <c r="D170" s="35">
        <f t="shared" ref="D170" si="928">J170+P170</f>
        <v>9702.1275514300014</v>
      </c>
      <c r="E170" s="35">
        <f t="shared" ref="E170" si="929">K170+Q170</f>
        <v>8089.9556320900001</v>
      </c>
      <c r="F170" s="35">
        <f t="shared" ref="F170" si="930">L170+R170</f>
        <v>1425.98648936</v>
      </c>
      <c r="G170" s="35">
        <f t="shared" ref="G170" si="931">M170+S170</f>
        <v>186.18542997999998</v>
      </c>
      <c r="H170" s="35">
        <f t="shared" ref="H170" si="932">SUM(I170:J170)</f>
        <v>18231.831110259998</v>
      </c>
      <c r="I170" s="35">
        <v>11029.132778179999</v>
      </c>
      <c r="J170" s="35">
        <f t="shared" ref="J170" si="933">SUM(K170:M170)</f>
        <v>7202.6983320800009</v>
      </c>
      <c r="K170" s="35">
        <v>6104.2817125900001</v>
      </c>
      <c r="L170" s="35">
        <v>1022.80283543</v>
      </c>
      <c r="M170" s="35">
        <v>75.61378406</v>
      </c>
      <c r="N170" s="35">
        <f t="shared" ref="N170" si="934">SUM(O170:P170)</f>
        <v>5953.6806074699998</v>
      </c>
      <c r="O170" s="35">
        <v>3454.2513881199998</v>
      </c>
      <c r="P170" s="35">
        <f t="shared" ref="P170" si="935">SUM(Q170:S170)</f>
        <v>2499.42921935</v>
      </c>
      <c r="Q170" s="35">
        <v>1985.6739195</v>
      </c>
      <c r="R170" s="35">
        <v>403.18365392999999</v>
      </c>
      <c r="S170" s="35">
        <v>110.57164591999999</v>
      </c>
      <c r="T170" s="35"/>
      <c r="U170" s="35"/>
      <c r="V170" s="35"/>
      <c r="W170" s="35"/>
      <c r="X170" s="35"/>
      <c r="Y170" s="35"/>
    </row>
    <row r="171" spans="1:25">
      <c r="A171" s="9">
        <v>45413</v>
      </c>
      <c r="B171" s="35">
        <v>24656.473887529999</v>
      </c>
      <c r="C171" s="35">
        <f t="shared" ref="C171" si="936">I171+O171</f>
        <v>14854.684227199999</v>
      </c>
      <c r="D171" s="35">
        <f t="shared" ref="D171" si="937">J171+P171</f>
        <v>9801.7896603299996</v>
      </c>
      <c r="E171" s="35">
        <f t="shared" ref="E171" si="938">K171+Q171</f>
        <v>8183.1670750399999</v>
      </c>
      <c r="F171" s="35">
        <f t="shared" ref="F171" si="939">L171+R171</f>
        <v>1434.5880091500001</v>
      </c>
      <c r="G171" s="35">
        <f t="shared" ref="G171" si="940">M171+S171</f>
        <v>184.03457614000001</v>
      </c>
      <c r="H171" s="35">
        <f t="shared" ref="H171" si="941">SUM(I171:J171)</f>
        <v>18608.110394110001</v>
      </c>
      <c r="I171" s="35">
        <v>11347.92805189</v>
      </c>
      <c r="J171" s="35">
        <f t="shared" ref="J171" si="942">SUM(K171:M171)</f>
        <v>7260.1823422199996</v>
      </c>
      <c r="K171" s="35">
        <v>6161.5225553</v>
      </c>
      <c r="L171" s="35">
        <v>1023.33417425</v>
      </c>
      <c r="M171" s="35">
        <v>75.325612669999998</v>
      </c>
      <c r="N171" s="35">
        <f t="shared" ref="N171" si="943">SUM(O171:P171)</f>
        <v>6048.3634934199999</v>
      </c>
      <c r="O171" s="35">
        <v>3506.7561753099999</v>
      </c>
      <c r="P171" s="35">
        <f t="shared" ref="P171" si="944">SUM(Q171:S171)</f>
        <v>2541.6073181100001</v>
      </c>
      <c r="Q171" s="35">
        <v>2021.6445197400001</v>
      </c>
      <c r="R171" s="35">
        <v>411.25383490000002</v>
      </c>
      <c r="S171" s="35">
        <v>108.70896347</v>
      </c>
      <c r="T171" s="35"/>
      <c r="U171" s="35"/>
      <c r="V171" s="35"/>
      <c r="W171" s="35"/>
      <c r="X171" s="35"/>
      <c r="Y171" s="35"/>
    </row>
    <row r="172" spans="1:25">
      <c r="A172" s="9">
        <v>45444</v>
      </c>
      <c r="B172" s="35">
        <v>25276.56302786</v>
      </c>
      <c r="C172" s="35">
        <f t="shared" ref="C172" si="945">I172+O172</f>
        <v>15523.216865859999</v>
      </c>
      <c r="D172" s="35">
        <f t="shared" ref="D172" si="946">J172+P172</f>
        <v>9753.3461619999998</v>
      </c>
      <c r="E172" s="35">
        <f t="shared" ref="E172" si="947">K172+Q172</f>
        <v>8118.4865963000002</v>
      </c>
      <c r="F172" s="35">
        <f t="shared" ref="F172" si="948">L172+R172</f>
        <v>1442.4241544000001</v>
      </c>
      <c r="G172" s="35">
        <f t="shared" ref="G172" si="949">M172+S172</f>
        <v>192.4354113</v>
      </c>
      <c r="H172" s="35">
        <f t="shared" ref="H172" si="950">SUM(I172:J172)</f>
        <v>19149.43906687</v>
      </c>
      <c r="I172" s="35">
        <v>11939.114519209999</v>
      </c>
      <c r="J172" s="35">
        <f t="shared" ref="J172" si="951">SUM(K172:M172)</f>
        <v>7210.3245476599996</v>
      </c>
      <c r="K172" s="35">
        <v>6096.4425541999999</v>
      </c>
      <c r="L172" s="35">
        <v>1032.0128807900001</v>
      </c>
      <c r="M172" s="35">
        <v>81.869112670000007</v>
      </c>
      <c r="N172" s="35">
        <f t="shared" ref="N172" si="952">SUM(O172:P172)</f>
        <v>6127.1239609900003</v>
      </c>
      <c r="O172" s="35">
        <v>3584.1023466500001</v>
      </c>
      <c r="P172" s="35">
        <f t="shared" ref="P172" si="953">SUM(Q172:S172)</f>
        <v>2543.0216143399998</v>
      </c>
      <c r="Q172" s="35">
        <v>2022.0440421000001</v>
      </c>
      <c r="R172" s="35">
        <v>410.41127361000002</v>
      </c>
      <c r="S172" s="35">
        <v>110.56629863000001</v>
      </c>
      <c r="T172" s="35"/>
      <c r="U172" s="35"/>
      <c r="V172" s="35"/>
      <c r="W172" s="35"/>
      <c r="X172" s="35"/>
      <c r="Y172" s="35"/>
    </row>
    <row r="173" spans="1:25">
      <c r="A173" s="9">
        <v>45474</v>
      </c>
      <c r="B173" s="35">
        <v>25460.813249790001</v>
      </c>
      <c r="C173" s="35">
        <f t="shared" ref="C173" si="954">I173+O173</f>
        <v>15600.65661545</v>
      </c>
      <c r="D173" s="35">
        <f t="shared" ref="D173" si="955">J173+P173</f>
        <v>9860.1566343399991</v>
      </c>
      <c r="E173" s="35">
        <f t="shared" ref="E173" si="956">K173+Q173</f>
        <v>7220.5503650800001</v>
      </c>
      <c r="F173" s="35">
        <f t="shared" ref="F173" si="957">L173+R173</f>
        <v>2452.6466450200001</v>
      </c>
      <c r="G173" s="35">
        <f t="shared" ref="G173" si="958">M173+S173</f>
        <v>186.95962423999998</v>
      </c>
      <c r="H173" s="35">
        <f t="shared" ref="H173" si="959">SUM(I173:J173)</f>
        <v>19247.261965270001</v>
      </c>
      <c r="I173" s="35">
        <v>11954.00110614</v>
      </c>
      <c r="J173" s="35">
        <f t="shared" ref="J173" si="960">SUM(K173:M173)</f>
        <v>7293.2608591299995</v>
      </c>
      <c r="K173" s="35">
        <v>5481.05283452</v>
      </c>
      <c r="L173" s="35">
        <v>1732.1238446699999</v>
      </c>
      <c r="M173" s="35">
        <v>80.084179939999999</v>
      </c>
      <c r="N173" s="35">
        <f t="shared" ref="N173" si="961">SUM(O173:P173)</f>
        <v>6213.5512845200001</v>
      </c>
      <c r="O173" s="35">
        <v>3646.6555093100001</v>
      </c>
      <c r="P173" s="35">
        <f t="shared" ref="P173" si="962">SUM(Q173:S173)</f>
        <v>2566.89577521</v>
      </c>
      <c r="Q173" s="35">
        <v>1739.4975305600001</v>
      </c>
      <c r="R173" s="35">
        <v>720.52280035000001</v>
      </c>
      <c r="S173" s="35">
        <v>106.8754443</v>
      </c>
      <c r="T173" s="35"/>
      <c r="U173" s="35"/>
      <c r="V173" s="35"/>
      <c r="W173" s="35"/>
      <c r="X173" s="35"/>
      <c r="Y173" s="35"/>
    </row>
    <row r="174" spans="1:25">
      <c r="A174" s="9">
        <v>45505</v>
      </c>
      <c r="B174" s="35">
        <v>25779.80496383</v>
      </c>
      <c r="C174" s="35">
        <f t="shared" ref="C174" si="963">I174+O174</f>
        <v>15934.243981399999</v>
      </c>
      <c r="D174" s="35">
        <f t="shared" ref="D174" si="964">J174+P174</f>
        <v>9845.5609824300009</v>
      </c>
      <c r="E174" s="35">
        <f t="shared" ref="E174" si="965">K174+Q174</f>
        <v>7186.9110639600003</v>
      </c>
      <c r="F174" s="35">
        <f t="shared" ref="F174" si="966">L174+R174</f>
        <v>2469.5885215899998</v>
      </c>
      <c r="G174" s="35">
        <f t="shared" ref="G174" si="967">M174+S174</f>
        <v>189.06139688000002</v>
      </c>
      <c r="H174" s="35">
        <f t="shared" ref="H174" si="968">SUM(I174:J174)</f>
        <v>19473.639928420002</v>
      </c>
      <c r="I174" s="35">
        <v>12226.79149437</v>
      </c>
      <c r="J174" s="35">
        <f t="shared" ref="J174" si="969">SUM(K174:M174)</f>
        <v>7246.8484340499999</v>
      </c>
      <c r="K174" s="35">
        <v>5423.4715165799998</v>
      </c>
      <c r="L174" s="35">
        <v>1742.34954948</v>
      </c>
      <c r="M174" s="35">
        <v>81.027367990000002</v>
      </c>
      <c r="N174" s="35">
        <f t="shared" ref="N174" si="970">SUM(O174:P174)</f>
        <v>6306.1650354100002</v>
      </c>
      <c r="O174" s="35">
        <v>3707.4524870300002</v>
      </c>
      <c r="P174" s="35">
        <f t="shared" ref="P174" si="971">SUM(Q174:S174)</f>
        <v>2598.71254838</v>
      </c>
      <c r="Q174" s="35">
        <v>1763.43954738</v>
      </c>
      <c r="R174" s="35">
        <v>727.23897210999996</v>
      </c>
      <c r="S174" s="35">
        <v>108.03402889</v>
      </c>
      <c r="T174" s="35"/>
      <c r="U174" s="35"/>
      <c r="V174" s="35"/>
      <c r="W174" s="35"/>
      <c r="X174" s="35"/>
      <c r="Y174" s="35"/>
    </row>
    <row r="175" spans="1:25">
      <c r="A175" s="9">
        <v>45536</v>
      </c>
      <c r="B175" s="35">
        <v>26195.829498450003</v>
      </c>
      <c r="C175" s="35">
        <f t="shared" ref="C175" si="972">I175+O175</f>
        <v>16269.9712633</v>
      </c>
      <c r="D175" s="35">
        <f t="shared" ref="D175" si="973">J175+P175</f>
        <v>9925.8582351500008</v>
      </c>
      <c r="E175" s="35">
        <f t="shared" ref="E175" si="974">K175+Q175</f>
        <v>7295.2010638800002</v>
      </c>
      <c r="F175" s="35">
        <f t="shared" ref="F175" si="975">L175+R175</f>
        <v>2440.9336287000001</v>
      </c>
      <c r="G175" s="35">
        <f t="shared" ref="G175" si="976">M175+S175</f>
        <v>189.72354257000001</v>
      </c>
      <c r="H175" s="35">
        <f t="shared" ref="H175" si="977">SUM(I175:J175)</f>
        <v>19770.917255519998</v>
      </c>
      <c r="I175" s="35">
        <v>12461.11473189</v>
      </c>
      <c r="J175" s="35">
        <f t="shared" ref="J175" si="978">SUM(K175:M175)</f>
        <v>7309.80252363</v>
      </c>
      <c r="K175" s="35">
        <v>5487.1471212699998</v>
      </c>
      <c r="L175" s="35">
        <v>1741.5965705999999</v>
      </c>
      <c r="M175" s="35">
        <v>81.058831760000004</v>
      </c>
      <c r="N175" s="35">
        <f t="shared" ref="N175" si="979">SUM(O175:P175)</f>
        <v>6424.9122429300005</v>
      </c>
      <c r="O175" s="35">
        <v>3808.8565314100001</v>
      </c>
      <c r="P175" s="35">
        <f t="shared" ref="P175" si="980">SUM(Q175:S175)</f>
        <v>2616.0557115199999</v>
      </c>
      <c r="Q175" s="35">
        <v>1808.0539426099999</v>
      </c>
      <c r="R175" s="35">
        <v>699.33705810000004</v>
      </c>
      <c r="S175" s="35">
        <v>108.66471081</v>
      </c>
      <c r="T175" s="35"/>
      <c r="U175" s="35"/>
      <c r="V175" s="35"/>
      <c r="W175" s="35"/>
      <c r="X175" s="35"/>
      <c r="Y175" s="35"/>
    </row>
    <row r="176" spans="1:25">
      <c r="A176" s="9">
        <v>45566</v>
      </c>
      <c r="B176" s="35">
        <v>26313.367314869996</v>
      </c>
      <c r="C176" s="35">
        <f t="shared" ref="C176" si="981">I176+O176</f>
        <v>16294.948748979999</v>
      </c>
      <c r="D176" s="35">
        <f t="shared" ref="D176" si="982">J176+P176</f>
        <v>10018.418565890001</v>
      </c>
      <c r="E176" s="35">
        <f t="shared" ref="E176" si="983">K176+Q176</f>
        <v>7282.4646282600006</v>
      </c>
      <c r="F176" s="35">
        <f t="shared" ref="F176" si="984">L176+R176</f>
        <v>2544.7140084799998</v>
      </c>
      <c r="G176" s="35">
        <f t="shared" ref="G176" si="985">M176+S176</f>
        <v>191.23992915000002</v>
      </c>
      <c r="H176" s="35">
        <f t="shared" ref="H176" si="986">SUM(I176:J176)</f>
        <v>19832.171467190001</v>
      </c>
      <c r="I176" s="35">
        <v>12464.930963029999</v>
      </c>
      <c r="J176" s="35">
        <f t="shared" ref="J176" si="987">SUM(K176:M176)</f>
        <v>7367.2405041600005</v>
      </c>
      <c r="K176" s="35">
        <v>5473.5540014600001</v>
      </c>
      <c r="L176" s="35">
        <v>1806.2846880699999</v>
      </c>
      <c r="M176" s="35">
        <v>87.401814630000004</v>
      </c>
      <c r="N176" s="35">
        <f t="shared" ref="N176" si="988">SUM(O176:P176)</f>
        <v>6481.19584768</v>
      </c>
      <c r="O176" s="35">
        <v>3830.01778595</v>
      </c>
      <c r="P176" s="35">
        <f t="shared" ref="P176" si="989">SUM(Q176:S176)</f>
        <v>2651.1780617300001</v>
      </c>
      <c r="Q176" s="35">
        <v>1808.9106268</v>
      </c>
      <c r="R176" s="35">
        <v>738.42932040999995</v>
      </c>
      <c r="S176" s="35">
        <v>103.83811452</v>
      </c>
      <c r="T176" s="35"/>
      <c r="U176" s="35"/>
      <c r="V176" s="35"/>
      <c r="W176" s="35"/>
      <c r="X176" s="35"/>
      <c r="Y176" s="35"/>
    </row>
    <row r="177" spans="1:25">
      <c r="A177" s="9">
        <v>45597</v>
      </c>
      <c r="B177" s="35">
        <v>26508.395765449997</v>
      </c>
      <c r="C177" s="35">
        <f t="shared" ref="C177" si="990">I177+O177</f>
        <v>16471.654745259999</v>
      </c>
      <c r="D177" s="35">
        <f t="shared" ref="D177" si="991">J177+P177</f>
        <v>10036.74102019</v>
      </c>
      <c r="E177" s="35">
        <f t="shared" ref="E177" si="992">K177+Q177</f>
        <v>7226.2409405199996</v>
      </c>
      <c r="F177" s="35">
        <f t="shared" ref="F177" si="993">L177+R177</f>
        <v>2590.0076131700002</v>
      </c>
      <c r="G177" s="35">
        <f t="shared" ref="G177" si="994">M177+S177</f>
        <v>220.49246650000001</v>
      </c>
      <c r="H177" s="35">
        <f t="shared" ref="H177" si="995">SUM(I177:J177)</f>
        <v>20016.026301960002</v>
      </c>
      <c r="I177" s="35">
        <v>12635.03530245</v>
      </c>
      <c r="J177" s="35">
        <f t="shared" ref="J177" si="996">SUM(K177:M177)</f>
        <v>7380.9909995100006</v>
      </c>
      <c r="K177" s="35">
        <v>5418.6820770300001</v>
      </c>
      <c r="L177" s="35">
        <v>1860.8747170900001</v>
      </c>
      <c r="M177" s="35">
        <v>101.43420539</v>
      </c>
      <c r="N177" s="35">
        <f t="shared" ref="N177" si="997">SUM(O177:P177)</f>
        <v>6492.3694634900003</v>
      </c>
      <c r="O177" s="35">
        <v>3836.6194428099998</v>
      </c>
      <c r="P177" s="35">
        <f t="shared" ref="P177" si="998">SUM(Q177:S177)</f>
        <v>2655.75002068</v>
      </c>
      <c r="Q177" s="35">
        <v>1807.55886349</v>
      </c>
      <c r="R177" s="35">
        <v>729.13289608000002</v>
      </c>
      <c r="S177" s="35">
        <v>119.05826111</v>
      </c>
      <c r="T177" s="35"/>
      <c r="U177" s="35"/>
      <c r="V177" s="35"/>
      <c r="W177" s="35"/>
      <c r="X177" s="35"/>
      <c r="Y177" s="35"/>
    </row>
    <row r="178" spans="1:25">
      <c r="A178" s="9">
        <v>45627</v>
      </c>
      <c r="B178" s="35">
        <v>27044.259182920003</v>
      </c>
      <c r="C178" s="35">
        <f t="shared" ref="C178" si="999">I178+O178</f>
        <v>16914.03178523</v>
      </c>
      <c r="D178" s="35">
        <f t="shared" ref="D178" si="1000">J178+P178</f>
        <v>10130.22739769</v>
      </c>
      <c r="E178" s="35">
        <f t="shared" ref="E178" si="1001">K178+Q178</f>
        <v>7296.6232074400004</v>
      </c>
      <c r="F178" s="35">
        <f t="shared" ref="F178" si="1002">L178+R178</f>
        <v>2622.36234092</v>
      </c>
      <c r="G178" s="35">
        <f t="shared" ref="G178" si="1003">M178+S178</f>
        <v>211.24184932999998</v>
      </c>
      <c r="H178" s="35">
        <f t="shared" ref="H178" si="1004">SUM(I178:J178)</f>
        <v>20426.174667669999</v>
      </c>
      <c r="I178" s="35">
        <v>13022.74445351</v>
      </c>
      <c r="J178" s="35">
        <f t="shared" ref="J178" si="1005">SUM(K178:M178)</f>
        <v>7403.4302141600001</v>
      </c>
      <c r="K178" s="35">
        <v>5419.3507390000004</v>
      </c>
      <c r="L178" s="35">
        <v>1892.5124674199999</v>
      </c>
      <c r="M178" s="35">
        <v>91.567007739999994</v>
      </c>
      <c r="N178" s="35">
        <f t="shared" ref="N178" si="1006">SUM(O178:P178)</f>
        <v>6618.0845152500005</v>
      </c>
      <c r="O178" s="35">
        <v>3891.2873317200001</v>
      </c>
      <c r="P178" s="35">
        <f t="shared" ref="P178" si="1007">SUM(Q178:S178)</f>
        <v>2726.79718353</v>
      </c>
      <c r="Q178" s="35">
        <v>1877.27246844</v>
      </c>
      <c r="R178" s="35">
        <v>729.84987349999994</v>
      </c>
      <c r="S178" s="35">
        <v>119.67484159</v>
      </c>
      <c r="T178" s="35"/>
      <c r="U178" s="35"/>
      <c r="V178" s="35"/>
      <c r="W178" s="35"/>
      <c r="X178" s="35"/>
      <c r="Y178" s="35"/>
    </row>
    <row r="179" spans="1:25">
      <c r="A179" s="9">
        <v>45658</v>
      </c>
      <c r="B179" s="35">
        <v>27242.143442330002</v>
      </c>
      <c r="C179" s="35">
        <f t="shared" ref="C179" si="1008">I179+O179</f>
        <v>17062.969993049999</v>
      </c>
      <c r="D179" s="35">
        <f t="shared" ref="D179" si="1009">J179+P179</f>
        <v>10179.173449279999</v>
      </c>
      <c r="E179" s="35">
        <f t="shared" ref="E179" si="1010">K179+Q179</f>
        <v>7357.17085692</v>
      </c>
      <c r="F179" s="35">
        <f t="shared" ref="F179" si="1011">L179+R179</f>
        <v>2654.6660777699999</v>
      </c>
      <c r="G179" s="35">
        <f t="shared" ref="G179" si="1012">M179+S179</f>
        <v>167.33651459000001</v>
      </c>
      <c r="H179" s="35">
        <f t="shared" ref="H179" si="1013">SUM(I179:J179)</f>
        <v>20628.44014386</v>
      </c>
      <c r="I179" s="35">
        <v>13152.7114649</v>
      </c>
      <c r="J179" s="35">
        <f t="shared" ref="J179" si="1014">SUM(K179:M179)</f>
        <v>7475.7286789599993</v>
      </c>
      <c r="K179" s="35">
        <v>5481.7815711399999</v>
      </c>
      <c r="L179" s="35">
        <v>1916.1604066299999</v>
      </c>
      <c r="M179" s="35">
        <v>77.786701190000002</v>
      </c>
      <c r="N179" s="35">
        <f t="shared" ref="N179" si="1015">SUM(O179:P179)</f>
        <v>6613.7032984699999</v>
      </c>
      <c r="O179" s="35">
        <v>3910.2585281500001</v>
      </c>
      <c r="P179" s="35">
        <f t="shared" ref="P179" si="1016">SUM(Q179:S179)</f>
        <v>2703.4447703199999</v>
      </c>
      <c r="Q179" s="35">
        <v>1875.3892857799999</v>
      </c>
      <c r="R179" s="35">
        <v>738.50567114</v>
      </c>
      <c r="S179" s="35">
        <v>89.549813400000005</v>
      </c>
      <c r="T179" s="35"/>
      <c r="U179" s="35"/>
      <c r="V179" s="35"/>
      <c r="W179" s="35"/>
      <c r="X179" s="35"/>
      <c r="Y179" s="35"/>
    </row>
    <row r="180" spans="1:25">
      <c r="A180" s="9">
        <v>45689</v>
      </c>
      <c r="B180" s="35">
        <v>27547.540832409999</v>
      </c>
      <c r="C180" s="35">
        <f t="shared" ref="C180" si="1017">I180+O180</f>
        <v>17106.293584219999</v>
      </c>
      <c r="D180" s="35">
        <f t="shared" ref="D180" si="1018">J180+P180</f>
        <v>10441.247248189999</v>
      </c>
      <c r="E180" s="35">
        <f t="shared" ref="E180" si="1019">K180+Q180</f>
        <v>7600.0803351699997</v>
      </c>
      <c r="F180" s="35">
        <f t="shared" ref="F180" si="1020">L180+R180</f>
        <v>2669.1575930399999</v>
      </c>
      <c r="G180" s="35">
        <f t="shared" ref="G180" si="1021">M180+S180</f>
        <v>172.00931997999999</v>
      </c>
      <c r="H180" s="35">
        <f t="shared" ref="H180" si="1022">SUM(I180:J180)</f>
        <v>20882.93851869</v>
      </c>
      <c r="I180" s="35">
        <v>13128.78847589</v>
      </c>
      <c r="J180" s="35">
        <f t="shared" ref="J180" si="1023">SUM(K180:M180)</f>
        <v>7754.150042799999</v>
      </c>
      <c r="K180" s="35">
        <v>5735.6352641499998</v>
      </c>
      <c r="L180" s="35">
        <v>1939.8587576499999</v>
      </c>
      <c r="M180" s="35">
        <v>78.656020999999996</v>
      </c>
      <c r="N180" s="35">
        <f t="shared" ref="N180" si="1024">SUM(O180:P180)</f>
        <v>6664.60231372</v>
      </c>
      <c r="O180" s="35">
        <v>3977.50510833</v>
      </c>
      <c r="P180" s="35">
        <f t="shared" ref="P180" si="1025">SUM(Q180:S180)</f>
        <v>2687.09720539</v>
      </c>
      <c r="Q180" s="35">
        <v>1864.4450710199999</v>
      </c>
      <c r="R180" s="35">
        <v>729.29883539000002</v>
      </c>
      <c r="S180" s="35">
        <v>93.353298980000005</v>
      </c>
      <c r="T180" s="35"/>
      <c r="U180" s="35"/>
      <c r="V180" s="35"/>
      <c r="W180" s="35"/>
      <c r="X180" s="35"/>
      <c r="Y180" s="35"/>
    </row>
    <row r="181" spans="1:25">
      <c r="A181" s="9">
        <v>45717</v>
      </c>
      <c r="B181" s="35">
        <v>27269.79420244</v>
      </c>
      <c r="C181" s="35">
        <f t="shared" ref="C181" si="1026">I181+O181</f>
        <v>16763.342843390001</v>
      </c>
      <c r="D181" s="35">
        <f t="shared" ref="D181" si="1027">J181+P181</f>
        <v>10506.451359050001</v>
      </c>
      <c r="E181" s="35">
        <f t="shared" ref="E181" si="1028">K181+Q181</f>
        <v>7658.5687082000004</v>
      </c>
      <c r="F181" s="35">
        <f t="shared" ref="F181" si="1029">L181+R181</f>
        <v>2682.1659111500003</v>
      </c>
      <c r="G181" s="35">
        <f t="shared" ref="G181" si="1030">M181+S181</f>
        <v>165.71673970000001</v>
      </c>
      <c r="H181" s="35">
        <f t="shared" ref="H181" si="1031">SUM(I181:J181)</f>
        <v>20558.02427894</v>
      </c>
      <c r="I181" s="35">
        <v>12739.740193199999</v>
      </c>
      <c r="J181" s="35">
        <f t="shared" ref="J181" si="1032">SUM(K181:M181)</f>
        <v>7818.2840857400006</v>
      </c>
      <c r="K181" s="35">
        <v>5789.6823666600003</v>
      </c>
      <c r="L181" s="35">
        <v>1949.7903151600001</v>
      </c>
      <c r="M181" s="35">
        <v>78.811403920000004</v>
      </c>
      <c r="N181" s="35">
        <f t="shared" ref="N181" si="1033">SUM(O181:P181)</f>
        <v>6711.7699235</v>
      </c>
      <c r="O181" s="35">
        <v>4023.6026501900001</v>
      </c>
      <c r="P181" s="35">
        <f t="shared" ref="P181" si="1034">SUM(Q181:S181)</f>
        <v>2688.1672733099999</v>
      </c>
      <c r="Q181" s="35">
        <v>1868.8863415400001</v>
      </c>
      <c r="R181" s="35">
        <v>732.37559598999997</v>
      </c>
      <c r="S181" s="35">
        <v>86.905335780000001</v>
      </c>
      <c r="T181" s="35"/>
      <c r="U181" s="35"/>
      <c r="V181" s="35"/>
      <c r="W181" s="35"/>
      <c r="X181" s="35"/>
      <c r="Y181" s="35"/>
    </row>
    <row r="182" spans="1:25">
      <c r="A182" s="9">
        <v>45748</v>
      </c>
      <c r="B182" s="35">
        <v>28040.189585099997</v>
      </c>
      <c r="C182" s="35">
        <f t="shared" ref="C182" si="1035">I182+O182</f>
        <v>17424.475336240001</v>
      </c>
      <c r="D182" s="35">
        <f t="shared" ref="D182" si="1036">J182+P182</f>
        <v>10615.71424886</v>
      </c>
      <c r="E182" s="35">
        <f t="shared" ref="E182" si="1037">K182+Q182</f>
        <v>7731.4279434600003</v>
      </c>
      <c r="F182" s="35">
        <f t="shared" ref="F182" si="1038">L182+R182</f>
        <v>2720.84382792</v>
      </c>
      <c r="G182" s="35">
        <f t="shared" ref="G182" si="1039">M182+S182</f>
        <v>163.44247748000001</v>
      </c>
      <c r="H182" s="35">
        <f t="shared" ref="H182" si="1040">SUM(I182:J182)</f>
        <v>21235.162904559998</v>
      </c>
      <c r="I182" s="35">
        <v>13321.9766009</v>
      </c>
      <c r="J182" s="35">
        <f t="shared" ref="J182" si="1041">SUM(K182:M182)</f>
        <v>7913.1863036600007</v>
      </c>
      <c r="K182" s="35">
        <v>5854.4474139000004</v>
      </c>
      <c r="L182" s="35">
        <v>1982.0737712600001</v>
      </c>
      <c r="M182" s="35">
        <v>76.665118500000005</v>
      </c>
      <c r="N182" s="35">
        <f t="shared" ref="N182" si="1042">SUM(O182:P182)</f>
        <v>6805.0266805400006</v>
      </c>
      <c r="O182" s="35">
        <v>4102.4987353400002</v>
      </c>
      <c r="P182" s="35">
        <f t="shared" ref="P182" si="1043">SUM(Q182:S182)</f>
        <v>2702.5279452</v>
      </c>
      <c r="Q182" s="35">
        <v>1876.9805295599999</v>
      </c>
      <c r="R182" s="35">
        <v>738.77005666000002</v>
      </c>
      <c r="S182" s="35">
        <v>86.777358980000002</v>
      </c>
      <c r="T182" s="35"/>
      <c r="U182" s="35"/>
      <c r="V182" s="35"/>
      <c r="W182" s="35"/>
      <c r="X182" s="35"/>
      <c r="Y182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3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3.664062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2" s="10" customFormat="1" ht="14.4">
      <c r="A1" s="4" t="s">
        <v>129</v>
      </c>
    </row>
    <row r="2" spans="1:22" s="10" customFormat="1" ht="5.25" customHeight="1">
      <c r="A2" s="42"/>
    </row>
    <row r="3" spans="1:22" ht="25.5" customHeight="1">
      <c r="A3" s="214" t="s">
        <v>104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2" ht="12.75" customHeight="1">
      <c r="A4" s="207" t="s">
        <v>127</v>
      </c>
      <c r="B4" s="219"/>
      <c r="C4" s="219"/>
      <c r="D4" s="219"/>
      <c r="E4" s="219"/>
      <c r="F4" s="219"/>
    </row>
    <row r="5" spans="1:22" ht="12.75" customHeight="1">
      <c r="A5" s="22" t="s">
        <v>226</v>
      </c>
    </row>
    <row r="6" spans="1:22" ht="12.75" customHeight="1">
      <c r="A6" s="209" t="s">
        <v>0</v>
      </c>
      <c r="B6" s="211" t="s">
        <v>1</v>
      </c>
      <c r="C6" s="213" t="s">
        <v>48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22" s="23" customFormat="1" ht="12.75" customHeight="1">
      <c r="A7" s="209"/>
      <c r="B7" s="211"/>
      <c r="C7" s="205" t="s">
        <v>255</v>
      </c>
      <c r="D7" s="205" t="s">
        <v>256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62</v>
      </c>
      <c r="M7" s="205" t="s">
        <v>257</v>
      </c>
      <c r="N7" s="205" t="s">
        <v>40</v>
      </c>
      <c r="O7" s="205" t="s">
        <v>39</v>
      </c>
      <c r="P7" s="205" t="s">
        <v>50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22" s="23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22" s="23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22" s="23" customFormat="1" collapsed="1">
      <c r="A10" s="45">
        <v>1</v>
      </c>
      <c r="B10" s="164">
        <v>2</v>
      </c>
      <c r="C10" s="45">
        <v>3</v>
      </c>
      <c r="D10" s="164">
        <v>4</v>
      </c>
      <c r="E10" s="45">
        <v>5</v>
      </c>
      <c r="F10" s="164">
        <v>6</v>
      </c>
      <c r="G10" s="45">
        <v>7</v>
      </c>
      <c r="H10" s="164">
        <v>8</v>
      </c>
      <c r="I10" s="45">
        <v>9</v>
      </c>
      <c r="J10" s="164">
        <v>10</v>
      </c>
      <c r="K10" s="45">
        <v>11</v>
      </c>
      <c r="L10" s="164">
        <v>12</v>
      </c>
      <c r="M10" s="45">
        <v>13</v>
      </c>
      <c r="N10" s="164">
        <v>14</v>
      </c>
      <c r="O10" s="45">
        <v>15</v>
      </c>
      <c r="P10" s="164">
        <v>16</v>
      </c>
      <c r="Q10" s="45">
        <v>17</v>
      </c>
      <c r="R10" s="164">
        <v>18</v>
      </c>
      <c r="S10" s="45">
        <v>19</v>
      </c>
      <c r="T10" s="164">
        <v>20</v>
      </c>
    </row>
    <row r="11" spans="1:2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30">
        <v>1519.9448616</v>
      </c>
      <c r="C35" s="130">
        <v>431.20030463999996</v>
      </c>
      <c r="D35" s="130">
        <v>0.87119360999999995</v>
      </c>
      <c r="E35" s="130">
        <v>526.27073308999991</v>
      </c>
      <c r="F35" s="130">
        <v>103.73109617</v>
      </c>
      <c r="G35" s="130">
        <v>7.5714152099999987</v>
      </c>
      <c r="H35" s="130">
        <v>62.736247339999998</v>
      </c>
      <c r="I35" s="130">
        <v>220.16426593</v>
      </c>
      <c r="J35" s="130">
        <v>71.444785850000002</v>
      </c>
      <c r="K35" s="130">
        <v>1.19855651</v>
      </c>
      <c r="L35" s="130">
        <v>12.97785141</v>
      </c>
      <c r="M35" s="165" t="s">
        <v>185</v>
      </c>
      <c r="N35" s="130">
        <v>10.990788119999999</v>
      </c>
      <c r="O35" s="130">
        <v>24.36141215</v>
      </c>
      <c r="P35" s="130">
        <v>8.0780277199999997</v>
      </c>
      <c r="Q35" s="130">
        <v>6.2374289100000002</v>
      </c>
      <c r="R35" s="130">
        <v>2.90393254</v>
      </c>
      <c r="S35" s="130">
        <v>15.21826371</v>
      </c>
      <c r="T35" s="130">
        <v>13.988558689999998</v>
      </c>
      <c r="U35" s="130"/>
      <c r="V35" s="130"/>
    </row>
    <row r="36" spans="1:22" hidden="1" outlineLevel="1">
      <c r="A36" s="9">
        <v>41306</v>
      </c>
      <c r="B36" s="130">
        <v>1464.28330557</v>
      </c>
      <c r="C36" s="130">
        <v>508.21959994000002</v>
      </c>
      <c r="D36" s="130">
        <v>5.27305387</v>
      </c>
      <c r="E36" s="130">
        <v>439.98584638000005</v>
      </c>
      <c r="F36" s="130">
        <v>114.35338392</v>
      </c>
      <c r="G36" s="130">
        <v>7.5427332300000014</v>
      </c>
      <c r="H36" s="130">
        <v>39.644906540000001</v>
      </c>
      <c r="I36" s="130">
        <v>218.20445624000001</v>
      </c>
      <c r="J36" s="130">
        <v>52.097466270000005</v>
      </c>
      <c r="K36" s="130">
        <v>0.87939040000000002</v>
      </c>
      <c r="L36" s="130">
        <v>10.522537120000001</v>
      </c>
      <c r="M36" s="165" t="s">
        <v>185</v>
      </c>
      <c r="N36" s="130">
        <v>11.797898869999999</v>
      </c>
      <c r="O36" s="130">
        <v>25.440032950000003</v>
      </c>
      <c r="P36" s="130">
        <v>8.4379126200000005</v>
      </c>
      <c r="Q36" s="130">
        <v>6.3532972499999998</v>
      </c>
      <c r="R36" s="130">
        <v>2.7711386900000008</v>
      </c>
      <c r="S36" s="130">
        <v>0.39316900000000005</v>
      </c>
      <c r="T36" s="130">
        <v>12.366482280000001</v>
      </c>
      <c r="U36" s="130"/>
      <c r="V36" s="130"/>
    </row>
    <row r="37" spans="1:22" hidden="1" outlineLevel="1">
      <c r="A37" s="9">
        <v>41334</v>
      </c>
      <c r="B37" s="130">
        <v>1352.52059564</v>
      </c>
      <c r="C37" s="130">
        <v>491.61508073000005</v>
      </c>
      <c r="D37" s="130">
        <v>2.9000493300000003</v>
      </c>
      <c r="E37" s="130">
        <v>337.83099853000004</v>
      </c>
      <c r="F37" s="130">
        <v>113.50811151000001</v>
      </c>
      <c r="G37" s="130">
        <v>7.9304990499999999</v>
      </c>
      <c r="H37" s="130">
        <v>34.683695559999997</v>
      </c>
      <c r="I37" s="130">
        <v>226.66132227000003</v>
      </c>
      <c r="J37" s="130">
        <v>57.522191139999997</v>
      </c>
      <c r="K37" s="130">
        <v>1.10506635</v>
      </c>
      <c r="L37" s="130">
        <v>11.017766809999999</v>
      </c>
      <c r="M37" s="165" t="s">
        <v>185</v>
      </c>
      <c r="N37" s="130">
        <v>10.301140779999999</v>
      </c>
      <c r="O37" s="130">
        <v>26.260340079999999</v>
      </c>
      <c r="P37" s="130">
        <v>7.3139165500000001</v>
      </c>
      <c r="Q37" s="130">
        <v>6.0810362399999995</v>
      </c>
      <c r="R37" s="130">
        <v>3.0977545900000001</v>
      </c>
      <c r="S37" s="130">
        <v>2.9895149700000001</v>
      </c>
      <c r="T37" s="130">
        <v>11.70211115</v>
      </c>
      <c r="U37" s="130"/>
      <c r="V37" s="130"/>
    </row>
    <row r="38" spans="1:22" hidden="1" outlineLevel="1">
      <c r="A38" s="9">
        <v>41365</v>
      </c>
      <c r="B38" s="130">
        <v>1500.2309702</v>
      </c>
      <c r="C38" s="130">
        <v>420.73559702999995</v>
      </c>
      <c r="D38" s="130">
        <v>2.4794786699999998</v>
      </c>
      <c r="E38" s="130">
        <v>358.21682738000004</v>
      </c>
      <c r="F38" s="130">
        <v>111.87767948</v>
      </c>
      <c r="G38" s="130">
        <v>4.0842592099999999</v>
      </c>
      <c r="H38" s="130">
        <v>62.794683800000008</v>
      </c>
      <c r="I38" s="130">
        <v>370.53044083000003</v>
      </c>
      <c r="J38" s="130">
        <v>81.794866949999999</v>
      </c>
      <c r="K38" s="130">
        <v>0.79721196000000005</v>
      </c>
      <c r="L38" s="130">
        <v>12.650474950000001</v>
      </c>
      <c r="M38" s="165" t="s">
        <v>185</v>
      </c>
      <c r="N38" s="130">
        <v>11.560307289999999</v>
      </c>
      <c r="O38" s="130">
        <v>28.47331363</v>
      </c>
      <c r="P38" s="130">
        <v>10.453190319999999</v>
      </c>
      <c r="Q38" s="130">
        <v>5.7565242599999999</v>
      </c>
      <c r="R38" s="130">
        <v>3.49401954</v>
      </c>
      <c r="S38" s="130">
        <v>0.71288260999999997</v>
      </c>
      <c r="T38" s="130">
        <v>13.819212289999999</v>
      </c>
      <c r="U38" s="130"/>
      <c r="V38" s="130"/>
    </row>
    <row r="39" spans="1:22" hidden="1" outlineLevel="1">
      <c r="A39" s="9">
        <v>41395</v>
      </c>
      <c r="B39" s="130">
        <v>1503.9438192200003</v>
      </c>
      <c r="C39" s="130">
        <v>387.96935240999994</v>
      </c>
      <c r="D39" s="130">
        <v>2.6067429200000003</v>
      </c>
      <c r="E39" s="130">
        <v>426.65208524000002</v>
      </c>
      <c r="F39" s="130">
        <v>84.896697649999979</v>
      </c>
      <c r="G39" s="130">
        <v>4.9694256799999987</v>
      </c>
      <c r="H39" s="130">
        <v>84.907699649999998</v>
      </c>
      <c r="I39" s="130">
        <v>341.74724431999999</v>
      </c>
      <c r="J39" s="130">
        <v>80.248235719999997</v>
      </c>
      <c r="K39" s="130">
        <v>1.01513699</v>
      </c>
      <c r="L39" s="130">
        <v>13.274159110000001</v>
      </c>
      <c r="M39" s="165" t="s">
        <v>185</v>
      </c>
      <c r="N39" s="130">
        <v>14.601554749999998</v>
      </c>
      <c r="O39" s="130">
        <v>33.004617600000003</v>
      </c>
      <c r="P39" s="130">
        <v>7.4556199700000008</v>
      </c>
      <c r="Q39" s="130">
        <v>5.02808411</v>
      </c>
      <c r="R39" s="130">
        <v>3.5035119099999994</v>
      </c>
      <c r="S39" s="130">
        <v>0.38822672999999996</v>
      </c>
      <c r="T39" s="130">
        <v>11.67542446</v>
      </c>
      <c r="U39" s="130"/>
      <c r="V39" s="130"/>
    </row>
    <row r="40" spans="1:22" hidden="1" outlineLevel="1">
      <c r="A40" s="9">
        <v>41426</v>
      </c>
      <c r="B40" s="130">
        <v>1321.3881823199999</v>
      </c>
      <c r="C40" s="130">
        <v>365.40957629000002</v>
      </c>
      <c r="D40" s="130">
        <v>1.7790910600000001</v>
      </c>
      <c r="E40" s="130">
        <v>340.87672736000002</v>
      </c>
      <c r="F40" s="130">
        <v>68.21856579</v>
      </c>
      <c r="G40" s="130">
        <v>5.9592609799999998</v>
      </c>
      <c r="H40" s="130">
        <v>53.02269493</v>
      </c>
      <c r="I40" s="130">
        <v>342.04169853999997</v>
      </c>
      <c r="J40" s="130">
        <v>59.532823280000009</v>
      </c>
      <c r="K40" s="130">
        <v>1.16684659</v>
      </c>
      <c r="L40" s="130">
        <v>10.539431839999999</v>
      </c>
      <c r="M40" s="165" t="s">
        <v>185</v>
      </c>
      <c r="N40" s="130">
        <v>12.33358932</v>
      </c>
      <c r="O40" s="130">
        <v>32.245132169999998</v>
      </c>
      <c r="P40" s="130">
        <v>8.7254516300000002</v>
      </c>
      <c r="Q40" s="130">
        <v>4.5922581400000002</v>
      </c>
      <c r="R40" s="130">
        <v>3.28260437</v>
      </c>
      <c r="S40" s="130">
        <v>0.5761927</v>
      </c>
      <c r="T40" s="130">
        <v>11.086237329999999</v>
      </c>
      <c r="U40" s="130"/>
      <c r="V40" s="130"/>
    </row>
    <row r="41" spans="1:22" hidden="1" outlineLevel="1">
      <c r="A41" s="9">
        <v>41456</v>
      </c>
      <c r="B41" s="130">
        <v>1439.3126546800002</v>
      </c>
      <c r="C41" s="130">
        <v>422.94260161</v>
      </c>
      <c r="D41" s="130">
        <v>4.3175654400000001</v>
      </c>
      <c r="E41" s="130">
        <v>438.93530991</v>
      </c>
      <c r="F41" s="130">
        <v>56.006617479999996</v>
      </c>
      <c r="G41" s="130">
        <v>6.7293654199999997</v>
      </c>
      <c r="H41" s="130">
        <v>64.702375520000004</v>
      </c>
      <c r="I41" s="130">
        <v>280.72319160000001</v>
      </c>
      <c r="J41" s="130">
        <v>52.119527369999993</v>
      </c>
      <c r="K41" s="130">
        <v>1.7521795000000002</v>
      </c>
      <c r="L41" s="130">
        <v>12.361910930000001</v>
      </c>
      <c r="M41" s="165" t="s">
        <v>185</v>
      </c>
      <c r="N41" s="130">
        <v>15.032115589999998</v>
      </c>
      <c r="O41" s="130">
        <v>33.835585230000007</v>
      </c>
      <c r="P41" s="130">
        <v>7.6593991799999994</v>
      </c>
      <c r="Q41" s="130">
        <v>4.33224594</v>
      </c>
      <c r="R41" s="130">
        <v>4.2231340800000003</v>
      </c>
      <c r="S41" s="130">
        <v>0.44277091000000002</v>
      </c>
      <c r="T41" s="130">
        <v>33.196758969999998</v>
      </c>
      <c r="U41" s="130"/>
      <c r="V41" s="130"/>
    </row>
    <row r="42" spans="1:22" hidden="1" outlineLevel="1">
      <c r="A42" s="9">
        <v>41487</v>
      </c>
      <c r="B42" s="130">
        <v>1366.21696576</v>
      </c>
      <c r="C42" s="130">
        <v>363.86669409999996</v>
      </c>
      <c r="D42" s="130">
        <v>2.5061973399999999</v>
      </c>
      <c r="E42" s="130">
        <v>430.86111312999986</v>
      </c>
      <c r="F42" s="130">
        <v>52.728185980000006</v>
      </c>
      <c r="G42" s="130">
        <v>6.5784919599999991</v>
      </c>
      <c r="H42" s="130">
        <v>109.79035229</v>
      </c>
      <c r="I42" s="130">
        <v>271.59228521</v>
      </c>
      <c r="J42" s="130">
        <v>44.348791609999999</v>
      </c>
      <c r="K42" s="130">
        <v>1.5897928299999999</v>
      </c>
      <c r="L42" s="130">
        <v>10.096019670000002</v>
      </c>
      <c r="M42" s="165" t="s">
        <v>185</v>
      </c>
      <c r="N42" s="130">
        <v>14.267360739999999</v>
      </c>
      <c r="O42" s="130">
        <v>29.713014939999997</v>
      </c>
      <c r="P42" s="130">
        <v>6.7089196100000006</v>
      </c>
      <c r="Q42" s="130">
        <v>5.7644326499999998</v>
      </c>
      <c r="R42" s="130">
        <v>3.24765762</v>
      </c>
      <c r="S42" s="130">
        <v>0.61366260000000006</v>
      </c>
      <c r="T42" s="130">
        <v>11.94399348</v>
      </c>
      <c r="U42" s="130"/>
      <c r="V42" s="130"/>
    </row>
    <row r="43" spans="1:22" hidden="1" outlineLevel="1">
      <c r="A43" s="9">
        <v>41518</v>
      </c>
      <c r="B43" s="130">
        <v>1363.2673910200001</v>
      </c>
      <c r="C43" s="130">
        <v>379.37058318999993</v>
      </c>
      <c r="D43" s="130">
        <v>1.58160086</v>
      </c>
      <c r="E43" s="130">
        <v>397.29786519999999</v>
      </c>
      <c r="F43" s="130">
        <v>55.563850309999992</v>
      </c>
      <c r="G43" s="130">
        <v>7.8882354800000005</v>
      </c>
      <c r="H43" s="130">
        <v>47.739045910000002</v>
      </c>
      <c r="I43" s="130">
        <v>335.15597892</v>
      </c>
      <c r="J43" s="130">
        <v>40.404582680000004</v>
      </c>
      <c r="K43" s="130">
        <v>1.48969442</v>
      </c>
      <c r="L43" s="130">
        <v>9.5985591100000018</v>
      </c>
      <c r="M43" s="165" t="s">
        <v>185</v>
      </c>
      <c r="N43" s="130">
        <v>14.498815689999999</v>
      </c>
      <c r="O43" s="130">
        <v>32.122561400000002</v>
      </c>
      <c r="P43" s="130">
        <v>14.49346502</v>
      </c>
      <c r="Q43" s="130">
        <v>6.6248733700000004</v>
      </c>
      <c r="R43" s="130">
        <v>7.1836490800000012</v>
      </c>
      <c r="S43" s="130">
        <v>0.84898750000000012</v>
      </c>
      <c r="T43" s="130">
        <v>11.405042880000002</v>
      </c>
      <c r="U43" s="130"/>
      <c r="V43" s="130"/>
    </row>
    <row r="44" spans="1:22" hidden="1" outlineLevel="1">
      <c r="A44" s="9">
        <v>41548</v>
      </c>
      <c r="B44" s="130">
        <v>1458.86789522</v>
      </c>
      <c r="C44" s="130">
        <v>457.38879925999998</v>
      </c>
      <c r="D44" s="130">
        <v>2.2373679199999996</v>
      </c>
      <c r="E44" s="130">
        <v>476.53946246999999</v>
      </c>
      <c r="F44" s="130">
        <v>36.065968689999998</v>
      </c>
      <c r="G44" s="130">
        <v>4.9901369100000004</v>
      </c>
      <c r="H44" s="130">
        <v>43.108013529999994</v>
      </c>
      <c r="I44" s="130">
        <v>295.52650370999993</v>
      </c>
      <c r="J44" s="130">
        <v>48.069683139999995</v>
      </c>
      <c r="K44" s="130">
        <v>1.6210544299999998</v>
      </c>
      <c r="L44" s="130">
        <v>9.7490735300000004</v>
      </c>
      <c r="M44" s="165" t="s">
        <v>185</v>
      </c>
      <c r="N44" s="130">
        <v>15.104837009999999</v>
      </c>
      <c r="O44" s="130">
        <v>31.076170599999998</v>
      </c>
      <c r="P44" s="130">
        <v>8.9327524700000005</v>
      </c>
      <c r="Q44" s="130">
        <v>6.0538417099999995</v>
      </c>
      <c r="R44" s="130">
        <v>6.4272313700000003</v>
      </c>
      <c r="S44" s="130">
        <v>0.74933313000000012</v>
      </c>
      <c r="T44" s="130">
        <v>15.22766534</v>
      </c>
      <c r="U44" s="130"/>
      <c r="V44" s="130"/>
    </row>
    <row r="45" spans="1:22" hidden="1" outlineLevel="1">
      <c r="A45" s="9">
        <v>41579</v>
      </c>
      <c r="B45" s="130">
        <v>1464.8412156100001</v>
      </c>
      <c r="C45" s="130">
        <v>463.89099083000002</v>
      </c>
      <c r="D45" s="130">
        <v>1.51391996</v>
      </c>
      <c r="E45" s="130">
        <v>455.41021297000003</v>
      </c>
      <c r="F45" s="130">
        <v>53.641698569999996</v>
      </c>
      <c r="G45" s="130">
        <v>7.6427734200000002</v>
      </c>
      <c r="H45" s="130">
        <v>52.84980041</v>
      </c>
      <c r="I45" s="130">
        <v>290.78677205000002</v>
      </c>
      <c r="J45" s="130">
        <v>46.260698759999997</v>
      </c>
      <c r="K45" s="130">
        <v>1.35036567</v>
      </c>
      <c r="L45" s="130">
        <v>9.4709390899999981</v>
      </c>
      <c r="M45" s="165" t="s">
        <v>185</v>
      </c>
      <c r="N45" s="130">
        <v>15.642889479999999</v>
      </c>
      <c r="O45" s="130">
        <v>30.911477859999998</v>
      </c>
      <c r="P45" s="130">
        <v>9.8259931500000004</v>
      </c>
      <c r="Q45" s="130">
        <v>5.8987255899999997</v>
      </c>
      <c r="R45" s="130">
        <v>6.2294822600000002</v>
      </c>
      <c r="S45" s="130">
        <v>0.64827712000000004</v>
      </c>
      <c r="T45" s="130">
        <v>12.86619842</v>
      </c>
      <c r="U45" s="130"/>
      <c r="V45" s="130"/>
    </row>
    <row r="46" spans="1:22" hidden="1" outlineLevel="1">
      <c r="A46" s="9">
        <v>41609</v>
      </c>
      <c r="B46" s="130">
        <v>1503.3501785900003</v>
      </c>
      <c r="C46" s="130">
        <v>397.44384001000009</v>
      </c>
      <c r="D46" s="130">
        <v>1.0824756799999999</v>
      </c>
      <c r="E46" s="130">
        <v>415.17216629000001</v>
      </c>
      <c r="F46" s="130">
        <v>78.319114450000001</v>
      </c>
      <c r="G46" s="130">
        <v>8.2361073999999999</v>
      </c>
      <c r="H46" s="130">
        <v>117.49750520999999</v>
      </c>
      <c r="I46" s="130">
        <v>266.41402714000003</v>
      </c>
      <c r="J46" s="130">
        <v>114.45063371000001</v>
      </c>
      <c r="K46" s="130">
        <v>1.4383523300000001</v>
      </c>
      <c r="L46" s="130">
        <v>9.1372012199999979</v>
      </c>
      <c r="M46" s="165" t="s">
        <v>185</v>
      </c>
      <c r="N46" s="130">
        <v>17.671823829999997</v>
      </c>
      <c r="O46" s="130">
        <v>48.431023639999999</v>
      </c>
      <c r="P46" s="130">
        <v>7.7491354900000005</v>
      </c>
      <c r="Q46" s="130">
        <v>6.0628707300000002</v>
      </c>
      <c r="R46" s="130">
        <v>2.8597146200000001</v>
      </c>
      <c r="S46" s="130">
        <v>0.68755062999999994</v>
      </c>
      <c r="T46" s="130">
        <v>10.696636210000001</v>
      </c>
      <c r="U46" s="130"/>
      <c r="V46" s="130"/>
    </row>
    <row r="47" spans="1:22" hidden="1" outlineLevel="1">
      <c r="A47" s="9">
        <v>41640</v>
      </c>
      <c r="B47" s="130">
        <v>1562.8937852999998</v>
      </c>
      <c r="C47" s="130">
        <v>440.55791150999988</v>
      </c>
      <c r="D47" s="130">
        <v>0.7630861000000001</v>
      </c>
      <c r="E47" s="130">
        <v>574.90962289000004</v>
      </c>
      <c r="F47" s="130">
        <v>59.643116530000007</v>
      </c>
      <c r="G47" s="130">
        <v>7.4485446399999988</v>
      </c>
      <c r="H47" s="130">
        <v>53.903817840000002</v>
      </c>
      <c r="I47" s="130">
        <v>236.33401248999999</v>
      </c>
      <c r="J47" s="130">
        <v>102.11823638000001</v>
      </c>
      <c r="K47" s="130">
        <v>0.93722201999999999</v>
      </c>
      <c r="L47" s="130">
        <v>10.30258268</v>
      </c>
      <c r="M47" s="165" t="s">
        <v>185</v>
      </c>
      <c r="N47" s="130">
        <v>17.56161663</v>
      </c>
      <c r="O47" s="130">
        <v>33.536560690000002</v>
      </c>
      <c r="P47" s="130">
        <v>6.1045706499999994</v>
      </c>
      <c r="Q47" s="130">
        <v>6.3588950099999995</v>
      </c>
      <c r="R47" s="130">
        <v>3.0969561500000005</v>
      </c>
      <c r="S47" s="130">
        <v>1.4295696600000001</v>
      </c>
      <c r="T47" s="130">
        <v>7.8874634300000013</v>
      </c>
      <c r="U47" s="130"/>
      <c r="V47" s="130"/>
    </row>
    <row r="48" spans="1:22" hidden="1" outlineLevel="1">
      <c r="A48" s="9">
        <v>41671</v>
      </c>
      <c r="B48" s="130">
        <v>1593.3158764400002</v>
      </c>
      <c r="C48" s="130">
        <v>455.93961250999996</v>
      </c>
      <c r="D48" s="130">
        <v>0.83753485999999999</v>
      </c>
      <c r="E48" s="130">
        <v>592.24113846</v>
      </c>
      <c r="F48" s="130">
        <v>67.260084980000002</v>
      </c>
      <c r="G48" s="130">
        <v>9.1899027499999999</v>
      </c>
      <c r="H48" s="130">
        <v>39.636587000000006</v>
      </c>
      <c r="I48" s="130">
        <v>279.47192888000006</v>
      </c>
      <c r="J48" s="130">
        <v>60.271331899999993</v>
      </c>
      <c r="K48" s="130">
        <v>0.82975936999999989</v>
      </c>
      <c r="L48" s="130">
        <v>10.62855472</v>
      </c>
      <c r="M48" s="165" t="s">
        <v>185</v>
      </c>
      <c r="N48" s="130">
        <v>18.248757099999999</v>
      </c>
      <c r="O48" s="130">
        <v>32.759240480000003</v>
      </c>
      <c r="P48" s="130">
        <v>8.2313179500000011</v>
      </c>
      <c r="Q48" s="130">
        <v>6.2385896600000006</v>
      </c>
      <c r="R48" s="130">
        <v>2.4509168699999999</v>
      </c>
      <c r="S48" s="130">
        <v>1.5246588200000002</v>
      </c>
      <c r="T48" s="130">
        <v>7.5559601300000008</v>
      </c>
      <c r="U48" s="130"/>
      <c r="V48" s="130"/>
    </row>
    <row r="49" spans="1:22" hidden="1" outlineLevel="1">
      <c r="A49" s="9">
        <v>41699</v>
      </c>
      <c r="B49" s="130">
        <v>1535.0092855599996</v>
      </c>
      <c r="C49" s="130">
        <v>459.89824855000006</v>
      </c>
      <c r="D49" s="130">
        <v>0.57507049999999993</v>
      </c>
      <c r="E49" s="130">
        <v>476.45018156000003</v>
      </c>
      <c r="F49" s="130">
        <v>79.599668620000003</v>
      </c>
      <c r="G49" s="130">
        <v>10.552934899999999</v>
      </c>
      <c r="H49" s="130">
        <v>35.233992919999999</v>
      </c>
      <c r="I49" s="130">
        <v>306.20737425999999</v>
      </c>
      <c r="J49" s="130">
        <v>42.188776300000001</v>
      </c>
      <c r="K49" s="130">
        <v>0.8257892</v>
      </c>
      <c r="L49" s="130">
        <v>9.5169798800000009</v>
      </c>
      <c r="M49" s="165" t="s">
        <v>185</v>
      </c>
      <c r="N49" s="130">
        <v>28.433437730000001</v>
      </c>
      <c r="O49" s="130">
        <v>54.785027399999997</v>
      </c>
      <c r="P49" s="130">
        <v>5.3939922600000001</v>
      </c>
      <c r="Q49" s="130">
        <v>6.5125288599999998</v>
      </c>
      <c r="R49" s="130">
        <v>2.0721324299999999</v>
      </c>
      <c r="S49" s="130">
        <v>1.36661875</v>
      </c>
      <c r="T49" s="130">
        <v>15.396531439999997</v>
      </c>
      <c r="U49" s="130"/>
      <c r="V49" s="130"/>
    </row>
    <row r="50" spans="1:22" hidden="1" outlineLevel="1">
      <c r="A50" s="9">
        <v>41730</v>
      </c>
      <c r="B50" s="130">
        <v>1668.0770796199999</v>
      </c>
      <c r="C50" s="130">
        <v>498.62055790999995</v>
      </c>
      <c r="D50" s="130">
        <v>27.222087890000001</v>
      </c>
      <c r="E50" s="130">
        <v>487.48952927000005</v>
      </c>
      <c r="F50" s="130">
        <v>99.98306860000001</v>
      </c>
      <c r="G50" s="130">
        <v>7.2593767199999997</v>
      </c>
      <c r="H50" s="130">
        <v>38.926253039999999</v>
      </c>
      <c r="I50" s="130">
        <v>310.36456258999993</v>
      </c>
      <c r="J50" s="130">
        <v>75.532738109999997</v>
      </c>
      <c r="K50" s="130">
        <v>0.88917304000000008</v>
      </c>
      <c r="L50" s="130">
        <v>8.5384748300000002</v>
      </c>
      <c r="M50" s="165" t="s">
        <v>185</v>
      </c>
      <c r="N50" s="130">
        <v>29.474953420000002</v>
      </c>
      <c r="O50" s="130">
        <v>54.333032840000001</v>
      </c>
      <c r="P50" s="130">
        <v>5.5588936100000002</v>
      </c>
      <c r="Q50" s="130">
        <v>4.9327065299999999</v>
      </c>
      <c r="R50" s="130">
        <v>2.5193012100000001</v>
      </c>
      <c r="S50" s="130">
        <v>0.99088217999999995</v>
      </c>
      <c r="T50" s="130">
        <v>15.44148783</v>
      </c>
      <c r="U50" s="130"/>
      <c r="V50" s="130"/>
    </row>
    <row r="51" spans="1:22" hidden="1" outlineLevel="1">
      <c r="A51" s="9">
        <v>41760</v>
      </c>
      <c r="B51" s="130">
        <v>1816.0262784200002</v>
      </c>
      <c r="C51" s="130">
        <v>509.68263450000001</v>
      </c>
      <c r="D51" s="130">
        <v>2.7711387300000001</v>
      </c>
      <c r="E51" s="130">
        <v>656.34366537000005</v>
      </c>
      <c r="F51" s="130">
        <v>100.47301293999999</v>
      </c>
      <c r="G51" s="130">
        <v>8.7995969899999995</v>
      </c>
      <c r="H51" s="130">
        <v>42.604708590000008</v>
      </c>
      <c r="I51" s="130">
        <v>327.79550470999999</v>
      </c>
      <c r="J51" s="130">
        <v>45.193472830000005</v>
      </c>
      <c r="K51" s="130">
        <v>1.01255933</v>
      </c>
      <c r="L51" s="130">
        <v>10.234070659999999</v>
      </c>
      <c r="M51" s="165" t="s">
        <v>185</v>
      </c>
      <c r="N51" s="130">
        <v>23.73505428</v>
      </c>
      <c r="O51" s="130">
        <v>52.425343870000006</v>
      </c>
      <c r="P51" s="130">
        <v>6.8056221499999996</v>
      </c>
      <c r="Q51" s="130">
        <v>4.9167355300000004</v>
      </c>
      <c r="R51" s="130">
        <v>3.3050168800000002</v>
      </c>
      <c r="S51" s="130">
        <v>1.1495144599999998</v>
      </c>
      <c r="T51" s="130">
        <v>18.778626599999999</v>
      </c>
      <c r="U51" s="130"/>
      <c r="V51" s="130"/>
    </row>
    <row r="52" spans="1:22" hidden="1" outlineLevel="1">
      <c r="A52" s="9">
        <v>41791</v>
      </c>
      <c r="B52" s="130">
        <v>1592.9367727199999</v>
      </c>
      <c r="C52" s="130">
        <v>564.31032268000001</v>
      </c>
      <c r="D52" s="130">
        <v>3.6652727299999999</v>
      </c>
      <c r="E52" s="130">
        <v>509.70693981000005</v>
      </c>
      <c r="F52" s="130">
        <v>45.340124949999996</v>
      </c>
      <c r="G52" s="130">
        <v>12.724228800000002</v>
      </c>
      <c r="H52" s="130">
        <v>42.339923219999996</v>
      </c>
      <c r="I52" s="130">
        <v>282.84284947999998</v>
      </c>
      <c r="J52" s="130">
        <v>43.16208048</v>
      </c>
      <c r="K52" s="130">
        <v>1.4421895300000001</v>
      </c>
      <c r="L52" s="130">
        <v>9.8040072800000004</v>
      </c>
      <c r="M52" s="165" t="s">
        <v>185</v>
      </c>
      <c r="N52" s="130">
        <v>24.065746059999999</v>
      </c>
      <c r="O52" s="130">
        <v>21.432676569999995</v>
      </c>
      <c r="P52" s="130">
        <v>5.0443375100000001</v>
      </c>
      <c r="Q52" s="130">
        <v>4.51627709</v>
      </c>
      <c r="R52" s="130">
        <v>3.5973410100000005</v>
      </c>
      <c r="S52" s="130">
        <v>0.45178574999999999</v>
      </c>
      <c r="T52" s="130">
        <v>18.49066977</v>
      </c>
      <c r="U52" s="130"/>
      <c r="V52" s="130"/>
    </row>
    <row r="53" spans="1:22" hidden="1" outlineLevel="1">
      <c r="A53" s="9">
        <v>41821</v>
      </c>
      <c r="B53" s="130">
        <v>1674.5891088699993</v>
      </c>
      <c r="C53" s="130">
        <v>608.9686236099999</v>
      </c>
      <c r="D53" s="130">
        <v>5.9339472300000002</v>
      </c>
      <c r="E53" s="130">
        <v>537.08709147000002</v>
      </c>
      <c r="F53" s="130">
        <v>37.539253340000002</v>
      </c>
      <c r="G53" s="130">
        <v>13.336761990000001</v>
      </c>
      <c r="H53" s="130">
        <v>40.498933030000003</v>
      </c>
      <c r="I53" s="130">
        <v>306.62533026</v>
      </c>
      <c r="J53" s="130">
        <v>38.38582632</v>
      </c>
      <c r="K53" s="130">
        <v>2.0808557200000006</v>
      </c>
      <c r="L53" s="130">
        <v>9.8461521799999989</v>
      </c>
      <c r="M53" s="165" t="s">
        <v>185</v>
      </c>
      <c r="N53" s="130">
        <v>24.081710830000002</v>
      </c>
      <c r="O53" s="130">
        <v>20.6994395</v>
      </c>
      <c r="P53" s="130">
        <v>5.7213493799999995</v>
      </c>
      <c r="Q53" s="130">
        <v>3.6775391900000001</v>
      </c>
      <c r="R53" s="130">
        <v>4.3202284200000003</v>
      </c>
      <c r="S53" s="130">
        <v>0.76423669999999999</v>
      </c>
      <c r="T53" s="130">
        <v>15.021829700000001</v>
      </c>
      <c r="U53" s="130"/>
      <c r="V53" s="130"/>
    </row>
    <row r="54" spans="1:22" hidden="1" outlineLevel="1">
      <c r="A54" s="9">
        <v>41852</v>
      </c>
      <c r="B54" s="130">
        <v>1730.0773095</v>
      </c>
      <c r="C54" s="130">
        <v>488.81435370999998</v>
      </c>
      <c r="D54" s="130">
        <v>4.8960058299999991</v>
      </c>
      <c r="E54" s="130">
        <v>705.70181435000006</v>
      </c>
      <c r="F54" s="130">
        <v>32.579039370000004</v>
      </c>
      <c r="G54" s="130">
        <v>13.307944120000002</v>
      </c>
      <c r="H54" s="130">
        <v>59.946018739999992</v>
      </c>
      <c r="I54" s="130">
        <v>284.28877603000001</v>
      </c>
      <c r="J54" s="130">
        <v>45.743442549999997</v>
      </c>
      <c r="K54" s="130">
        <v>1.98496487</v>
      </c>
      <c r="L54" s="130">
        <v>12.815040830000001</v>
      </c>
      <c r="M54" s="165" t="s">
        <v>185</v>
      </c>
      <c r="N54" s="130">
        <v>24.66028953</v>
      </c>
      <c r="O54" s="130">
        <v>26.661091730000003</v>
      </c>
      <c r="P54" s="130">
        <v>5.7026422599999993</v>
      </c>
      <c r="Q54" s="130">
        <v>4.7005196700000003</v>
      </c>
      <c r="R54" s="130">
        <v>3.4182663000000004</v>
      </c>
      <c r="S54" s="130">
        <v>0.58133333000000009</v>
      </c>
      <c r="T54" s="130">
        <v>14.275766280000001</v>
      </c>
      <c r="U54" s="130"/>
      <c r="V54" s="133"/>
    </row>
    <row r="55" spans="1:22" hidden="1" outlineLevel="1">
      <c r="A55" s="9">
        <v>41883</v>
      </c>
      <c r="B55" s="130">
        <v>1764.72969051</v>
      </c>
      <c r="C55" s="130">
        <v>452.00779798999997</v>
      </c>
      <c r="D55" s="130">
        <v>21.592819649999999</v>
      </c>
      <c r="E55" s="130">
        <v>727.00645443999997</v>
      </c>
      <c r="F55" s="130">
        <v>46.565634070000002</v>
      </c>
      <c r="G55" s="130">
        <v>15.283635019999998</v>
      </c>
      <c r="H55" s="130">
        <v>58.762985870000001</v>
      </c>
      <c r="I55" s="130">
        <v>311.86074305</v>
      </c>
      <c r="J55" s="130">
        <v>41.794675079999998</v>
      </c>
      <c r="K55" s="130">
        <v>1.9824784</v>
      </c>
      <c r="L55" s="130">
        <v>10.73943792</v>
      </c>
      <c r="M55" s="165" t="s">
        <v>185</v>
      </c>
      <c r="N55" s="130">
        <v>25.918139120000003</v>
      </c>
      <c r="O55" s="130">
        <v>26.3587326</v>
      </c>
      <c r="P55" s="130">
        <v>6.13791946</v>
      </c>
      <c r="Q55" s="130">
        <v>5.48948196</v>
      </c>
      <c r="R55" s="130">
        <v>3.1222946400000007</v>
      </c>
      <c r="S55" s="130">
        <v>0.50984489</v>
      </c>
      <c r="T55" s="130">
        <v>9.5966163499999997</v>
      </c>
      <c r="U55" s="130"/>
      <c r="V55" s="130"/>
    </row>
    <row r="56" spans="1:22" hidden="1" outlineLevel="1">
      <c r="A56" s="9">
        <v>41913</v>
      </c>
      <c r="B56" s="130">
        <v>1576.6442663500004</v>
      </c>
      <c r="C56" s="130">
        <v>443.27808694000004</v>
      </c>
      <c r="D56" s="130">
        <v>15.41277326</v>
      </c>
      <c r="E56" s="130">
        <v>568.67513156000007</v>
      </c>
      <c r="F56" s="130">
        <v>46.024085729999996</v>
      </c>
      <c r="G56" s="130">
        <v>8.2230801600000003</v>
      </c>
      <c r="H56" s="130">
        <v>76.963453060000006</v>
      </c>
      <c r="I56" s="130">
        <v>276.51309728000001</v>
      </c>
      <c r="J56" s="130">
        <v>43.459357620000006</v>
      </c>
      <c r="K56" s="130">
        <v>2.1330688100000001</v>
      </c>
      <c r="L56" s="130">
        <v>15.57935737</v>
      </c>
      <c r="M56" s="165" t="s">
        <v>185</v>
      </c>
      <c r="N56" s="130">
        <v>22.300578030000004</v>
      </c>
      <c r="O56" s="130">
        <v>26.951946530000001</v>
      </c>
      <c r="P56" s="130">
        <v>7.3249279299999994</v>
      </c>
      <c r="Q56" s="130">
        <v>5.5247595</v>
      </c>
      <c r="R56" s="130">
        <v>4.0803163400000004</v>
      </c>
      <c r="S56" s="130">
        <v>3.8400967599999998</v>
      </c>
      <c r="T56" s="130">
        <v>10.36014947</v>
      </c>
      <c r="U56" s="130"/>
      <c r="V56" s="130"/>
    </row>
    <row r="57" spans="1:22" hidden="1" outlineLevel="1">
      <c r="A57" s="9">
        <v>41944</v>
      </c>
      <c r="B57" s="130">
        <v>2072.8319958100005</v>
      </c>
      <c r="C57" s="130">
        <v>441.3825736199999</v>
      </c>
      <c r="D57" s="130">
        <v>10.1821511</v>
      </c>
      <c r="E57" s="130">
        <v>932.64669130000004</v>
      </c>
      <c r="F57" s="130">
        <v>88.080452960000002</v>
      </c>
      <c r="G57" s="130">
        <v>9.7460900300000013</v>
      </c>
      <c r="H57" s="130">
        <v>88.833382360000016</v>
      </c>
      <c r="I57" s="130">
        <v>353.58290711000006</v>
      </c>
      <c r="J57" s="130">
        <v>52.076072779999997</v>
      </c>
      <c r="K57" s="130">
        <v>2.08101973</v>
      </c>
      <c r="L57" s="130">
        <v>15.06594222</v>
      </c>
      <c r="M57" s="165" t="s">
        <v>185</v>
      </c>
      <c r="N57" s="130">
        <v>23.099555609999999</v>
      </c>
      <c r="O57" s="130">
        <v>27.492302319999993</v>
      </c>
      <c r="P57" s="130">
        <v>7.8317740499999999</v>
      </c>
      <c r="Q57" s="130">
        <v>5.3161462600000009</v>
      </c>
      <c r="R57" s="130">
        <v>4.7280062799999998</v>
      </c>
      <c r="S57" s="130">
        <v>0.51244907000000006</v>
      </c>
      <c r="T57" s="130">
        <v>10.174479010000001</v>
      </c>
      <c r="U57" s="130"/>
      <c r="V57" s="130"/>
    </row>
    <row r="58" spans="1:22" hidden="1" outlineLevel="1">
      <c r="A58" s="9">
        <v>41974</v>
      </c>
      <c r="B58" s="130">
        <v>1826.9178754899997</v>
      </c>
      <c r="C58" s="130">
        <v>437.35898176000001</v>
      </c>
      <c r="D58" s="130">
        <v>106.58477231000001</v>
      </c>
      <c r="E58" s="130">
        <v>603.28123073000006</v>
      </c>
      <c r="F58" s="130">
        <v>90.844508669999996</v>
      </c>
      <c r="G58" s="130">
        <v>13.328187739999999</v>
      </c>
      <c r="H58" s="130">
        <v>89.243335429999988</v>
      </c>
      <c r="I58" s="130">
        <v>330.06582362000006</v>
      </c>
      <c r="J58" s="130">
        <v>63.987406060000005</v>
      </c>
      <c r="K58" s="130">
        <v>2.0737290699999997</v>
      </c>
      <c r="L58" s="130">
        <v>12.32080307</v>
      </c>
      <c r="M58" s="165" t="s">
        <v>185</v>
      </c>
      <c r="N58" s="130">
        <v>24.110805450000001</v>
      </c>
      <c r="O58" s="130">
        <v>26.569370369999994</v>
      </c>
      <c r="P58" s="130">
        <v>9.0041097199999989</v>
      </c>
      <c r="Q58" s="130">
        <v>5.2054459799999995</v>
      </c>
      <c r="R58" s="130">
        <v>3.2166486500000002</v>
      </c>
      <c r="S58" s="130">
        <v>0.95266070999999986</v>
      </c>
      <c r="T58" s="130">
        <v>8.7700561500000003</v>
      </c>
      <c r="U58" s="130"/>
      <c r="V58" s="130"/>
    </row>
    <row r="59" spans="1:22" hidden="1" outlineLevel="1">
      <c r="A59" s="9">
        <v>42005</v>
      </c>
      <c r="B59" s="130">
        <v>1754.5913040400005</v>
      </c>
      <c r="C59" s="130">
        <v>457.42987849000008</v>
      </c>
      <c r="D59" s="130">
        <v>3.8452023300000002</v>
      </c>
      <c r="E59" s="130">
        <v>610.12889414000006</v>
      </c>
      <c r="F59" s="130">
        <v>79.264436130000007</v>
      </c>
      <c r="G59" s="130">
        <v>15.43094434</v>
      </c>
      <c r="H59" s="130">
        <v>81.962769789999996</v>
      </c>
      <c r="I59" s="130">
        <v>375.66491073999998</v>
      </c>
      <c r="J59" s="130">
        <v>42.163508100000001</v>
      </c>
      <c r="K59" s="130">
        <v>1.8063102799999999</v>
      </c>
      <c r="L59" s="130">
        <v>12.68869864</v>
      </c>
      <c r="M59" s="165" t="s">
        <v>185</v>
      </c>
      <c r="N59" s="130">
        <v>23.296707649999998</v>
      </c>
      <c r="O59" s="130">
        <v>23.110154529999999</v>
      </c>
      <c r="P59" s="130">
        <v>7.3947314800000008</v>
      </c>
      <c r="Q59" s="130">
        <v>5.1032298600000008</v>
      </c>
      <c r="R59" s="130">
        <v>3.4785535800000003</v>
      </c>
      <c r="S59" s="130">
        <v>0.60799124000000004</v>
      </c>
      <c r="T59" s="130">
        <v>11.214382719999998</v>
      </c>
      <c r="U59" s="130"/>
      <c r="V59" s="130"/>
    </row>
    <row r="60" spans="1:22" hidden="1" outlineLevel="1">
      <c r="A60" s="9">
        <v>42036</v>
      </c>
      <c r="B60" s="130">
        <v>1988.1225925800002</v>
      </c>
      <c r="C60" s="130">
        <v>509.44405542999993</v>
      </c>
      <c r="D60" s="130">
        <v>2.7688004200000003</v>
      </c>
      <c r="E60" s="130">
        <v>717.53496859999996</v>
      </c>
      <c r="F60" s="130">
        <v>130.30750594000003</v>
      </c>
      <c r="G60" s="130">
        <v>16.47131366</v>
      </c>
      <c r="H60" s="130">
        <v>92.052455320000007</v>
      </c>
      <c r="I60" s="130">
        <v>368.55859472999998</v>
      </c>
      <c r="J60" s="130">
        <v>50.411644959999997</v>
      </c>
      <c r="K60" s="130">
        <v>1.7567927299999999</v>
      </c>
      <c r="L60" s="130">
        <v>14.55903073</v>
      </c>
      <c r="M60" s="165" t="s">
        <v>185</v>
      </c>
      <c r="N60" s="130">
        <v>23.717776789999998</v>
      </c>
      <c r="O60" s="130">
        <v>25.834832650000003</v>
      </c>
      <c r="P60" s="130">
        <v>8.3177635699999986</v>
      </c>
      <c r="Q60" s="130">
        <v>4.9176488100000002</v>
      </c>
      <c r="R60" s="130">
        <v>3.7072297200000004</v>
      </c>
      <c r="S60" s="130">
        <v>0.41772737000000004</v>
      </c>
      <c r="T60" s="130">
        <v>17.344451150000005</v>
      </c>
      <c r="U60" s="130"/>
      <c r="V60" s="130"/>
    </row>
    <row r="61" spans="1:22" hidden="1" outlineLevel="1">
      <c r="A61" s="9">
        <v>42064</v>
      </c>
      <c r="B61" s="130">
        <v>2077.6520986299997</v>
      </c>
      <c r="C61" s="130">
        <v>658.35384475000001</v>
      </c>
      <c r="D61" s="130">
        <v>3.5151836300000001</v>
      </c>
      <c r="E61" s="130">
        <v>736.03361921999988</v>
      </c>
      <c r="F61" s="130">
        <v>98.899277709999993</v>
      </c>
      <c r="G61" s="130">
        <v>16.480582850000001</v>
      </c>
      <c r="H61" s="130">
        <v>78.746076989999992</v>
      </c>
      <c r="I61" s="130">
        <v>337.74096384000001</v>
      </c>
      <c r="J61" s="130">
        <v>45.78762965</v>
      </c>
      <c r="K61" s="130">
        <v>0.93664079</v>
      </c>
      <c r="L61" s="130">
        <v>23.999219480000001</v>
      </c>
      <c r="M61" s="165" t="s">
        <v>185</v>
      </c>
      <c r="N61" s="130">
        <v>21.44246484</v>
      </c>
      <c r="O61" s="130">
        <v>26.880463919999997</v>
      </c>
      <c r="P61" s="130">
        <v>7.9713939800000011</v>
      </c>
      <c r="Q61" s="130">
        <v>5.0941886699999994</v>
      </c>
      <c r="R61" s="130">
        <v>3.5662920200000001</v>
      </c>
      <c r="S61" s="130">
        <v>0.66805610000000004</v>
      </c>
      <c r="T61" s="130">
        <v>11.536200190000001</v>
      </c>
      <c r="U61" s="130"/>
      <c r="V61" s="130"/>
    </row>
    <row r="62" spans="1:22" hidden="1" outlineLevel="1">
      <c r="A62" s="9">
        <v>42095</v>
      </c>
      <c r="B62" s="130">
        <v>2274.6585260499996</v>
      </c>
      <c r="C62" s="130">
        <v>631.31414575999997</v>
      </c>
      <c r="D62" s="130">
        <v>5.3466928299999994</v>
      </c>
      <c r="E62" s="130">
        <v>648.05368637999982</v>
      </c>
      <c r="F62" s="130">
        <v>95.012586560000017</v>
      </c>
      <c r="G62" s="130">
        <v>12.274719810000001</v>
      </c>
      <c r="H62" s="130">
        <v>79.78416648000001</v>
      </c>
      <c r="I62" s="130">
        <v>354.18337717999998</v>
      </c>
      <c r="J62" s="130">
        <v>103.74344095000001</v>
      </c>
      <c r="K62" s="130">
        <v>1.1568234000000002</v>
      </c>
      <c r="L62" s="130">
        <v>16.053180470000001</v>
      </c>
      <c r="M62" s="165" t="s">
        <v>185</v>
      </c>
      <c r="N62" s="130">
        <v>22.078401589999999</v>
      </c>
      <c r="O62" s="130">
        <v>273.05646820999993</v>
      </c>
      <c r="P62" s="130">
        <v>12.599225460000001</v>
      </c>
      <c r="Q62" s="130">
        <v>4.9923540400000004</v>
      </c>
      <c r="R62" s="130">
        <v>3.2207560000000002</v>
      </c>
      <c r="S62" s="130">
        <v>0.67013934000000008</v>
      </c>
      <c r="T62" s="130">
        <v>11.118361590000003</v>
      </c>
      <c r="U62" s="130"/>
      <c r="V62" s="130"/>
    </row>
    <row r="63" spans="1:22" hidden="1" outlineLevel="1">
      <c r="A63" s="9">
        <v>42125</v>
      </c>
      <c r="B63" s="130">
        <v>2192.46731017</v>
      </c>
      <c r="C63" s="130">
        <v>679.65012072000002</v>
      </c>
      <c r="D63" s="130">
        <v>7.444088540000001</v>
      </c>
      <c r="E63" s="130">
        <v>662.2117021900001</v>
      </c>
      <c r="F63" s="130">
        <v>101.48528590000002</v>
      </c>
      <c r="G63" s="130">
        <v>11.863737670000001</v>
      </c>
      <c r="H63" s="130">
        <v>85.684927990000006</v>
      </c>
      <c r="I63" s="130">
        <v>424.81347475999996</v>
      </c>
      <c r="J63" s="130">
        <v>67.602767490000005</v>
      </c>
      <c r="K63" s="130">
        <v>1.7511247599999999</v>
      </c>
      <c r="L63" s="130">
        <v>15.166285519999999</v>
      </c>
      <c r="M63" s="165" t="s">
        <v>185</v>
      </c>
      <c r="N63" s="130">
        <v>22.63447833</v>
      </c>
      <c r="O63" s="130">
        <v>83.733567360000023</v>
      </c>
      <c r="P63" s="130">
        <v>8.1170632000000005</v>
      </c>
      <c r="Q63" s="130">
        <v>4.6059896399999998</v>
      </c>
      <c r="R63" s="130">
        <v>3.8047641400000001</v>
      </c>
      <c r="S63" s="130">
        <v>0.79394917999999992</v>
      </c>
      <c r="T63" s="130">
        <v>11.103982780000001</v>
      </c>
      <c r="U63" s="130"/>
      <c r="V63" s="130"/>
    </row>
    <row r="64" spans="1:22" hidden="1" outlineLevel="1">
      <c r="A64" s="9">
        <v>42156</v>
      </c>
      <c r="B64" s="130">
        <v>2207.2819420200003</v>
      </c>
      <c r="C64" s="130">
        <v>719.25814733000016</v>
      </c>
      <c r="D64" s="130">
        <v>9.1796850200000009</v>
      </c>
      <c r="E64" s="130">
        <v>631.77733261000003</v>
      </c>
      <c r="F64" s="130">
        <v>94.576625320000005</v>
      </c>
      <c r="G64" s="130">
        <v>13.35864677</v>
      </c>
      <c r="H64" s="130">
        <v>87.184693490000001</v>
      </c>
      <c r="I64" s="130">
        <v>380.97594847999994</v>
      </c>
      <c r="J64" s="130">
        <v>114.35562404</v>
      </c>
      <c r="K64" s="130">
        <v>2.3501518400000001</v>
      </c>
      <c r="L64" s="130">
        <v>13.139072870000001</v>
      </c>
      <c r="M64" s="165" t="s">
        <v>185</v>
      </c>
      <c r="N64" s="130">
        <v>22.582184249999997</v>
      </c>
      <c r="O64" s="130">
        <v>86.169376499999998</v>
      </c>
      <c r="P64" s="130">
        <v>9.4726677000000024</v>
      </c>
      <c r="Q64" s="130">
        <v>4.1411456099999997</v>
      </c>
      <c r="R64" s="130">
        <v>3.9561805000000003</v>
      </c>
      <c r="S64" s="130">
        <v>0.81936723</v>
      </c>
      <c r="T64" s="130">
        <v>13.985092459999999</v>
      </c>
      <c r="U64" s="130"/>
      <c r="V64" s="130"/>
    </row>
    <row r="65" spans="1:22" hidden="1" outlineLevel="1">
      <c r="A65" s="9">
        <v>42186</v>
      </c>
      <c r="B65" s="130">
        <v>2185.9998768999999</v>
      </c>
      <c r="C65" s="130">
        <v>691.75741409</v>
      </c>
      <c r="D65" s="130">
        <v>39.544240720000005</v>
      </c>
      <c r="E65" s="130">
        <v>626.7415744299999</v>
      </c>
      <c r="F65" s="130">
        <v>60.905013780000004</v>
      </c>
      <c r="G65" s="130">
        <v>9.026349849999999</v>
      </c>
      <c r="H65" s="130">
        <v>90.624215889999988</v>
      </c>
      <c r="I65" s="130">
        <v>422.12557201999999</v>
      </c>
      <c r="J65" s="130">
        <v>58.181012820000007</v>
      </c>
      <c r="K65" s="130">
        <v>2.3068527599999999</v>
      </c>
      <c r="L65" s="130">
        <v>15.237245600000001</v>
      </c>
      <c r="M65" s="165" t="s">
        <v>185</v>
      </c>
      <c r="N65" s="130">
        <v>32.506330259999999</v>
      </c>
      <c r="O65" s="130">
        <v>105.71256589999999</v>
      </c>
      <c r="P65" s="130">
        <v>10.305270189999998</v>
      </c>
      <c r="Q65" s="130">
        <v>3.9948535399999998</v>
      </c>
      <c r="R65" s="130">
        <v>3.8661910599999998</v>
      </c>
      <c r="S65" s="130">
        <v>0.84206824999999996</v>
      </c>
      <c r="T65" s="130">
        <v>12.323105740000001</v>
      </c>
      <c r="U65" s="130"/>
      <c r="V65" s="130"/>
    </row>
    <row r="66" spans="1:22" hidden="1" outlineLevel="1">
      <c r="A66" s="9">
        <v>42217</v>
      </c>
      <c r="B66" s="130">
        <v>2224.2667527999993</v>
      </c>
      <c r="C66" s="130">
        <v>520.85887270000001</v>
      </c>
      <c r="D66" s="130">
        <v>277.03815495999999</v>
      </c>
      <c r="E66" s="130">
        <v>662.30930291000004</v>
      </c>
      <c r="F66" s="130">
        <v>56.795499509999999</v>
      </c>
      <c r="G66" s="130">
        <v>6.7871784799999997</v>
      </c>
      <c r="H66" s="130">
        <v>87.454336709999993</v>
      </c>
      <c r="I66" s="130">
        <v>375.56301078000001</v>
      </c>
      <c r="J66" s="130">
        <v>44.315868859999995</v>
      </c>
      <c r="K66" s="130">
        <v>2.7374547200000006</v>
      </c>
      <c r="L66" s="130">
        <v>15.762293170000001</v>
      </c>
      <c r="M66" s="165" t="s">
        <v>185</v>
      </c>
      <c r="N66" s="130">
        <v>27.92134115</v>
      </c>
      <c r="O66" s="130">
        <v>109.55644561</v>
      </c>
      <c r="P66" s="130">
        <v>10.265260409999998</v>
      </c>
      <c r="Q66" s="130">
        <v>5.5191040899999999</v>
      </c>
      <c r="R66" s="130">
        <v>4.1545843899999992</v>
      </c>
      <c r="S66" s="130">
        <v>0.86733822000000016</v>
      </c>
      <c r="T66" s="130">
        <v>16.360706130000001</v>
      </c>
      <c r="U66" s="130"/>
      <c r="V66" s="130"/>
    </row>
    <row r="67" spans="1:22" hidden="1" outlineLevel="1">
      <c r="A67" s="9">
        <v>42248</v>
      </c>
      <c r="B67" s="130">
        <v>2108.0625846600001</v>
      </c>
      <c r="C67" s="130">
        <v>593.48108033999995</v>
      </c>
      <c r="D67" s="130">
        <v>8.7673630000000013</v>
      </c>
      <c r="E67" s="130">
        <v>685.86624907999999</v>
      </c>
      <c r="F67" s="130">
        <v>61.611595349999995</v>
      </c>
      <c r="G67" s="130">
        <v>7.2833896900000008</v>
      </c>
      <c r="H67" s="130">
        <v>98.298341749999992</v>
      </c>
      <c r="I67" s="130">
        <v>381.55786935000003</v>
      </c>
      <c r="J67" s="130">
        <v>67.944634960000002</v>
      </c>
      <c r="K67" s="130">
        <v>2.0740155100000002</v>
      </c>
      <c r="L67" s="130">
        <v>15.485048440000003</v>
      </c>
      <c r="M67" s="165" t="s">
        <v>185</v>
      </c>
      <c r="N67" s="130">
        <v>29.753914129999998</v>
      </c>
      <c r="O67" s="130">
        <v>112.11774511</v>
      </c>
      <c r="P67" s="130">
        <v>14.51877202</v>
      </c>
      <c r="Q67" s="130">
        <v>6.8824091000000003</v>
      </c>
      <c r="R67" s="130">
        <v>5.6376278199999996</v>
      </c>
      <c r="S67" s="130">
        <v>1.02748851</v>
      </c>
      <c r="T67" s="130">
        <v>15.755040500000003</v>
      </c>
      <c r="U67" s="130"/>
      <c r="V67" s="130"/>
    </row>
    <row r="68" spans="1:22" hidden="1" outlineLevel="1">
      <c r="A68" s="9">
        <v>42278</v>
      </c>
      <c r="B68" s="130">
        <v>2579.4869247200004</v>
      </c>
      <c r="C68" s="130">
        <v>666.37458672000002</v>
      </c>
      <c r="D68" s="130">
        <v>55.90284497999999</v>
      </c>
      <c r="E68" s="130">
        <v>867.1274076499999</v>
      </c>
      <c r="F68" s="130">
        <v>58.896121520000001</v>
      </c>
      <c r="G68" s="130">
        <v>7.6971696100000004</v>
      </c>
      <c r="H68" s="130">
        <v>122.24745478</v>
      </c>
      <c r="I68" s="130">
        <v>471.08242428999995</v>
      </c>
      <c r="J68" s="130">
        <v>125.61273642000002</v>
      </c>
      <c r="K68" s="130">
        <v>2.3836330200000004</v>
      </c>
      <c r="L68" s="130">
        <v>19.255082510000001</v>
      </c>
      <c r="M68" s="165" t="s">
        <v>185</v>
      </c>
      <c r="N68" s="130">
        <v>24.741835329999997</v>
      </c>
      <c r="O68" s="130">
        <v>116.01160325999999</v>
      </c>
      <c r="P68" s="130">
        <v>14.622313210000002</v>
      </c>
      <c r="Q68" s="130">
        <v>6.8465801600000002</v>
      </c>
      <c r="R68" s="130">
        <v>4.8473002100000002</v>
      </c>
      <c r="S68" s="130">
        <v>1.2027500299999998</v>
      </c>
      <c r="T68" s="130">
        <v>14.635081019999999</v>
      </c>
      <c r="U68" s="130"/>
      <c r="V68" s="130"/>
    </row>
    <row r="69" spans="1:22" hidden="1" outlineLevel="1">
      <c r="A69" s="9">
        <v>42309</v>
      </c>
      <c r="B69" s="130">
        <v>2324.0588489800002</v>
      </c>
      <c r="C69" s="130">
        <v>549.40755789999992</v>
      </c>
      <c r="D69" s="130">
        <v>19.781656609999999</v>
      </c>
      <c r="E69" s="130">
        <v>779.21939537000003</v>
      </c>
      <c r="F69" s="130">
        <v>119.72205400999999</v>
      </c>
      <c r="G69" s="130">
        <v>7.7807943899999996</v>
      </c>
      <c r="H69" s="130">
        <v>126.57960217</v>
      </c>
      <c r="I69" s="130">
        <v>499.56419146999997</v>
      </c>
      <c r="J69" s="130">
        <v>60.017068510000001</v>
      </c>
      <c r="K69" s="130">
        <v>2.4373449100000002</v>
      </c>
      <c r="L69" s="130">
        <v>20.16364986</v>
      </c>
      <c r="M69" s="165" t="s">
        <v>185</v>
      </c>
      <c r="N69" s="130">
        <v>26.035223369999997</v>
      </c>
      <c r="O69" s="130">
        <v>70.64809040999998</v>
      </c>
      <c r="P69" s="130">
        <v>16.364487269999998</v>
      </c>
      <c r="Q69" s="130">
        <v>6.404264079999999</v>
      </c>
      <c r="R69" s="130">
        <v>4.1013359000000005</v>
      </c>
      <c r="S69" s="130">
        <v>1.5185849899999999</v>
      </c>
      <c r="T69" s="130">
        <v>14.313547760000001</v>
      </c>
      <c r="U69" s="130"/>
      <c r="V69" s="130"/>
    </row>
    <row r="70" spans="1:22" hidden="1" outlineLevel="1">
      <c r="A70" s="9">
        <v>42339</v>
      </c>
      <c r="B70" s="130">
        <v>2141.8437767699997</v>
      </c>
      <c r="C70" s="130">
        <v>557.15723252000009</v>
      </c>
      <c r="D70" s="130">
        <v>84.003929150000005</v>
      </c>
      <c r="E70" s="130">
        <v>537.52212293999992</v>
      </c>
      <c r="F70" s="130">
        <v>99.878520210000005</v>
      </c>
      <c r="G70" s="130">
        <v>8.3400150000000011</v>
      </c>
      <c r="H70" s="130">
        <v>169.15941159000002</v>
      </c>
      <c r="I70" s="130">
        <v>427.99071276000001</v>
      </c>
      <c r="J70" s="130">
        <v>62.122059030000003</v>
      </c>
      <c r="K70" s="130">
        <v>2.4625709100000002</v>
      </c>
      <c r="L70" s="130">
        <v>21.770272739999999</v>
      </c>
      <c r="M70" s="165" t="s">
        <v>185</v>
      </c>
      <c r="N70" s="130">
        <v>35.455205589999991</v>
      </c>
      <c r="O70" s="130">
        <v>91.280466820000015</v>
      </c>
      <c r="P70" s="130">
        <v>19.251982290000001</v>
      </c>
      <c r="Q70" s="130">
        <v>6.6158332499999997</v>
      </c>
      <c r="R70" s="130">
        <v>4.0317180500000003</v>
      </c>
      <c r="S70" s="130">
        <v>1.29110163</v>
      </c>
      <c r="T70" s="130">
        <v>13.510622290000001</v>
      </c>
      <c r="U70" s="130"/>
      <c r="V70" s="130"/>
    </row>
    <row r="71" spans="1:22" hidden="1" outlineLevel="1">
      <c r="A71" s="9">
        <v>42370</v>
      </c>
      <c r="B71" s="130">
        <v>2100.66802478</v>
      </c>
      <c r="C71" s="130">
        <v>567.18757375999996</v>
      </c>
      <c r="D71" s="130">
        <v>75.875810810000004</v>
      </c>
      <c r="E71" s="130">
        <v>516.45421504000001</v>
      </c>
      <c r="F71" s="130">
        <v>136.48488232</v>
      </c>
      <c r="G71" s="130">
        <v>7.9676835800000001</v>
      </c>
      <c r="H71" s="130">
        <v>130.24873779000001</v>
      </c>
      <c r="I71" s="130">
        <v>362.24831182999998</v>
      </c>
      <c r="J71" s="130">
        <v>72.54013273999999</v>
      </c>
      <c r="K71" s="130">
        <v>2.5327563399999997</v>
      </c>
      <c r="L71" s="130">
        <v>25.650535849999997</v>
      </c>
      <c r="M71" s="165" t="s">
        <v>185</v>
      </c>
      <c r="N71" s="130">
        <v>21.890199750000001</v>
      </c>
      <c r="O71" s="130">
        <v>137.97111785999999</v>
      </c>
      <c r="P71" s="130">
        <v>22.77840947</v>
      </c>
      <c r="Q71" s="130">
        <v>6.2743394299999995</v>
      </c>
      <c r="R71" s="130">
        <v>3.4076373499999999</v>
      </c>
      <c r="S71" s="130">
        <v>1.2768218800000002</v>
      </c>
      <c r="T71" s="130">
        <v>9.8788589800000004</v>
      </c>
      <c r="U71" s="130"/>
      <c r="V71" s="130"/>
    </row>
    <row r="72" spans="1:22" hidden="1" outlineLevel="1">
      <c r="A72" s="9">
        <v>42401</v>
      </c>
      <c r="B72" s="130">
        <v>2149.4057074700004</v>
      </c>
      <c r="C72" s="130">
        <v>739.13505099999998</v>
      </c>
      <c r="D72" s="130">
        <v>4.0381900000000002</v>
      </c>
      <c r="E72" s="130">
        <v>586.01630311000008</v>
      </c>
      <c r="F72" s="130">
        <v>116.01962732000001</v>
      </c>
      <c r="G72" s="130">
        <v>10.819226309999998</v>
      </c>
      <c r="H72" s="130">
        <v>119.02532223000001</v>
      </c>
      <c r="I72" s="130">
        <v>345.62662804000001</v>
      </c>
      <c r="J72" s="130">
        <v>88.809965559999995</v>
      </c>
      <c r="K72" s="130">
        <v>2.5836075100000002</v>
      </c>
      <c r="L72" s="130">
        <v>21.77348946</v>
      </c>
      <c r="M72" s="165" t="s">
        <v>185</v>
      </c>
      <c r="N72" s="130">
        <v>29.95697419</v>
      </c>
      <c r="O72" s="130">
        <v>39.903940870000014</v>
      </c>
      <c r="P72" s="130">
        <v>23.78109414</v>
      </c>
      <c r="Q72" s="130">
        <v>5.5182249299999997</v>
      </c>
      <c r="R72" s="130">
        <v>4.3787901300000005</v>
      </c>
      <c r="S72" s="130">
        <v>1.2034407</v>
      </c>
      <c r="T72" s="130">
        <v>10.815831970000001</v>
      </c>
      <c r="U72" s="130"/>
      <c r="V72" s="130"/>
    </row>
    <row r="73" spans="1:22" hidden="1" outlineLevel="1">
      <c r="A73" s="9">
        <v>42430</v>
      </c>
      <c r="B73" s="130">
        <v>2249.9682115400001</v>
      </c>
      <c r="C73" s="130">
        <v>851.17887157999996</v>
      </c>
      <c r="D73" s="130">
        <v>4.0652470599999999</v>
      </c>
      <c r="E73" s="130">
        <v>565.29373576000012</v>
      </c>
      <c r="F73" s="130">
        <v>140.96249689000001</v>
      </c>
      <c r="G73" s="130">
        <v>12.394576350000001</v>
      </c>
      <c r="H73" s="130">
        <v>113.21601748999998</v>
      </c>
      <c r="I73" s="130">
        <v>325.75378219999999</v>
      </c>
      <c r="J73" s="130">
        <v>95.112841500000002</v>
      </c>
      <c r="K73" s="130">
        <v>2.7607337599999999</v>
      </c>
      <c r="L73" s="130">
        <v>21.605753819999997</v>
      </c>
      <c r="M73" s="165" t="s">
        <v>185</v>
      </c>
      <c r="N73" s="130">
        <v>28.09424168</v>
      </c>
      <c r="O73" s="130">
        <v>37.918603399999995</v>
      </c>
      <c r="P73" s="130">
        <v>30.486490139999997</v>
      </c>
      <c r="Q73" s="130">
        <v>4.4269158900000001</v>
      </c>
      <c r="R73" s="130">
        <v>4.0293833499999998</v>
      </c>
      <c r="S73" s="130">
        <v>1.48945035</v>
      </c>
      <c r="T73" s="130">
        <v>11.179070319999999</v>
      </c>
      <c r="U73" s="130"/>
      <c r="V73" s="130"/>
    </row>
    <row r="74" spans="1:22" hidden="1" outlineLevel="1">
      <c r="A74" s="9">
        <v>42461</v>
      </c>
      <c r="B74" s="130">
        <v>2459.8534467300001</v>
      </c>
      <c r="C74" s="130">
        <v>945.33669178999992</v>
      </c>
      <c r="D74" s="130">
        <v>2.7188418000000003</v>
      </c>
      <c r="E74" s="130">
        <v>513.64588619000006</v>
      </c>
      <c r="F74" s="130">
        <v>146.40267608000002</v>
      </c>
      <c r="G74" s="130">
        <v>10.194767819999999</v>
      </c>
      <c r="H74" s="130">
        <v>114.74101849000002</v>
      </c>
      <c r="I74" s="130">
        <v>487.34777733000004</v>
      </c>
      <c r="J74" s="130">
        <v>91.171349909999989</v>
      </c>
      <c r="K74" s="130">
        <v>2.4475486799999997</v>
      </c>
      <c r="L74" s="130">
        <v>21.557878820000003</v>
      </c>
      <c r="M74" s="165" t="s">
        <v>185</v>
      </c>
      <c r="N74" s="130">
        <v>43.038814839999993</v>
      </c>
      <c r="O74" s="130">
        <v>34.994639749999997</v>
      </c>
      <c r="P74" s="130">
        <v>26.078059600000003</v>
      </c>
      <c r="Q74" s="130">
        <v>3.8978450899999997</v>
      </c>
      <c r="R74" s="130">
        <v>4.1436759800000003</v>
      </c>
      <c r="S74" s="130">
        <v>1.93495561</v>
      </c>
      <c r="T74" s="130">
        <v>10.201018950000002</v>
      </c>
      <c r="U74" s="130"/>
      <c r="V74" s="130"/>
    </row>
    <row r="75" spans="1:22" hidden="1" outlineLevel="1">
      <c r="A75" s="9">
        <v>42491</v>
      </c>
      <c r="B75" s="130">
        <v>2513.2145920899998</v>
      </c>
      <c r="C75" s="130">
        <v>899.61896855999998</v>
      </c>
      <c r="D75" s="130">
        <v>2.3730831700000006</v>
      </c>
      <c r="E75" s="130">
        <v>528.99283016000004</v>
      </c>
      <c r="F75" s="130">
        <v>158.83461872999999</v>
      </c>
      <c r="G75" s="130">
        <v>13.958589789999996</v>
      </c>
      <c r="H75" s="130">
        <v>158.68630852999999</v>
      </c>
      <c r="I75" s="130">
        <v>506.74732199999994</v>
      </c>
      <c r="J75" s="130">
        <v>96.917208220000006</v>
      </c>
      <c r="K75" s="130">
        <v>2.5277524499999999</v>
      </c>
      <c r="L75" s="130">
        <v>21.718461300000001</v>
      </c>
      <c r="M75" s="165" t="s">
        <v>185</v>
      </c>
      <c r="N75" s="130">
        <v>40.875906700000002</v>
      </c>
      <c r="O75" s="130">
        <v>36.139630239999995</v>
      </c>
      <c r="P75" s="130">
        <v>25.375083290000003</v>
      </c>
      <c r="Q75" s="130">
        <v>3.5223768799999995</v>
      </c>
      <c r="R75" s="130">
        <v>4.3470646100000003</v>
      </c>
      <c r="S75" s="130">
        <v>1.73658665</v>
      </c>
      <c r="T75" s="130">
        <v>10.84280081</v>
      </c>
      <c r="U75" s="130"/>
      <c r="V75" s="130"/>
    </row>
    <row r="76" spans="1:22" hidden="1" outlineLevel="1">
      <c r="A76" s="9">
        <v>42522</v>
      </c>
      <c r="B76" s="130">
        <v>2673.8033053000008</v>
      </c>
      <c r="C76" s="130">
        <v>1031.61623061</v>
      </c>
      <c r="D76" s="130">
        <v>3.1970045600000003</v>
      </c>
      <c r="E76" s="130">
        <v>535.75910226999997</v>
      </c>
      <c r="F76" s="130">
        <v>128.56244141999997</v>
      </c>
      <c r="G76" s="130">
        <v>10.065516279999997</v>
      </c>
      <c r="H76" s="130">
        <v>150.69614299</v>
      </c>
      <c r="I76" s="130">
        <v>596.73567676999994</v>
      </c>
      <c r="J76" s="130">
        <v>81.454323259999995</v>
      </c>
      <c r="K76" s="130">
        <v>4.201950329999999</v>
      </c>
      <c r="L76" s="130">
        <v>20.215743019999998</v>
      </c>
      <c r="M76" s="165" t="s">
        <v>185</v>
      </c>
      <c r="N76" s="130">
        <v>26.662264069999999</v>
      </c>
      <c r="O76" s="130">
        <v>38.469412369999993</v>
      </c>
      <c r="P76" s="130">
        <v>23.98556859</v>
      </c>
      <c r="Q76" s="130">
        <v>2.8575451000000003</v>
      </c>
      <c r="R76" s="130">
        <v>5.4106162100000006</v>
      </c>
      <c r="S76" s="130">
        <v>1.6051086800000001</v>
      </c>
      <c r="T76" s="130">
        <v>12.308658769999999</v>
      </c>
      <c r="U76" s="130"/>
      <c r="V76" s="130"/>
    </row>
    <row r="77" spans="1:22" hidden="1" outlineLevel="1">
      <c r="A77" s="9">
        <v>42552</v>
      </c>
      <c r="B77" s="130">
        <v>2375.93699152</v>
      </c>
      <c r="C77" s="130">
        <v>963.5785746900001</v>
      </c>
      <c r="D77" s="130">
        <v>7.0525386399999999</v>
      </c>
      <c r="E77" s="130">
        <v>611.51698233999991</v>
      </c>
      <c r="F77" s="130">
        <v>85.222672009999997</v>
      </c>
      <c r="G77" s="130">
        <v>10.463536270000002</v>
      </c>
      <c r="H77" s="130">
        <v>173.01649272</v>
      </c>
      <c r="I77" s="130">
        <v>335.98941899999994</v>
      </c>
      <c r="J77" s="130">
        <v>56.252918779999995</v>
      </c>
      <c r="K77" s="130">
        <v>4.6875372400000002</v>
      </c>
      <c r="L77" s="130">
        <v>20.869997410000003</v>
      </c>
      <c r="M77" s="165" t="s">
        <v>185</v>
      </c>
      <c r="N77" s="130">
        <v>29.048616489999997</v>
      </c>
      <c r="O77" s="130">
        <v>37.675478039999994</v>
      </c>
      <c r="P77" s="130">
        <v>18.838411449999999</v>
      </c>
      <c r="Q77" s="130">
        <v>2.7465883299999998</v>
      </c>
      <c r="R77" s="130">
        <v>4.7207602899999994</v>
      </c>
      <c r="S77" s="130">
        <v>2.4303546900000002</v>
      </c>
      <c r="T77" s="130">
        <v>11.826113130000001</v>
      </c>
      <c r="U77" s="130"/>
      <c r="V77" s="130"/>
    </row>
    <row r="78" spans="1:22" hidden="1" outlineLevel="1">
      <c r="A78" s="9">
        <v>42583</v>
      </c>
      <c r="B78" s="130">
        <v>2253.4000508200002</v>
      </c>
      <c r="C78" s="130">
        <v>803.63268728000003</v>
      </c>
      <c r="D78" s="130">
        <v>6.8341727199999998</v>
      </c>
      <c r="E78" s="130">
        <v>706.59604941000009</v>
      </c>
      <c r="F78" s="130">
        <v>51.32138432</v>
      </c>
      <c r="G78" s="130">
        <v>8.7051174000000007</v>
      </c>
      <c r="H78" s="130">
        <v>158.35798647000001</v>
      </c>
      <c r="I78" s="130">
        <v>323.40756265999994</v>
      </c>
      <c r="J78" s="130">
        <v>64.555641099999988</v>
      </c>
      <c r="K78" s="130">
        <v>3.9980272700000001</v>
      </c>
      <c r="L78" s="130">
        <v>27.19088335</v>
      </c>
      <c r="M78" s="165" t="s">
        <v>185</v>
      </c>
      <c r="N78" s="130">
        <v>27.872576779999999</v>
      </c>
      <c r="O78" s="130">
        <v>38.061495549999997</v>
      </c>
      <c r="P78" s="130">
        <v>11.856284250000002</v>
      </c>
      <c r="Q78" s="130">
        <v>3.7988440200000002</v>
      </c>
      <c r="R78" s="130">
        <v>5.7529090499999995</v>
      </c>
      <c r="S78" s="130">
        <v>2.1669095599999997</v>
      </c>
      <c r="T78" s="130">
        <v>9.2915196299999998</v>
      </c>
      <c r="U78" s="130"/>
      <c r="V78" s="130"/>
    </row>
    <row r="79" spans="1:22" hidden="1" outlineLevel="1">
      <c r="A79" s="9">
        <v>42614</v>
      </c>
      <c r="B79" s="130">
        <v>2353.9262901399998</v>
      </c>
      <c r="C79" s="130">
        <v>901.09343385</v>
      </c>
      <c r="D79" s="130">
        <v>5.9906772400000001</v>
      </c>
      <c r="E79" s="130">
        <v>683.92126814000017</v>
      </c>
      <c r="F79" s="130">
        <v>45.955827939999999</v>
      </c>
      <c r="G79" s="130">
        <v>8.1368357899999992</v>
      </c>
      <c r="H79" s="130">
        <v>125.56822994000001</v>
      </c>
      <c r="I79" s="130">
        <v>388.76735446999999</v>
      </c>
      <c r="J79" s="130">
        <v>54.49189638</v>
      </c>
      <c r="K79" s="130">
        <v>4.3822229500000001</v>
      </c>
      <c r="L79" s="130">
        <v>26.661456300000001</v>
      </c>
      <c r="M79" s="165" t="s">
        <v>185</v>
      </c>
      <c r="N79" s="130">
        <v>28.59021649</v>
      </c>
      <c r="O79" s="130">
        <v>42.840524170000002</v>
      </c>
      <c r="P79" s="130">
        <v>14.253833120000001</v>
      </c>
      <c r="Q79" s="130">
        <v>4.01818411</v>
      </c>
      <c r="R79" s="130">
        <v>5.6145710699999993</v>
      </c>
      <c r="S79" s="130">
        <v>1.8756641200000004</v>
      </c>
      <c r="T79" s="130">
        <v>11.76409406</v>
      </c>
      <c r="U79" s="130"/>
      <c r="V79" s="130"/>
    </row>
    <row r="80" spans="1:22" hidden="1" outlineLevel="1">
      <c r="A80" s="9">
        <v>42644</v>
      </c>
      <c r="B80" s="130">
        <v>2579.21338793</v>
      </c>
      <c r="C80" s="130">
        <v>1077.5149408300001</v>
      </c>
      <c r="D80" s="130">
        <v>6.9735892400000008</v>
      </c>
      <c r="E80" s="130">
        <v>692.17710389000013</v>
      </c>
      <c r="F80" s="130">
        <v>54.18650659</v>
      </c>
      <c r="G80" s="130">
        <v>10.70023007</v>
      </c>
      <c r="H80" s="130">
        <v>116.22697905999999</v>
      </c>
      <c r="I80" s="130">
        <v>405.04640569999998</v>
      </c>
      <c r="J80" s="130">
        <v>63.472485250000005</v>
      </c>
      <c r="K80" s="130">
        <v>3.1900247400000001</v>
      </c>
      <c r="L80" s="130">
        <v>17.899427450000001</v>
      </c>
      <c r="M80" s="165" t="s">
        <v>185</v>
      </c>
      <c r="N80" s="130">
        <v>37.568584079999994</v>
      </c>
      <c r="O80" s="130">
        <v>58.551756690000005</v>
      </c>
      <c r="P80" s="130">
        <v>13.011264530000002</v>
      </c>
      <c r="Q80" s="130">
        <v>4.4634629600000002</v>
      </c>
      <c r="R80" s="130">
        <v>5.3452235400000001</v>
      </c>
      <c r="S80" s="130">
        <v>2.9873819400000001</v>
      </c>
      <c r="T80" s="130">
        <v>9.8980213700000004</v>
      </c>
      <c r="U80" s="130"/>
      <c r="V80" s="130"/>
    </row>
    <row r="81" spans="1:22" hidden="1" outlineLevel="1">
      <c r="A81" s="9">
        <v>42675</v>
      </c>
      <c r="B81" s="130">
        <v>2492.0554099300002</v>
      </c>
      <c r="C81" s="130">
        <v>1060.29477582</v>
      </c>
      <c r="D81" s="130">
        <v>4.7387605200000005</v>
      </c>
      <c r="E81" s="130">
        <v>604.5730930499999</v>
      </c>
      <c r="F81" s="130">
        <v>63.685336859999992</v>
      </c>
      <c r="G81" s="130">
        <v>16.23598376</v>
      </c>
      <c r="H81" s="130">
        <v>121.19905885</v>
      </c>
      <c r="I81" s="130">
        <v>400.96192834999994</v>
      </c>
      <c r="J81" s="130">
        <v>61.292053259999996</v>
      </c>
      <c r="K81" s="130">
        <v>5.2118899499999998</v>
      </c>
      <c r="L81" s="130">
        <v>24.417493910000001</v>
      </c>
      <c r="M81" s="165" t="s">
        <v>185</v>
      </c>
      <c r="N81" s="130">
        <v>36.526926510000003</v>
      </c>
      <c r="O81" s="130">
        <v>51.756427469999998</v>
      </c>
      <c r="P81" s="130">
        <v>14.36431619</v>
      </c>
      <c r="Q81" s="130">
        <v>3.0896251299999999</v>
      </c>
      <c r="R81" s="130">
        <v>5.9639323400000004</v>
      </c>
      <c r="S81" s="130">
        <v>2.20523873</v>
      </c>
      <c r="T81" s="130">
        <v>15.538569229999998</v>
      </c>
      <c r="U81" s="130"/>
      <c r="V81" s="130"/>
    </row>
    <row r="82" spans="1:22" hidden="1" outlineLevel="1">
      <c r="A82" s="9">
        <v>42705</v>
      </c>
      <c r="B82" s="130">
        <v>2483.7418158800001</v>
      </c>
      <c r="C82" s="130">
        <v>950.02011843000003</v>
      </c>
      <c r="D82" s="130">
        <v>3.3542045999999996</v>
      </c>
      <c r="E82" s="130">
        <v>656.09574939999993</v>
      </c>
      <c r="F82" s="130">
        <v>92.690930409999993</v>
      </c>
      <c r="G82" s="130">
        <v>13.36859722</v>
      </c>
      <c r="H82" s="130">
        <v>186.26279180999998</v>
      </c>
      <c r="I82" s="130">
        <v>353.01328192</v>
      </c>
      <c r="J82" s="130">
        <v>74.712182649999988</v>
      </c>
      <c r="K82" s="130">
        <v>3.4511918700000002</v>
      </c>
      <c r="L82" s="130">
        <v>25.745962050000003</v>
      </c>
      <c r="M82" s="165" t="s">
        <v>185</v>
      </c>
      <c r="N82" s="130">
        <v>33.60035182</v>
      </c>
      <c r="O82" s="130">
        <v>58.536113489999998</v>
      </c>
      <c r="P82" s="130">
        <v>12.341131610000001</v>
      </c>
      <c r="Q82" s="130">
        <v>3.0807544299999998</v>
      </c>
      <c r="R82" s="130">
        <v>4.7330570399999994</v>
      </c>
      <c r="S82" s="130">
        <v>2.0572032899999999</v>
      </c>
      <c r="T82" s="130">
        <v>10.678193839999999</v>
      </c>
      <c r="U82" s="130"/>
      <c r="V82" s="130"/>
    </row>
    <row r="83" spans="1:22" hidden="1" outlineLevel="1">
      <c r="A83" s="9">
        <v>42736</v>
      </c>
      <c r="B83" s="130">
        <v>2679.4423494700004</v>
      </c>
      <c r="C83" s="130">
        <v>1011.8042116299999</v>
      </c>
      <c r="D83" s="130">
        <v>1.86460789</v>
      </c>
      <c r="E83" s="130">
        <v>718.31049680000001</v>
      </c>
      <c r="F83" s="130">
        <v>67.301750000000013</v>
      </c>
      <c r="G83" s="130">
        <v>19.460382809999999</v>
      </c>
      <c r="H83" s="130">
        <v>150.65117816999998</v>
      </c>
      <c r="I83" s="130">
        <v>450.37357338999999</v>
      </c>
      <c r="J83" s="130">
        <v>94.633471909999997</v>
      </c>
      <c r="K83" s="130">
        <v>3.5199824999999998</v>
      </c>
      <c r="L83" s="130">
        <v>28.740832839999999</v>
      </c>
      <c r="M83" s="165" t="s">
        <v>185</v>
      </c>
      <c r="N83" s="130">
        <v>33.918342019999997</v>
      </c>
      <c r="O83" s="130">
        <v>60.928559420000013</v>
      </c>
      <c r="P83" s="130">
        <v>15.255274180000002</v>
      </c>
      <c r="Q83" s="130">
        <v>2.9946229899999999</v>
      </c>
      <c r="R83" s="130">
        <v>5.6353778099999996</v>
      </c>
      <c r="S83" s="130">
        <v>5.1189061400000009</v>
      </c>
      <c r="T83" s="130">
        <v>8.9307789700000004</v>
      </c>
      <c r="U83" s="130"/>
      <c r="V83" s="130"/>
    </row>
    <row r="84" spans="1:22" hidden="1" outlineLevel="1">
      <c r="A84" s="9">
        <v>42767</v>
      </c>
      <c r="B84" s="130">
        <v>2459.1817566499994</v>
      </c>
      <c r="C84" s="130">
        <v>903.69667631000004</v>
      </c>
      <c r="D84" s="130">
        <v>2.5297437899999999</v>
      </c>
      <c r="E84" s="130">
        <v>630.58981179000011</v>
      </c>
      <c r="F84" s="130">
        <v>87.561278169999994</v>
      </c>
      <c r="G84" s="130">
        <v>14.093851669999999</v>
      </c>
      <c r="H84" s="130">
        <v>134.17479978</v>
      </c>
      <c r="I84" s="130">
        <v>421.58248241000001</v>
      </c>
      <c r="J84" s="130">
        <v>102.85001947000001</v>
      </c>
      <c r="K84" s="130">
        <v>3.3131537300000002</v>
      </c>
      <c r="L84" s="130">
        <v>30.137844459999997</v>
      </c>
      <c r="M84" s="165" t="s">
        <v>185</v>
      </c>
      <c r="N84" s="130">
        <v>38.322042799999998</v>
      </c>
      <c r="O84" s="130">
        <v>51.859059499999994</v>
      </c>
      <c r="P84" s="130">
        <v>14.42054332</v>
      </c>
      <c r="Q84" s="130">
        <v>2.90930015</v>
      </c>
      <c r="R84" s="130">
        <v>6.8513220499999994</v>
      </c>
      <c r="S84" s="130">
        <v>5.2218085199999997</v>
      </c>
      <c r="T84" s="130">
        <v>9.0680187299999986</v>
      </c>
      <c r="U84" s="130"/>
      <c r="V84" s="130"/>
    </row>
    <row r="85" spans="1:22" hidden="1" outlineLevel="1">
      <c r="A85" s="9">
        <v>42795</v>
      </c>
      <c r="B85" s="130">
        <v>2630.9091535899997</v>
      </c>
      <c r="C85" s="130">
        <v>957.23832261999996</v>
      </c>
      <c r="D85" s="130">
        <v>2.6052428600000002</v>
      </c>
      <c r="E85" s="130">
        <v>676.20287357999996</v>
      </c>
      <c r="F85" s="130">
        <v>137.19254187999999</v>
      </c>
      <c r="G85" s="130">
        <v>16.904778889999999</v>
      </c>
      <c r="H85" s="130">
        <v>132.44528495999998</v>
      </c>
      <c r="I85" s="130">
        <v>443.41280320000004</v>
      </c>
      <c r="J85" s="130">
        <v>81.76071537</v>
      </c>
      <c r="K85" s="130">
        <v>3.0037491000000007</v>
      </c>
      <c r="L85" s="130">
        <v>36.389864770000003</v>
      </c>
      <c r="M85" s="165" t="s">
        <v>185</v>
      </c>
      <c r="N85" s="130">
        <v>32.478831139999997</v>
      </c>
      <c r="O85" s="130">
        <v>72.470732409999997</v>
      </c>
      <c r="P85" s="130">
        <v>15.138269300000001</v>
      </c>
      <c r="Q85" s="130">
        <v>3.3018041000000005</v>
      </c>
      <c r="R85" s="130">
        <v>6.1537042800000004</v>
      </c>
      <c r="S85" s="130">
        <v>5.2440843599999996</v>
      </c>
      <c r="T85" s="130">
        <v>8.9655507699999983</v>
      </c>
      <c r="U85" s="130"/>
      <c r="V85" s="130"/>
    </row>
    <row r="86" spans="1:22" hidden="1" outlineLevel="1">
      <c r="A86" s="9">
        <v>42826</v>
      </c>
      <c r="B86" s="130">
        <v>2592.6561989099996</v>
      </c>
      <c r="C86" s="130">
        <v>1027.5733379599999</v>
      </c>
      <c r="D86" s="130">
        <v>2.2931787899999998</v>
      </c>
      <c r="E86" s="130">
        <v>640.13019360999988</v>
      </c>
      <c r="F86" s="130">
        <v>146.29212441999999</v>
      </c>
      <c r="G86" s="130">
        <v>12.658351960000001</v>
      </c>
      <c r="H86" s="130">
        <v>136.63672047999998</v>
      </c>
      <c r="I86" s="130">
        <v>395.36916206000001</v>
      </c>
      <c r="J86" s="130">
        <v>78.029808740000007</v>
      </c>
      <c r="K86" s="130">
        <v>2.27099882</v>
      </c>
      <c r="L86" s="130">
        <v>27.826646439999998</v>
      </c>
      <c r="M86" s="165" t="s">
        <v>185</v>
      </c>
      <c r="N86" s="130">
        <v>31.198196569999997</v>
      </c>
      <c r="O86" s="130">
        <v>56.79725217</v>
      </c>
      <c r="P86" s="130">
        <v>17.17694839</v>
      </c>
      <c r="Q86" s="130">
        <v>2.3901787700000003</v>
      </c>
      <c r="R86" s="130">
        <v>5.8650118600000001</v>
      </c>
      <c r="S86" s="130">
        <v>1.5001677899999999</v>
      </c>
      <c r="T86" s="130">
        <v>8.6479200800000005</v>
      </c>
      <c r="U86" s="130"/>
      <c r="V86" s="130"/>
    </row>
    <row r="87" spans="1:22" hidden="1" outlineLevel="1">
      <c r="A87" s="9">
        <v>42856</v>
      </c>
      <c r="B87" s="130">
        <v>2822.5092990100002</v>
      </c>
      <c r="C87" s="130">
        <v>1192.1747612099998</v>
      </c>
      <c r="D87" s="130">
        <v>3.2362757699999998</v>
      </c>
      <c r="E87" s="130">
        <v>653.01647309999998</v>
      </c>
      <c r="F87" s="130">
        <v>146.57394891999999</v>
      </c>
      <c r="G87" s="130">
        <v>15.033402910000001</v>
      </c>
      <c r="H87" s="130">
        <v>128.74174417999998</v>
      </c>
      <c r="I87" s="130">
        <v>410.16885256999996</v>
      </c>
      <c r="J87" s="130">
        <v>99.714969150000002</v>
      </c>
      <c r="K87" s="130">
        <v>3.9410937299999995</v>
      </c>
      <c r="L87" s="130">
        <v>30.911999109999996</v>
      </c>
      <c r="M87" s="165" t="s">
        <v>185</v>
      </c>
      <c r="N87" s="130">
        <v>39.859276820000005</v>
      </c>
      <c r="O87" s="130">
        <v>59.520235170000007</v>
      </c>
      <c r="P87" s="130">
        <v>16.99006275</v>
      </c>
      <c r="Q87" s="130">
        <v>2.66577485</v>
      </c>
      <c r="R87" s="130">
        <v>7.1779632899999992</v>
      </c>
      <c r="S87" s="130">
        <v>1.6933570500000001</v>
      </c>
      <c r="T87" s="130">
        <v>11.08910843</v>
      </c>
      <c r="U87" s="130"/>
      <c r="V87" s="130"/>
    </row>
    <row r="88" spans="1:22" hidden="1" outlineLevel="1">
      <c r="A88" s="9">
        <v>42887</v>
      </c>
      <c r="B88" s="130">
        <v>2983.8345616500001</v>
      </c>
      <c r="C88" s="130">
        <v>1285.8818338900001</v>
      </c>
      <c r="D88" s="130">
        <v>3.68249519</v>
      </c>
      <c r="E88" s="130">
        <v>710.68058631999997</v>
      </c>
      <c r="F88" s="130">
        <v>117.61969101000001</v>
      </c>
      <c r="G88" s="130">
        <v>12.82758411</v>
      </c>
      <c r="H88" s="130">
        <v>187.13955423000002</v>
      </c>
      <c r="I88" s="130">
        <v>349.95316330000003</v>
      </c>
      <c r="J88" s="130">
        <v>126.67511531999999</v>
      </c>
      <c r="K88" s="130">
        <v>4.2414137800000002</v>
      </c>
      <c r="L88" s="130">
        <v>40.993665800000002</v>
      </c>
      <c r="M88" s="165" t="s">
        <v>185</v>
      </c>
      <c r="N88" s="130">
        <v>45.240227019999999</v>
      </c>
      <c r="O88" s="130">
        <v>60.364764690000001</v>
      </c>
      <c r="P88" s="130">
        <v>17.30191194</v>
      </c>
      <c r="Q88" s="130">
        <v>2.93572034</v>
      </c>
      <c r="R88" s="130">
        <v>7.2329365099999992</v>
      </c>
      <c r="S88" s="130">
        <v>2.30044241</v>
      </c>
      <c r="T88" s="130">
        <v>8.7634557900000001</v>
      </c>
      <c r="U88" s="130"/>
      <c r="V88" s="130"/>
    </row>
    <row r="89" spans="1:22" hidden="1" outlineLevel="1">
      <c r="A89" s="9">
        <v>42917</v>
      </c>
      <c r="B89" s="130">
        <v>3112.2085163500005</v>
      </c>
      <c r="C89" s="130">
        <v>1293.2125884900001</v>
      </c>
      <c r="D89" s="130">
        <v>9.7823371200000011</v>
      </c>
      <c r="E89" s="130">
        <v>779.76238776999992</v>
      </c>
      <c r="F89" s="130">
        <v>188.35480996000001</v>
      </c>
      <c r="G89" s="130">
        <v>17.639447269999998</v>
      </c>
      <c r="H89" s="130">
        <v>115.80801891999999</v>
      </c>
      <c r="I89" s="130">
        <v>382.04772986999996</v>
      </c>
      <c r="J89" s="130">
        <v>139.97518338000003</v>
      </c>
      <c r="K89" s="130">
        <v>4.0869191699999998</v>
      </c>
      <c r="L89" s="130">
        <v>30.585435590000003</v>
      </c>
      <c r="M89" s="165" t="s">
        <v>185</v>
      </c>
      <c r="N89" s="130">
        <v>48.111863140000004</v>
      </c>
      <c r="O89" s="130">
        <v>61.265363110000003</v>
      </c>
      <c r="P89" s="130">
        <v>20.832864899999997</v>
      </c>
      <c r="Q89" s="130">
        <v>2.3889519300000002</v>
      </c>
      <c r="R89" s="130">
        <v>6.6127753300000007</v>
      </c>
      <c r="S89" s="130">
        <v>2.8535356100000002</v>
      </c>
      <c r="T89" s="130">
        <v>8.8883047899999994</v>
      </c>
      <c r="U89" s="130"/>
      <c r="V89" s="130"/>
    </row>
    <row r="90" spans="1:22" hidden="1" outlineLevel="1">
      <c r="A90" s="9">
        <v>42948</v>
      </c>
      <c r="B90" s="130">
        <v>2904.56477313</v>
      </c>
      <c r="C90" s="130">
        <v>1101.9928071499999</v>
      </c>
      <c r="D90" s="130">
        <v>8.2103585599999995</v>
      </c>
      <c r="E90" s="130">
        <v>795.79650538999999</v>
      </c>
      <c r="F90" s="130">
        <v>143.96508435999999</v>
      </c>
      <c r="G90" s="130">
        <v>19.322409659999998</v>
      </c>
      <c r="H90" s="130">
        <v>127.74866014</v>
      </c>
      <c r="I90" s="130">
        <v>391.35228558</v>
      </c>
      <c r="J90" s="130">
        <v>124.47654979000001</v>
      </c>
      <c r="K90" s="130">
        <v>3.6888083800000002</v>
      </c>
      <c r="L90" s="130">
        <v>30.021117960000002</v>
      </c>
      <c r="M90" s="165" t="s">
        <v>185</v>
      </c>
      <c r="N90" s="130">
        <v>53.310509509999996</v>
      </c>
      <c r="O90" s="130">
        <v>59.984073600000002</v>
      </c>
      <c r="P90" s="130">
        <v>22.457467710000003</v>
      </c>
      <c r="Q90" s="130">
        <v>3.8946869500000005</v>
      </c>
      <c r="R90" s="130">
        <v>6.4190216500000004</v>
      </c>
      <c r="S90" s="130">
        <v>2.4762466400000003</v>
      </c>
      <c r="T90" s="130">
        <v>9.4481801000000001</v>
      </c>
      <c r="U90" s="130"/>
      <c r="V90" s="130"/>
    </row>
    <row r="91" spans="1:22" hidden="1" outlineLevel="1">
      <c r="A91" s="9">
        <v>42979</v>
      </c>
      <c r="B91" s="130">
        <v>2872.9073117300004</v>
      </c>
      <c r="C91" s="130">
        <v>1096.0330986099998</v>
      </c>
      <c r="D91" s="130">
        <v>7.9717597299999996</v>
      </c>
      <c r="E91" s="130">
        <v>940.46409684000002</v>
      </c>
      <c r="F91" s="130">
        <v>88.500534549999998</v>
      </c>
      <c r="G91" s="130">
        <v>23.475387869999999</v>
      </c>
      <c r="H91" s="130">
        <v>112.31187888999999</v>
      </c>
      <c r="I91" s="130">
        <v>356.61680826000003</v>
      </c>
      <c r="J91" s="130">
        <v>70.305276030000016</v>
      </c>
      <c r="K91" s="130">
        <v>3.3972743399999996</v>
      </c>
      <c r="L91" s="130">
        <v>35.177827669999999</v>
      </c>
      <c r="M91" s="165" t="s">
        <v>185</v>
      </c>
      <c r="N91" s="130">
        <v>35.991485050000009</v>
      </c>
      <c r="O91" s="130">
        <v>53.423004710000001</v>
      </c>
      <c r="P91" s="130">
        <v>23.871653590000001</v>
      </c>
      <c r="Q91" s="130">
        <v>4.35116266</v>
      </c>
      <c r="R91" s="130">
        <v>7.4036111099999991</v>
      </c>
      <c r="S91" s="130">
        <v>2.7919887500000002</v>
      </c>
      <c r="T91" s="130">
        <v>10.820463070000001</v>
      </c>
      <c r="U91" s="130"/>
      <c r="V91" s="130"/>
    </row>
    <row r="92" spans="1:22" hidden="1" outlineLevel="1">
      <c r="A92" s="9">
        <v>43009</v>
      </c>
      <c r="B92" s="130">
        <v>2992.5789452899994</v>
      </c>
      <c r="C92" s="130">
        <v>1078.46993761</v>
      </c>
      <c r="D92" s="130">
        <v>5.1361850999999996</v>
      </c>
      <c r="E92" s="130">
        <v>1021.8154254499998</v>
      </c>
      <c r="F92" s="130">
        <v>84.163955799999997</v>
      </c>
      <c r="G92" s="130">
        <v>17.73897805</v>
      </c>
      <c r="H92" s="130">
        <v>118.22212711999998</v>
      </c>
      <c r="I92" s="130">
        <v>408.67418430999999</v>
      </c>
      <c r="J92" s="130">
        <v>68.835033359999997</v>
      </c>
      <c r="K92" s="130">
        <v>3.0937281099999998</v>
      </c>
      <c r="L92" s="130">
        <v>44.885248610000005</v>
      </c>
      <c r="M92" s="165" t="s">
        <v>185</v>
      </c>
      <c r="N92" s="130">
        <v>38.946603660000001</v>
      </c>
      <c r="O92" s="130">
        <v>55.918769300000001</v>
      </c>
      <c r="P92" s="130">
        <v>22.004135799999997</v>
      </c>
      <c r="Q92" s="130">
        <v>3.7755486500000002</v>
      </c>
      <c r="R92" s="130">
        <v>7.4704545600000003</v>
      </c>
      <c r="S92" s="130">
        <v>2.8366408999999999</v>
      </c>
      <c r="T92" s="130">
        <v>10.5919889</v>
      </c>
      <c r="U92" s="130"/>
      <c r="V92" s="130"/>
    </row>
    <row r="93" spans="1:22" hidden="1" outlineLevel="1">
      <c r="A93" s="9">
        <v>43040</v>
      </c>
      <c r="B93" s="130">
        <v>3062.0611035300003</v>
      </c>
      <c r="C93" s="130">
        <v>1055.03219289</v>
      </c>
      <c r="D93" s="130">
        <v>6.4938441499999993</v>
      </c>
      <c r="E93" s="130">
        <v>1004.75414391</v>
      </c>
      <c r="F93" s="130">
        <v>131.85494649000003</v>
      </c>
      <c r="G93" s="130">
        <v>12.85035774</v>
      </c>
      <c r="H93" s="130">
        <v>123.36743208</v>
      </c>
      <c r="I93" s="130">
        <v>417.92559679000004</v>
      </c>
      <c r="J93" s="130">
        <v>111.04953387</v>
      </c>
      <c r="K93" s="130">
        <v>3.6469091200000001</v>
      </c>
      <c r="L93" s="130">
        <v>37.234242829999999</v>
      </c>
      <c r="M93" s="165" t="s">
        <v>185</v>
      </c>
      <c r="N93" s="130">
        <v>40.255605299999999</v>
      </c>
      <c r="O93" s="130">
        <v>73.592515540000008</v>
      </c>
      <c r="P93" s="130">
        <v>21.64208713</v>
      </c>
      <c r="Q93" s="130">
        <v>3.3769434500000002</v>
      </c>
      <c r="R93" s="130">
        <v>6.5447397900000013</v>
      </c>
      <c r="S93" s="130">
        <v>2.3537308499999998</v>
      </c>
      <c r="T93" s="130">
        <v>10.0862816</v>
      </c>
      <c r="U93" s="130"/>
      <c r="V93" s="130"/>
    </row>
    <row r="94" spans="1:22" hidden="1" outlineLevel="1">
      <c r="A94" s="9">
        <v>43070</v>
      </c>
      <c r="B94" s="130">
        <v>3131.1810868799998</v>
      </c>
      <c r="C94" s="130">
        <v>929.01921344999994</v>
      </c>
      <c r="D94" s="130">
        <v>16.490196520000001</v>
      </c>
      <c r="E94" s="130">
        <v>1069.2769519399999</v>
      </c>
      <c r="F94" s="130">
        <v>133.43763372000001</v>
      </c>
      <c r="G94" s="130">
        <v>20.298886820000003</v>
      </c>
      <c r="H94" s="130">
        <v>170.99218038999999</v>
      </c>
      <c r="I94" s="130">
        <v>432.23615140000004</v>
      </c>
      <c r="J94" s="130">
        <v>153.13373989999999</v>
      </c>
      <c r="K94" s="130">
        <v>4.6646023300000001</v>
      </c>
      <c r="L94" s="130">
        <v>37.816751119999999</v>
      </c>
      <c r="M94" s="165" t="s">
        <v>185</v>
      </c>
      <c r="N94" s="130">
        <v>48.778461110000002</v>
      </c>
      <c r="O94" s="130">
        <v>65.268230849999995</v>
      </c>
      <c r="P94" s="130">
        <v>27.434357870000003</v>
      </c>
      <c r="Q94" s="130">
        <v>3.4337805499999998</v>
      </c>
      <c r="R94" s="130">
        <v>4.52872714</v>
      </c>
      <c r="S94" s="130">
        <v>2.98571893</v>
      </c>
      <c r="T94" s="130">
        <v>11.385502839999999</v>
      </c>
      <c r="U94" s="130"/>
      <c r="V94" s="130"/>
    </row>
    <row r="95" spans="1:22" hidden="1" outlineLevel="1">
      <c r="A95" s="9">
        <v>43101</v>
      </c>
      <c r="B95" s="130">
        <v>3059.2105166299998</v>
      </c>
      <c r="C95" s="130">
        <v>1009.18596844</v>
      </c>
      <c r="D95" s="130">
        <v>10.888102700000001</v>
      </c>
      <c r="E95" s="130">
        <v>1108.35298861</v>
      </c>
      <c r="F95" s="130">
        <v>123.79406492</v>
      </c>
      <c r="G95" s="130">
        <v>17.447134030000001</v>
      </c>
      <c r="H95" s="130">
        <v>124.73704284999999</v>
      </c>
      <c r="I95" s="130">
        <v>387.26236695999995</v>
      </c>
      <c r="J95" s="130">
        <v>86.362773149999995</v>
      </c>
      <c r="K95" s="130">
        <v>3.8085521499999997</v>
      </c>
      <c r="L95" s="130">
        <v>49.277220970000002</v>
      </c>
      <c r="M95" s="165" t="s">
        <v>185</v>
      </c>
      <c r="N95" s="130">
        <v>46.675065550000006</v>
      </c>
      <c r="O95" s="130">
        <v>45.06356254</v>
      </c>
      <c r="P95" s="130">
        <v>24.12474134</v>
      </c>
      <c r="Q95" s="130">
        <v>3.13686869</v>
      </c>
      <c r="R95" s="130">
        <v>5.7260667999999999</v>
      </c>
      <c r="S95" s="130">
        <v>2.6960630599999997</v>
      </c>
      <c r="T95" s="130">
        <v>10.67193387</v>
      </c>
      <c r="U95" s="130"/>
      <c r="V95" s="130"/>
    </row>
    <row r="96" spans="1:22" hidden="1" outlineLevel="1">
      <c r="A96" s="9">
        <v>43132</v>
      </c>
      <c r="B96" s="130">
        <v>3099.1162981499997</v>
      </c>
      <c r="C96" s="130">
        <v>1057.71174395</v>
      </c>
      <c r="D96" s="130">
        <v>4.6378981100000001</v>
      </c>
      <c r="E96" s="130">
        <v>1019.9456920699997</v>
      </c>
      <c r="F96" s="130">
        <v>171.08332185</v>
      </c>
      <c r="G96" s="130">
        <v>19.409513700000002</v>
      </c>
      <c r="H96" s="130">
        <v>106.29726340999999</v>
      </c>
      <c r="I96" s="130">
        <v>446.47631774000007</v>
      </c>
      <c r="J96" s="130">
        <v>86.203846870000007</v>
      </c>
      <c r="K96" s="130">
        <v>1.6949144600000003</v>
      </c>
      <c r="L96" s="130">
        <v>44.522464219999996</v>
      </c>
      <c r="M96" s="165" t="s">
        <v>185</v>
      </c>
      <c r="N96" s="130">
        <v>55.974865780000002</v>
      </c>
      <c r="O96" s="130">
        <v>45.139117649999996</v>
      </c>
      <c r="P96" s="130">
        <v>18.738650329999999</v>
      </c>
      <c r="Q96" s="130">
        <v>3.3433202700000004</v>
      </c>
      <c r="R96" s="130">
        <v>5.9170202599999993</v>
      </c>
      <c r="S96" s="130">
        <v>2.3773937399999996</v>
      </c>
      <c r="T96" s="130">
        <v>9.6429537400000012</v>
      </c>
      <c r="U96" s="130"/>
      <c r="V96" s="130"/>
    </row>
    <row r="97" spans="1:22" hidden="1" outlineLevel="1">
      <c r="A97" s="9">
        <v>43160</v>
      </c>
      <c r="B97" s="130">
        <v>3148.9811262000003</v>
      </c>
      <c r="C97" s="130">
        <v>1137.4515953600001</v>
      </c>
      <c r="D97" s="130">
        <v>2.8066636700000003</v>
      </c>
      <c r="E97" s="130">
        <v>1015.56911928</v>
      </c>
      <c r="F97" s="130">
        <v>168.61343435000003</v>
      </c>
      <c r="G97" s="130">
        <v>18.729472049999998</v>
      </c>
      <c r="H97" s="130">
        <v>107.02907141999998</v>
      </c>
      <c r="I97" s="130">
        <v>451.96676137999998</v>
      </c>
      <c r="J97" s="130">
        <v>69.343444689999998</v>
      </c>
      <c r="K97" s="130">
        <v>1.5824483199999997</v>
      </c>
      <c r="L97" s="130">
        <v>36.865246990000003</v>
      </c>
      <c r="M97" s="165" t="s">
        <v>185</v>
      </c>
      <c r="N97" s="130">
        <v>50.396884829999998</v>
      </c>
      <c r="O97" s="130">
        <v>46.684943820000001</v>
      </c>
      <c r="P97" s="130">
        <v>20.138245580000003</v>
      </c>
      <c r="Q97" s="130">
        <v>3.0635783000000001</v>
      </c>
      <c r="R97" s="130">
        <v>5.3279923699999996</v>
      </c>
      <c r="S97" s="130">
        <v>2.2533169200000001</v>
      </c>
      <c r="T97" s="130">
        <v>11.158906869999999</v>
      </c>
      <c r="U97" s="130"/>
      <c r="V97" s="130"/>
    </row>
    <row r="98" spans="1:22" hidden="1" outlineLevel="1">
      <c r="A98" s="9">
        <v>43191</v>
      </c>
      <c r="B98" s="130">
        <v>2976.1045419299999</v>
      </c>
      <c r="C98" s="130">
        <v>1163.72066279</v>
      </c>
      <c r="D98" s="130">
        <v>5.2801256200000006</v>
      </c>
      <c r="E98" s="130">
        <v>806.91176425000015</v>
      </c>
      <c r="F98" s="130">
        <v>142.62980038999999</v>
      </c>
      <c r="G98" s="130">
        <v>12.291603170000004</v>
      </c>
      <c r="H98" s="130">
        <v>148.63425370000004</v>
      </c>
      <c r="I98" s="130">
        <v>451.23787473000004</v>
      </c>
      <c r="J98" s="130">
        <v>65.078773330000004</v>
      </c>
      <c r="K98" s="130">
        <v>1.3131587400000002</v>
      </c>
      <c r="L98" s="130">
        <v>35.732513440000005</v>
      </c>
      <c r="M98" s="165" t="s">
        <v>185</v>
      </c>
      <c r="N98" s="130">
        <v>53.266659259999997</v>
      </c>
      <c r="O98" s="130">
        <v>50.273332870000004</v>
      </c>
      <c r="P98" s="130">
        <v>18.187308699999999</v>
      </c>
      <c r="Q98" s="130">
        <v>2.7190100699999999</v>
      </c>
      <c r="R98" s="130">
        <v>6.259326989999999</v>
      </c>
      <c r="S98" s="130">
        <v>1.9091038400000002</v>
      </c>
      <c r="T98" s="130">
        <v>10.659270040000001</v>
      </c>
      <c r="U98" s="130"/>
      <c r="V98" s="130"/>
    </row>
    <row r="99" spans="1:22" hidden="1" outlineLevel="1">
      <c r="A99" s="9">
        <v>43221</v>
      </c>
      <c r="B99" s="130">
        <v>3053.4191597999998</v>
      </c>
      <c r="C99" s="130">
        <v>1232.0251544100001</v>
      </c>
      <c r="D99" s="130">
        <v>7.1735103499999999</v>
      </c>
      <c r="E99" s="130">
        <v>757.83060378000005</v>
      </c>
      <c r="F99" s="130">
        <v>127.90936885000001</v>
      </c>
      <c r="G99" s="130">
        <v>10.089715960000001</v>
      </c>
      <c r="H99" s="130">
        <v>172.39484534999997</v>
      </c>
      <c r="I99" s="130">
        <v>455.95685324999999</v>
      </c>
      <c r="J99" s="130">
        <v>84.963748009999989</v>
      </c>
      <c r="K99" s="130">
        <v>1.89824203</v>
      </c>
      <c r="L99" s="130">
        <v>39.469987079999996</v>
      </c>
      <c r="M99" s="165" t="s">
        <v>185</v>
      </c>
      <c r="N99" s="130">
        <v>57.308299699999992</v>
      </c>
      <c r="O99" s="130">
        <v>47.739050999999996</v>
      </c>
      <c r="P99" s="130">
        <v>32.36805657</v>
      </c>
      <c r="Q99" s="130">
        <v>3.3884194000000001</v>
      </c>
      <c r="R99" s="130">
        <v>9.6447733399999986</v>
      </c>
      <c r="S99" s="130">
        <v>1.7294213599999999</v>
      </c>
      <c r="T99" s="130">
        <v>11.52910936</v>
      </c>
      <c r="U99" s="130"/>
      <c r="V99" s="130"/>
    </row>
    <row r="100" spans="1:22" hidden="1" outlineLevel="1">
      <c r="A100" s="9">
        <v>43252</v>
      </c>
      <c r="B100" s="130">
        <v>2868.255145130001</v>
      </c>
      <c r="C100" s="130">
        <v>1127.3718404599999</v>
      </c>
      <c r="D100" s="130">
        <v>8.7637229100000003</v>
      </c>
      <c r="E100" s="130">
        <v>784.93129758000009</v>
      </c>
      <c r="F100" s="130">
        <v>102.07115867999998</v>
      </c>
      <c r="G100" s="130">
        <v>11.194837989999998</v>
      </c>
      <c r="H100" s="130">
        <v>137.01447568</v>
      </c>
      <c r="I100" s="130">
        <v>395.20308995000005</v>
      </c>
      <c r="J100" s="130">
        <v>104.03700959</v>
      </c>
      <c r="K100" s="130">
        <v>2.6231781300000008</v>
      </c>
      <c r="L100" s="130">
        <v>43.70849458</v>
      </c>
      <c r="M100" s="165" t="s">
        <v>185</v>
      </c>
      <c r="N100" s="130">
        <v>53.582770529999991</v>
      </c>
      <c r="O100" s="130">
        <v>50.071091070000001</v>
      </c>
      <c r="P100" s="130">
        <v>21.174961560000003</v>
      </c>
      <c r="Q100" s="130">
        <v>3.5573023099999999</v>
      </c>
      <c r="R100" s="130">
        <v>9.9074185000000003</v>
      </c>
      <c r="S100" s="130">
        <v>2.0431877099999998</v>
      </c>
      <c r="T100" s="130">
        <v>10.999307900000002</v>
      </c>
      <c r="U100" s="130"/>
      <c r="V100" s="130"/>
    </row>
    <row r="101" spans="1:22" hidden="1" outlineLevel="1">
      <c r="A101" s="9">
        <v>43282</v>
      </c>
      <c r="B101" s="130">
        <v>3084.9610000599996</v>
      </c>
      <c r="C101" s="130">
        <v>1219.7319268700001</v>
      </c>
      <c r="D101" s="130">
        <v>13.344357409999999</v>
      </c>
      <c r="E101" s="130">
        <v>898.84669811999981</v>
      </c>
      <c r="F101" s="130">
        <v>111.02594459000001</v>
      </c>
      <c r="G101" s="130">
        <v>12.14764493</v>
      </c>
      <c r="H101" s="130">
        <v>145.69758625000003</v>
      </c>
      <c r="I101" s="130">
        <v>410.31930858999999</v>
      </c>
      <c r="J101" s="130">
        <v>66.434305650000013</v>
      </c>
      <c r="K101" s="130">
        <v>2.4187559099999998</v>
      </c>
      <c r="L101" s="130">
        <v>44.157059359999998</v>
      </c>
      <c r="M101" s="165" t="s">
        <v>185</v>
      </c>
      <c r="N101" s="130">
        <v>55.318912539999999</v>
      </c>
      <c r="O101" s="130">
        <v>50.630109310000002</v>
      </c>
      <c r="P101" s="130">
        <v>20.889094679999999</v>
      </c>
      <c r="Q101" s="130">
        <v>3.3694766400000002</v>
      </c>
      <c r="R101" s="130">
        <v>15.792552500000003</v>
      </c>
      <c r="S101" s="130">
        <v>3.6802658499999996</v>
      </c>
      <c r="T101" s="130">
        <v>11.157000860000002</v>
      </c>
      <c r="U101" s="130"/>
      <c r="V101" s="130"/>
    </row>
    <row r="102" spans="1:22" hidden="1" outlineLevel="1">
      <c r="A102" s="9">
        <v>43313</v>
      </c>
      <c r="B102" s="130">
        <v>2905.7170762400001</v>
      </c>
      <c r="C102" s="130">
        <v>1040.8775189400001</v>
      </c>
      <c r="D102" s="130">
        <v>37.86298025</v>
      </c>
      <c r="E102" s="130">
        <v>861.20340239000006</v>
      </c>
      <c r="F102" s="130">
        <v>100.09543474</v>
      </c>
      <c r="G102" s="130">
        <v>11.395760170000001</v>
      </c>
      <c r="H102" s="130">
        <v>164.36516181000002</v>
      </c>
      <c r="I102" s="130">
        <v>413.61225253999999</v>
      </c>
      <c r="J102" s="130">
        <v>71.240653090000009</v>
      </c>
      <c r="K102" s="130">
        <v>2.7144551099999998</v>
      </c>
      <c r="L102" s="130">
        <v>35.545719810000001</v>
      </c>
      <c r="M102" s="165" t="s">
        <v>185</v>
      </c>
      <c r="N102" s="130">
        <v>58.862388360000004</v>
      </c>
      <c r="O102" s="130">
        <v>52.041293230000001</v>
      </c>
      <c r="P102" s="130">
        <v>17.652471620000004</v>
      </c>
      <c r="Q102" s="130">
        <v>5.0385343000000002</v>
      </c>
      <c r="R102" s="130">
        <v>19.625621429999999</v>
      </c>
      <c r="S102" s="130">
        <v>1.9767633299999998</v>
      </c>
      <c r="T102" s="130">
        <v>11.606665120000001</v>
      </c>
      <c r="U102" s="130"/>
      <c r="V102" s="130"/>
    </row>
    <row r="103" spans="1:22" hidden="1" outlineLevel="1">
      <c r="A103" s="9">
        <v>43344</v>
      </c>
      <c r="B103" s="130">
        <v>3109.3044199299993</v>
      </c>
      <c r="C103" s="130">
        <v>1166.1776533</v>
      </c>
      <c r="D103" s="130">
        <v>7.8847816200000009</v>
      </c>
      <c r="E103" s="130">
        <v>920.59549412000001</v>
      </c>
      <c r="F103" s="130">
        <v>164.02301023999999</v>
      </c>
      <c r="G103" s="130">
        <v>10.31914319</v>
      </c>
      <c r="H103" s="130">
        <v>142.32900613000001</v>
      </c>
      <c r="I103" s="130">
        <v>371.99510495999999</v>
      </c>
      <c r="J103" s="130">
        <v>101.99776722</v>
      </c>
      <c r="K103" s="130">
        <v>2.5102109799999996</v>
      </c>
      <c r="L103" s="130">
        <v>48.362959360000005</v>
      </c>
      <c r="M103" s="165" t="s">
        <v>185</v>
      </c>
      <c r="N103" s="130">
        <v>51.418528849999994</v>
      </c>
      <c r="O103" s="130">
        <v>53.802928439999995</v>
      </c>
      <c r="P103" s="130">
        <v>22.006499089999998</v>
      </c>
      <c r="Q103" s="130">
        <v>5.8464928899999995</v>
      </c>
      <c r="R103" s="130">
        <v>24.516095070000002</v>
      </c>
      <c r="S103" s="130">
        <v>2.0409847800000001</v>
      </c>
      <c r="T103" s="130">
        <v>13.477759690000001</v>
      </c>
      <c r="U103" s="130"/>
      <c r="V103" s="130"/>
    </row>
    <row r="104" spans="1:22" hidden="1" outlineLevel="1">
      <c r="A104" s="9">
        <v>43374</v>
      </c>
      <c r="B104" s="130">
        <v>3390.1525965400006</v>
      </c>
      <c r="C104" s="130">
        <v>1055.4499040800001</v>
      </c>
      <c r="D104" s="130">
        <v>30.779056200000003</v>
      </c>
      <c r="E104" s="130">
        <v>1054.9623898299999</v>
      </c>
      <c r="F104" s="130">
        <v>240.92589765000002</v>
      </c>
      <c r="G104" s="130">
        <v>12.097938780000002</v>
      </c>
      <c r="H104" s="130">
        <v>143.69920307000001</v>
      </c>
      <c r="I104" s="130">
        <v>494.17582656000002</v>
      </c>
      <c r="J104" s="130">
        <v>110.62523047000001</v>
      </c>
      <c r="K104" s="130">
        <v>2.6943446000000004</v>
      </c>
      <c r="L104" s="130">
        <v>53.481472690000004</v>
      </c>
      <c r="M104" s="165" t="s">
        <v>185</v>
      </c>
      <c r="N104" s="130">
        <v>61.622947859999996</v>
      </c>
      <c r="O104" s="130">
        <v>57.186482900000009</v>
      </c>
      <c r="P104" s="130">
        <v>19.339831390000001</v>
      </c>
      <c r="Q104" s="130">
        <v>4.9554513900000003</v>
      </c>
      <c r="R104" s="130">
        <v>33.46480494</v>
      </c>
      <c r="S104" s="130">
        <v>2.1005625999999999</v>
      </c>
      <c r="T104" s="130">
        <v>12.591251529999999</v>
      </c>
      <c r="U104" s="130"/>
      <c r="V104" s="130"/>
    </row>
    <row r="105" spans="1:22" hidden="1" outlineLevel="1">
      <c r="A105" s="9">
        <v>43405</v>
      </c>
      <c r="B105" s="130">
        <v>3428.4053105499997</v>
      </c>
      <c r="C105" s="130">
        <v>1046.65877355</v>
      </c>
      <c r="D105" s="130">
        <v>28.016196900000001</v>
      </c>
      <c r="E105" s="130">
        <v>1033.7935907799997</v>
      </c>
      <c r="F105" s="130">
        <v>358.70770045999996</v>
      </c>
      <c r="G105" s="130">
        <v>12.802423820000001</v>
      </c>
      <c r="H105" s="130">
        <v>175.01945064</v>
      </c>
      <c r="I105" s="130">
        <v>405.07028450000001</v>
      </c>
      <c r="J105" s="130">
        <v>128.39336645</v>
      </c>
      <c r="K105" s="130">
        <v>2.3598519200000001</v>
      </c>
      <c r="L105" s="130">
        <v>47.880917760000003</v>
      </c>
      <c r="M105" s="165" t="s">
        <v>185</v>
      </c>
      <c r="N105" s="130">
        <v>63.177060949999998</v>
      </c>
      <c r="O105" s="130">
        <v>51.988244399999999</v>
      </c>
      <c r="P105" s="130">
        <v>18.145774360000001</v>
      </c>
      <c r="Q105" s="130">
        <v>5.0535428199999997</v>
      </c>
      <c r="R105" s="130">
        <v>38.146799939999994</v>
      </c>
      <c r="S105" s="130">
        <v>1.9723630300000001</v>
      </c>
      <c r="T105" s="130">
        <v>11.21896827</v>
      </c>
      <c r="U105" s="130"/>
      <c r="V105" s="130"/>
    </row>
    <row r="106" spans="1:22" hidden="1" outlineLevel="1">
      <c r="A106" s="9">
        <v>43435</v>
      </c>
      <c r="B106" s="130">
        <v>3646.1182558699998</v>
      </c>
      <c r="C106" s="130">
        <v>925.90511384000001</v>
      </c>
      <c r="D106" s="130">
        <v>23.973477679999998</v>
      </c>
      <c r="E106" s="130">
        <v>1241.6887128100002</v>
      </c>
      <c r="F106" s="130">
        <v>259.59053882000001</v>
      </c>
      <c r="G106" s="130">
        <v>15.091224100000002</v>
      </c>
      <c r="H106" s="130">
        <v>242.29873600000005</v>
      </c>
      <c r="I106" s="130">
        <v>510.16020195999999</v>
      </c>
      <c r="J106" s="130">
        <v>128.53025366</v>
      </c>
      <c r="K106" s="130">
        <v>3.2458099299999996</v>
      </c>
      <c r="L106" s="130">
        <v>78.333725849999993</v>
      </c>
      <c r="M106" s="165" t="s">
        <v>185</v>
      </c>
      <c r="N106" s="130">
        <v>61.98097967999999</v>
      </c>
      <c r="O106" s="130">
        <v>65.478580489999999</v>
      </c>
      <c r="P106" s="130">
        <v>32.80364376</v>
      </c>
      <c r="Q106" s="130">
        <v>4.7323875400000004</v>
      </c>
      <c r="R106" s="130">
        <v>40.364969259999995</v>
      </c>
      <c r="S106" s="130">
        <v>1.9134338</v>
      </c>
      <c r="T106" s="130">
        <v>10.026466690000001</v>
      </c>
      <c r="U106" s="130"/>
      <c r="V106" s="130"/>
    </row>
    <row r="107" spans="1:22" hidden="1" outlineLevel="1">
      <c r="A107" s="9">
        <v>43466</v>
      </c>
      <c r="B107" s="130">
        <v>3260.0804993299998</v>
      </c>
      <c r="C107" s="130">
        <v>844.02937744999986</v>
      </c>
      <c r="D107" s="130">
        <v>12.079428029999999</v>
      </c>
      <c r="E107" s="130">
        <v>1024.0391706099999</v>
      </c>
      <c r="F107" s="130">
        <v>306.21164190000002</v>
      </c>
      <c r="G107" s="130">
        <v>14.056888590000002</v>
      </c>
      <c r="H107" s="130">
        <v>170.82011724</v>
      </c>
      <c r="I107" s="130">
        <v>436.33642252999999</v>
      </c>
      <c r="J107" s="130">
        <v>154.35506319000001</v>
      </c>
      <c r="K107" s="130">
        <v>2.0157884400000001</v>
      </c>
      <c r="L107" s="130">
        <v>75.748081790000001</v>
      </c>
      <c r="M107" s="165" t="s">
        <v>185</v>
      </c>
      <c r="N107" s="130">
        <v>67.675060709999997</v>
      </c>
      <c r="O107" s="130">
        <v>49.900199780000001</v>
      </c>
      <c r="P107" s="130">
        <v>26.461383510000001</v>
      </c>
      <c r="Q107" s="130">
        <v>5.1723442299999993</v>
      </c>
      <c r="R107" s="130">
        <v>56.368283830000003</v>
      </c>
      <c r="S107" s="130">
        <v>2.0984209400000005</v>
      </c>
      <c r="T107" s="130">
        <v>12.712826560000002</v>
      </c>
      <c r="U107" s="130"/>
      <c r="V107" s="130"/>
    </row>
    <row r="108" spans="1:22" hidden="1" outlineLevel="1">
      <c r="A108" s="9">
        <v>43497</v>
      </c>
      <c r="B108" s="130">
        <v>3208.0974317499999</v>
      </c>
      <c r="C108" s="130">
        <v>932.04280211000003</v>
      </c>
      <c r="D108" s="130">
        <v>6.0379415400000003</v>
      </c>
      <c r="E108" s="130">
        <v>846.64098300000001</v>
      </c>
      <c r="F108" s="130">
        <v>371.98483634000007</v>
      </c>
      <c r="G108" s="130">
        <v>19.961465789999998</v>
      </c>
      <c r="H108" s="130">
        <v>146.80523710999998</v>
      </c>
      <c r="I108" s="130">
        <v>423.24958672999998</v>
      </c>
      <c r="J108" s="130">
        <v>168.10274647</v>
      </c>
      <c r="K108" s="130">
        <v>1.8473823600000001</v>
      </c>
      <c r="L108" s="130">
        <v>72.834731180000006</v>
      </c>
      <c r="M108" s="165" t="s">
        <v>185</v>
      </c>
      <c r="N108" s="130">
        <v>59.938230340000004</v>
      </c>
      <c r="O108" s="130">
        <v>61.109048920000006</v>
      </c>
      <c r="P108" s="130">
        <v>21.488767369999998</v>
      </c>
      <c r="Q108" s="130">
        <v>4.9906234500000002</v>
      </c>
      <c r="R108" s="130">
        <v>57.464548119999996</v>
      </c>
      <c r="S108" s="130">
        <v>2.1719380500000001</v>
      </c>
      <c r="T108" s="130">
        <v>11.42656287</v>
      </c>
      <c r="U108" s="130"/>
      <c r="V108" s="130"/>
    </row>
    <row r="109" spans="1:22" hidden="1" outlineLevel="1">
      <c r="A109" s="9">
        <v>43525</v>
      </c>
      <c r="B109" s="130">
        <v>3295.0761365100007</v>
      </c>
      <c r="C109" s="130">
        <v>1056.4438632699998</v>
      </c>
      <c r="D109" s="130">
        <v>3.2058383400000001</v>
      </c>
      <c r="E109" s="130">
        <v>848.2576343400001</v>
      </c>
      <c r="F109" s="130">
        <v>376.36787139000006</v>
      </c>
      <c r="G109" s="130">
        <v>23.786706419999998</v>
      </c>
      <c r="H109" s="130">
        <v>136.77077144</v>
      </c>
      <c r="I109" s="130">
        <v>390.70876472999998</v>
      </c>
      <c r="J109" s="130">
        <v>168.72609880999997</v>
      </c>
      <c r="K109" s="130">
        <v>1.9740422800000001</v>
      </c>
      <c r="L109" s="130">
        <v>59.246634319999998</v>
      </c>
      <c r="M109" s="165" t="s">
        <v>185</v>
      </c>
      <c r="N109" s="130">
        <v>70.384041600000003</v>
      </c>
      <c r="O109" s="130">
        <v>61.378448169999999</v>
      </c>
      <c r="P109" s="130">
        <v>20.806201949999998</v>
      </c>
      <c r="Q109" s="130">
        <v>4.67856557</v>
      </c>
      <c r="R109" s="130">
        <v>60.915719460000005</v>
      </c>
      <c r="S109" s="130">
        <v>2.2996971899999998</v>
      </c>
      <c r="T109" s="130">
        <v>9.1252372299999998</v>
      </c>
      <c r="U109" s="130"/>
      <c r="V109" s="130"/>
    </row>
    <row r="110" spans="1:22" hidden="1" outlineLevel="1">
      <c r="A110" s="9">
        <v>43556</v>
      </c>
      <c r="B110" s="130">
        <v>3459.3815124499997</v>
      </c>
      <c r="C110" s="130">
        <v>1119.8872730899998</v>
      </c>
      <c r="D110" s="130">
        <v>5.5746787599999994</v>
      </c>
      <c r="E110" s="130">
        <v>951.55948986999988</v>
      </c>
      <c r="F110" s="130">
        <v>290.17262411999997</v>
      </c>
      <c r="G110" s="130">
        <v>14.761819429999999</v>
      </c>
      <c r="H110" s="130">
        <v>176.32729036999999</v>
      </c>
      <c r="I110" s="130">
        <v>475.49491122000001</v>
      </c>
      <c r="J110" s="130">
        <v>150.31634077999999</v>
      </c>
      <c r="K110" s="130">
        <v>1.9476502500000001</v>
      </c>
      <c r="L110" s="130">
        <v>58.319528520000006</v>
      </c>
      <c r="M110" s="165" t="s">
        <v>185</v>
      </c>
      <c r="N110" s="130">
        <v>58.545035649999996</v>
      </c>
      <c r="O110" s="130">
        <v>55.173536079999991</v>
      </c>
      <c r="P110" s="130">
        <v>21.527277010000002</v>
      </c>
      <c r="Q110" s="130">
        <v>4.37102637</v>
      </c>
      <c r="R110" s="130">
        <v>64.214202400000005</v>
      </c>
      <c r="S110" s="130">
        <v>2.5326374500000002</v>
      </c>
      <c r="T110" s="130">
        <v>8.656191080000001</v>
      </c>
      <c r="U110" s="130"/>
      <c r="V110" s="130"/>
    </row>
    <row r="111" spans="1:22" hidden="1" outlineLevel="1">
      <c r="A111" s="9">
        <v>43586</v>
      </c>
      <c r="B111" s="130">
        <v>3835.0690349400002</v>
      </c>
      <c r="C111" s="130">
        <v>1344.9650795799998</v>
      </c>
      <c r="D111" s="130">
        <v>6.5097621600000002</v>
      </c>
      <c r="E111" s="130">
        <v>1087.9655691200001</v>
      </c>
      <c r="F111" s="130">
        <v>317.33034850000001</v>
      </c>
      <c r="G111" s="130">
        <v>18.398847150000002</v>
      </c>
      <c r="H111" s="130">
        <v>150.42217122</v>
      </c>
      <c r="I111" s="130">
        <v>380.95489128999998</v>
      </c>
      <c r="J111" s="130">
        <v>227.81869750999996</v>
      </c>
      <c r="K111" s="130">
        <v>2.00292789</v>
      </c>
      <c r="L111" s="130">
        <v>71.160015090000002</v>
      </c>
      <c r="M111" s="165" t="s">
        <v>185</v>
      </c>
      <c r="N111" s="130">
        <v>59.301438140000002</v>
      </c>
      <c r="O111" s="130">
        <v>55.765127919999998</v>
      </c>
      <c r="P111" s="130">
        <v>23.713480010000001</v>
      </c>
      <c r="Q111" s="130">
        <v>4.5322725999999998</v>
      </c>
      <c r="R111" s="130">
        <v>72.872640360000005</v>
      </c>
      <c r="S111" s="130">
        <v>2.2718276199999998</v>
      </c>
      <c r="T111" s="130">
        <v>9.0839387800000004</v>
      </c>
      <c r="U111" s="130"/>
      <c r="V111" s="130"/>
    </row>
    <row r="112" spans="1:22" hidden="1" outlineLevel="1">
      <c r="A112" s="9">
        <v>43617</v>
      </c>
      <c r="B112" s="130">
        <v>3909.2316390400006</v>
      </c>
      <c r="C112" s="130">
        <v>1435.82960927</v>
      </c>
      <c r="D112" s="130">
        <v>6.7184200000000009</v>
      </c>
      <c r="E112" s="130">
        <v>1043.4272906800002</v>
      </c>
      <c r="F112" s="130">
        <v>352.68169151000001</v>
      </c>
      <c r="G112" s="130">
        <v>16.947395</v>
      </c>
      <c r="H112" s="130">
        <v>149.80264224000004</v>
      </c>
      <c r="I112" s="130">
        <v>416.12872379999999</v>
      </c>
      <c r="J112" s="130">
        <v>163.67168131</v>
      </c>
      <c r="K112" s="130">
        <v>3.3564656399999997</v>
      </c>
      <c r="L112" s="130">
        <v>80.479197290000002</v>
      </c>
      <c r="M112" s="165" t="s">
        <v>185</v>
      </c>
      <c r="N112" s="130">
        <v>61.288395309999999</v>
      </c>
      <c r="O112" s="130">
        <v>62.43457715000001</v>
      </c>
      <c r="P112" s="130">
        <v>29.773143310000002</v>
      </c>
      <c r="Q112" s="130">
        <v>4.3768901600000003</v>
      </c>
      <c r="R112" s="130">
        <v>72.819398189999987</v>
      </c>
      <c r="S112" s="130">
        <v>1.8882582700000001</v>
      </c>
      <c r="T112" s="130">
        <v>7.6078599099999993</v>
      </c>
      <c r="U112" s="130"/>
      <c r="V112" s="130"/>
    </row>
    <row r="113" spans="1:22" hidden="1" outlineLevel="1">
      <c r="A113" s="9">
        <v>43647</v>
      </c>
      <c r="B113" s="130">
        <v>3692.1871458400001</v>
      </c>
      <c r="C113" s="130">
        <v>1440.50705036</v>
      </c>
      <c r="D113" s="130">
        <v>9.1080332599999991</v>
      </c>
      <c r="E113" s="130">
        <v>800.94799812000008</v>
      </c>
      <c r="F113" s="130">
        <v>291.01198456999998</v>
      </c>
      <c r="G113" s="130">
        <v>18.539724609999997</v>
      </c>
      <c r="H113" s="130">
        <v>212.78878575000002</v>
      </c>
      <c r="I113" s="130">
        <v>450.85013802000009</v>
      </c>
      <c r="J113" s="130">
        <v>121.47233062000001</v>
      </c>
      <c r="K113" s="130">
        <v>3.2291555799999996</v>
      </c>
      <c r="L113" s="130">
        <v>93.054820919999997</v>
      </c>
      <c r="M113" s="165" t="s">
        <v>185</v>
      </c>
      <c r="N113" s="130">
        <v>62.520068620000004</v>
      </c>
      <c r="O113" s="130">
        <v>65.096460559999997</v>
      </c>
      <c r="P113" s="130">
        <v>35.1303664</v>
      </c>
      <c r="Q113" s="130">
        <v>4.3135947999999997</v>
      </c>
      <c r="R113" s="130">
        <v>73.105659439999997</v>
      </c>
      <c r="S113" s="130">
        <v>2.0380498999999999</v>
      </c>
      <c r="T113" s="130">
        <v>8.472924309999998</v>
      </c>
      <c r="U113" s="130"/>
      <c r="V113" s="130"/>
    </row>
    <row r="114" spans="1:22" hidden="1" outlineLevel="1">
      <c r="A114" s="9">
        <v>43678</v>
      </c>
      <c r="B114" s="130">
        <v>3178.7726369100005</v>
      </c>
      <c r="C114" s="130">
        <v>1260.6822516899999</v>
      </c>
      <c r="D114" s="130">
        <v>7.8132810700000004</v>
      </c>
      <c r="E114" s="130">
        <v>521.57214819000001</v>
      </c>
      <c r="F114" s="130">
        <v>242.69334094999999</v>
      </c>
      <c r="G114" s="130">
        <v>22.571980099999998</v>
      </c>
      <c r="H114" s="130">
        <v>195.88604205999997</v>
      </c>
      <c r="I114" s="130">
        <v>452.37791842000001</v>
      </c>
      <c r="J114" s="130">
        <v>124.69508557</v>
      </c>
      <c r="K114" s="130">
        <v>3.5558494500000002</v>
      </c>
      <c r="L114" s="130">
        <v>102.11853352</v>
      </c>
      <c r="M114" s="165" t="s">
        <v>185</v>
      </c>
      <c r="N114" s="130">
        <v>58.150687150000003</v>
      </c>
      <c r="O114" s="130">
        <v>64.560551719999992</v>
      </c>
      <c r="P114" s="130">
        <v>42.678367289999997</v>
      </c>
      <c r="Q114" s="130">
        <v>5.7100689399999993</v>
      </c>
      <c r="R114" s="130">
        <v>63.168102919999995</v>
      </c>
      <c r="S114" s="130">
        <v>2.6017671199999999</v>
      </c>
      <c r="T114" s="130">
        <v>7.9366607499999997</v>
      </c>
      <c r="U114" s="130"/>
      <c r="V114" s="130"/>
    </row>
    <row r="115" spans="1:22" hidden="1" outlineLevel="1">
      <c r="A115" s="9">
        <v>43709</v>
      </c>
      <c r="B115" s="130">
        <v>3262.3548829700003</v>
      </c>
      <c r="C115" s="130">
        <v>1366.7328434999999</v>
      </c>
      <c r="D115" s="130">
        <v>7.9687381499999992</v>
      </c>
      <c r="E115" s="130">
        <v>492.51845697000005</v>
      </c>
      <c r="F115" s="130">
        <v>225.38384395</v>
      </c>
      <c r="G115" s="130">
        <v>20.597904329999999</v>
      </c>
      <c r="H115" s="130">
        <v>191.89083856000002</v>
      </c>
      <c r="I115" s="130">
        <v>459.1043502</v>
      </c>
      <c r="J115" s="130">
        <v>118.17409406</v>
      </c>
      <c r="K115" s="130">
        <v>3.4767602499999999</v>
      </c>
      <c r="L115" s="130">
        <v>108.65502728</v>
      </c>
      <c r="M115" s="165" t="s">
        <v>185</v>
      </c>
      <c r="N115" s="130">
        <v>63.465470320000001</v>
      </c>
      <c r="O115" s="130">
        <v>69.697714770000005</v>
      </c>
      <c r="P115" s="130">
        <v>46.809697139999997</v>
      </c>
      <c r="Q115" s="130">
        <v>6.06092108</v>
      </c>
      <c r="R115" s="130">
        <v>69.769414160000011</v>
      </c>
      <c r="S115" s="130">
        <v>3.1027981700000002</v>
      </c>
      <c r="T115" s="130">
        <v>8.9460100800000006</v>
      </c>
      <c r="U115" s="130"/>
      <c r="V115" s="130"/>
    </row>
    <row r="116" spans="1:22" hidden="1" outlineLevel="1">
      <c r="A116" s="9">
        <v>43739</v>
      </c>
      <c r="B116" s="130">
        <v>3366.7041456699999</v>
      </c>
      <c r="C116" s="130">
        <v>1265.29116103</v>
      </c>
      <c r="D116" s="130">
        <v>10.107751950000001</v>
      </c>
      <c r="E116" s="130">
        <v>520.72135055000001</v>
      </c>
      <c r="F116" s="130">
        <v>354.96775336999997</v>
      </c>
      <c r="G116" s="130">
        <v>18.963165889999999</v>
      </c>
      <c r="H116" s="130">
        <v>188.88150300999999</v>
      </c>
      <c r="I116" s="130">
        <v>472.31045927999998</v>
      </c>
      <c r="J116" s="130">
        <v>145.93407401000002</v>
      </c>
      <c r="K116" s="130">
        <v>3.2784474799999996</v>
      </c>
      <c r="L116" s="130">
        <v>114.35701337</v>
      </c>
      <c r="M116" s="165" t="s">
        <v>185</v>
      </c>
      <c r="N116" s="130">
        <v>61.449180149999997</v>
      </c>
      <c r="O116" s="130">
        <v>70.501603219999993</v>
      </c>
      <c r="P116" s="130">
        <v>45.003937580000006</v>
      </c>
      <c r="Q116" s="130">
        <v>5.57605927</v>
      </c>
      <c r="R116" s="130">
        <v>77.555389460000015</v>
      </c>
      <c r="S116" s="130">
        <v>3.5741156099999998</v>
      </c>
      <c r="T116" s="130">
        <v>8.2311804399999993</v>
      </c>
      <c r="U116" s="130"/>
      <c r="V116" s="130"/>
    </row>
    <row r="117" spans="1:22" hidden="1" outlineLevel="1">
      <c r="A117" s="9">
        <v>43770</v>
      </c>
      <c r="B117" s="130">
        <v>3252.0643597899998</v>
      </c>
      <c r="C117" s="130">
        <v>1238.83172294</v>
      </c>
      <c r="D117" s="130">
        <v>8.9438582499999999</v>
      </c>
      <c r="E117" s="130">
        <v>473.70881052999999</v>
      </c>
      <c r="F117" s="130">
        <v>274.93570334999998</v>
      </c>
      <c r="G117" s="130">
        <v>24.697437289999996</v>
      </c>
      <c r="H117" s="130">
        <v>194.11619098000003</v>
      </c>
      <c r="I117" s="130">
        <v>527.05588665000005</v>
      </c>
      <c r="J117" s="130">
        <v>139.59736249000002</v>
      </c>
      <c r="K117" s="130">
        <v>2.8909176799999998</v>
      </c>
      <c r="L117" s="130">
        <v>94.040435299999984</v>
      </c>
      <c r="M117" s="165" t="s">
        <v>185</v>
      </c>
      <c r="N117" s="130">
        <v>58.692338360000001</v>
      </c>
      <c r="O117" s="130">
        <v>74.881025289999997</v>
      </c>
      <c r="P117" s="130">
        <v>40.806061720000002</v>
      </c>
      <c r="Q117" s="130">
        <v>5.6732401800000005</v>
      </c>
      <c r="R117" s="130">
        <v>81.975552669999999</v>
      </c>
      <c r="S117" s="130">
        <v>3.0301777799999998</v>
      </c>
      <c r="T117" s="130">
        <v>8.1876383299999986</v>
      </c>
      <c r="U117" s="130"/>
      <c r="V117" s="130"/>
    </row>
    <row r="118" spans="1:22" hidden="1" outlineLevel="1">
      <c r="A118" s="9">
        <v>43800</v>
      </c>
      <c r="B118" s="130">
        <v>3607.7337996900001</v>
      </c>
      <c r="C118" s="130">
        <v>1082.93084821</v>
      </c>
      <c r="D118" s="130">
        <v>7.3994833399999997</v>
      </c>
      <c r="E118" s="130">
        <v>528.37328177000006</v>
      </c>
      <c r="F118" s="130">
        <v>314.72435201000002</v>
      </c>
      <c r="G118" s="130">
        <v>20.206920599999997</v>
      </c>
      <c r="H118" s="130">
        <v>305.48567771999996</v>
      </c>
      <c r="I118" s="130">
        <v>672.08491198999991</v>
      </c>
      <c r="J118" s="130">
        <v>273.31330799</v>
      </c>
      <c r="K118" s="130">
        <v>2.8169698999999997</v>
      </c>
      <c r="L118" s="130">
        <v>98.848895700000014</v>
      </c>
      <c r="M118" s="165" t="s">
        <v>185</v>
      </c>
      <c r="N118" s="130">
        <v>61.129271250000002</v>
      </c>
      <c r="O118" s="130">
        <v>73.627937299999999</v>
      </c>
      <c r="P118" s="130">
        <v>40.142394529999997</v>
      </c>
      <c r="Q118" s="130">
        <v>5.4973119599999993</v>
      </c>
      <c r="R118" s="130">
        <v>107.05406995999999</v>
      </c>
      <c r="S118" s="130">
        <v>2.6038349300000001</v>
      </c>
      <c r="T118" s="130">
        <v>11.494330529999999</v>
      </c>
      <c r="U118" s="130"/>
      <c r="V118" s="130"/>
    </row>
    <row r="119" spans="1:22" hidden="1" outlineLevel="1">
      <c r="A119" s="9">
        <v>43831</v>
      </c>
      <c r="B119" s="130">
        <v>3583.2652572399998</v>
      </c>
      <c r="C119" s="130">
        <v>1331.1691168499999</v>
      </c>
      <c r="D119" s="130">
        <v>5.8557001799999995</v>
      </c>
      <c r="E119" s="130">
        <v>578.21134488000007</v>
      </c>
      <c r="F119" s="130">
        <v>246.77959374000002</v>
      </c>
      <c r="G119" s="130">
        <v>20.701587439999997</v>
      </c>
      <c r="H119" s="130">
        <v>243.45857380999999</v>
      </c>
      <c r="I119" s="130">
        <v>520.02010712999993</v>
      </c>
      <c r="J119" s="130">
        <v>184.75692405000001</v>
      </c>
      <c r="K119" s="130">
        <v>1.9941420000000003</v>
      </c>
      <c r="L119" s="130">
        <v>102.58827210000001</v>
      </c>
      <c r="M119" s="165">
        <v>2.9044779999999999E-2</v>
      </c>
      <c r="N119" s="130">
        <v>87.632856919999995</v>
      </c>
      <c r="O119" s="130">
        <v>73.813195789999995</v>
      </c>
      <c r="P119" s="130">
        <v>44.344227960000005</v>
      </c>
      <c r="Q119" s="130">
        <v>5.8821710100000004</v>
      </c>
      <c r="R119" s="130">
        <v>116.49729281</v>
      </c>
      <c r="S119" s="130">
        <v>2.6083810000000001</v>
      </c>
      <c r="T119" s="130">
        <v>16.92272479</v>
      </c>
      <c r="U119" s="130"/>
      <c r="V119" s="130"/>
    </row>
    <row r="120" spans="1:22" hidden="1" outlineLevel="1">
      <c r="A120" s="9">
        <v>43862</v>
      </c>
      <c r="B120" s="130">
        <v>3718.6832564199995</v>
      </c>
      <c r="C120" s="130">
        <v>1483.58887183</v>
      </c>
      <c r="D120" s="130">
        <v>2.8172148199999998</v>
      </c>
      <c r="E120" s="130">
        <v>535.58256474000007</v>
      </c>
      <c r="F120" s="130">
        <v>346.48974787999998</v>
      </c>
      <c r="G120" s="130">
        <v>18.128424719999998</v>
      </c>
      <c r="H120" s="130">
        <v>218.00367640000002</v>
      </c>
      <c r="I120" s="130">
        <v>497.79584213999999</v>
      </c>
      <c r="J120" s="130">
        <v>169.29630141000001</v>
      </c>
      <c r="K120" s="130">
        <v>1.99643316</v>
      </c>
      <c r="L120" s="130">
        <v>104.95849855999998</v>
      </c>
      <c r="M120" s="165">
        <v>2.9044779999999999E-2</v>
      </c>
      <c r="N120" s="130">
        <v>80.030602819999984</v>
      </c>
      <c r="O120" s="130">
        <v>72.79194373</v>
      </c>
      <c r="P120" s="130">
        <v>45.4286849</v>
      </c>
      <c r="Q120" s="130">
        <v>5.8414526700000007</v>
      </c>
      <c r="R120" s="130">
        <v>116.93617161000002</v>
      </c>
      <c r="S120" s="130">
        <v>2.4457464500000001</v>
      </c>
      <c r="T120" s="130">
        <v>16.522033799999999</v>
      </c>
      <c r="U120" s="130"/>
      <c r="V120" s="130"/>
    </row>
    <row r="121" spans="1:22" hidden="1" outlineLevel="1">
      <c r="A121" s="9">
        <v>43891</v>
      </c>
      <c r="B121" s="130">
        <v>4285.2905801400002</v>
      </c>
      <c r="C121" s="130">
        <v>2002.7456430299999</v>
      </c>
      <c r="D121" s="130">
        <v>4.8384627199999999</v>
      </c>
      <c r="E121" s="130">
        <v>526.63979368000003</v>
      </c>
      <c r="F121" s="130">
        <v>328.60525932999997</v>
      </c>
      <c r="G121" s="130">
        <v>26.689394830000001</v>
      </c>
      <c r="H121" s="130">
        <v>233.00880627000001</v>
      </c>
      <c r="I121" s="130">
        <v>593.82634839000002</v>
      </c>
      <c r="J121" s="130">
        <v>127.18635797999998</v>
      </c>
      <c r="K121" s="130">
        <v>1.3405798600000001</v>
      </c>
      <c r="L121" s="130">
        <v>113.30109485000001</v>
      </c>
      <c r="M121" s="165">
        <v>2.7070440000000001E-2</v>
      </c>
      <c r="N121" s="130">
        <v>75.444346200000012</v>
      </c>
      <c r="O121" s="130">
        <v>65.922379599999999</v>
      </c>
      <c r="P121" s="130">
        <v>56.228205599999995</v>
      </c>
      <c r="Q121" s="130">
        <v>4.54299067</v>
      </c>
      <c r="R121" s="130">
        <v>109.07632179999999</v>
      </c>
      <c r="S121" s="130">
        <v>2.2696405799999995</v>
      </c>
      <c r="T121" s="130">
        <v>13.59788431</v>
      </c>
      <c r="U121" s="130"/>
      <c r="V121" s="130"/>
    </row>
    <row r="122" spans="1:22" hidden="1" outlineLevel="1">
      <c r="A122" s="9">
        <v>43922</v>
      </c>
      <c r="B122" s="130">
        <v>4998.4128819099997</v>
      </c>
      <c r="C122" s="130">
        <v>2110.5942419200001</v>
      </c>
      <c r="D122" s="130">
        <v>5.4227363500000001</v>
      </c>
      <c r="E122" s="130">
        <v>540.77941582999995</v>
      </c>
      <c r="F122" s="130">
        <v>339.09489409999998</v>
      </c>
      <c r="G122" s="130">
        <v>23.516082669999999</v>
      </c>
      <c r="H122" s="130">
        <v>202.20591464</v>
      </c>
      <c r="I122" s="130">
        <v>1109.3403069799999</v>
      </c>
      <c r="J122" s="130">
        <v>175.2215813</v>
      </c>
      <c r="K122" s="130">
        <v>1.1967674799999999</v>
      </c>
      <c r="L122" s="130">
        <v>130.47257191</v>
      </c>
      <c r="M122" s="165">
        <v>2.42402E-2</v>
      </c>
      <c r="N122" s="130">
        <v>72.558516550000007</v>
      </c>
      <c r="O122" s="130">
        <v>65.229454599999997</v>
      </c>
      <c r="P122" s="130">
        <v>43.548070239999994</v>
      </c>
      <c r="Q122" s="130">
        <v>4.3849812699999999</v>
      </c>
      <c r="R122" s="130">
        <v>159.43390578999998</v>
      </c>
      <c r="S122" s="130">
        <v>1.26748386</v>
      </c>
      <c r="T122" s="130">
        <v>14.12171622</v>
      </c>
      <c r="U122" s="130"/>
      <c r="V122" s="130"/>
    </row>
    <row r="123" spans="1:22" hidden="1" outlineLevel="1">
      <c r="A123" s="9">
        <v>43952</v>
      </c>
      <c r="B123" s="130">
        <v>4770.64860494</v>
      </c>
      <c r="C123" s="130">
        <v>2278.8146255499996</v>
      </c>
      <c r="D123" s="130">
        <v>6.5230792299999996</v>
      </c>
      <c r="E123" s="130">
        <v>543.55144327999994</v>
      </c>
      <c r="F123" s="130">
        <v>377.55022773000007</v>
      </c>
      <c r="G123" s="130">
        <v>24.593175749999997</v>
      </c>
      <c r="H123" s="130">
        <v>347.53211067999996</v>
      </c>
      <c r="I123" s="130">
        <v>540.03981173999989</v>
      </c>
      <c r="J123" s="130">
        <v>107.86982617999999</v>
      </c>
      <c r="K123" s="130">
        <v>2.0515149500000001</v>
      </c>
      <c r="L123" s="130">
        <v>144.05902051000001</v>
      </c>
      <c r="M123" s="165">
        <v>2.3265859999999999E-2</v>
      </c>
      <c r="N123" s="130">
        <v>62.005269859999999</v>
      </c>
      <c r="O123" s="130">
        <v>69.732090520000014</v>
      </c>
      <c r="P123" s="130">
        <v>43.076178950000013</v>
      </c>
      <c r="Q123" s="130">
        <v>4.3622287600000007</v>
      </c>
      <c r="R123" s="130">
        <v>200.56499031000001</v>
      </c>
      <c r="S123" s="130">
        <v>1.06000329</v>
      </c>
      <c r="T123" s="130">
        <v>17.23974179</v>
      </c>
      <c r="U123" s="130"/>
      <c r="V123" s="130"/>
    </row>
    <row r="124" spans="1:22" hidden="1" outlineLevel="1">
      <c r="A124" s="9">
        <v>43983</v>
      </c>
      <c r="B124" s="130">
        <v>4615.2741219899999</v>
      </c>
      <c r="C124" s="130">
        <v>2068.8902411199997</v>
      </c>
      <c r="D124" s="130">
        <v>11.473749089999998</v>
      </c>
      <c r="E124" s="130">
        <v>520.69145052999988</v>
      </c>
      <c r="F124" s="130">
        <v>378.54378260999999</v>
      </c>
      <c r="G124" s="130">
        <v>16.04125681</v>
      </c>
      <c r="H124" s="130">
        <v>287.20890244999993</v>
      </c>
      <c r="I124" s="130">
        <v>590.61709936</v>
      </c>
      <c r="J124" s="130">
        <v>123.61909448</v>
      </c>
      <c r="K124" s="130">
        <v>2.5044455499999998</v>
      </c>
      <c r="L124" s="130">
        <v>155.43569932</v>
      </c>
      <c r="M124" s="165">
        <v>2.2765859999999999E-2</v>
      </c>
      <c r="N124" s="130">
        <v>76.141490760000011</v>
      </c>
      <c r="O124" s="130">
        <v>71.860693550000008</v>
      </c>
      <c r="P124" s="130">
        <v>46.890169959999994</v>
      </c>
      <c r="Q124" s="130">
        <v>4.1724873200000001</v>
      </c>
      <c r="R124" s="130">
        <v>243.05069366000001</v>
      </c>
      <c r="S124" s="130">
        <v>1.4518873000000001</v>
      </c>
      <c r="T124" s="130">
        <v>16.658212259999999</v>
      </c>
      <c r="U124" s="130"/>
      <c r="V124" s="130"/>
    </row>
    <row r="125" spans="1:22" hidden="1" outlineLevel="1">
      <c r="A125" s="9">
        <v>44013</v>
      </c>
      <c r="B125" s="130">
        <v>4835.2997968599984</v>
      </c>
      <c r="C125" s="130">
        <v>2161.52123596</v>
      </c>
      <c r="D125" s="130">
        <v>11.682104890000002</v>
      </c>
      <c r="E125" s="130">
        <v>585.65607390000002</v>
      </c>
      <c r="F125" s="130">
        <v>391.36184672000002</v>
      </c>
      <c r="G125" s="130">
        <v>23.117796299999998</v>
      </c>
      <c r="H125" s="130">
        <v>317.37116886999996</v>
      </c>
      <c r="I125" s="130">
        <v>572.57597974999999</v>
      </c>
      <c r="J125" s="130">
        <v>96.907584459999995</v>
      </c>
      <c r="K125" s="130">
        <v>2.52096286</v>
      </c>
      <c r="L125" s="130">
        <v>166.30317881999997</v>
      </c>
      <c r="M125" s="165">
        <v>1.7814279999999998E-2</v>
      </c>
      <c r="N125" s="130">
        <v>81.722101339999995</v>
      </c>
      <c r="O125" s="130">
        <v>65.612336220000003</v>
      </c>
      <c r="P125" s="130">
        <v>48.613379119999998</v>
      </c>
      <c r="Q125" s="130">
        <v>4.1206146200000004</v>
      </c>
      <c r="R125" s="130">
        <v>286.63028076000001</v>
      </c>
      <c r="S125" s="130">
        <v>1.45436334</v>
      </c>
      <c r="T125" s="130">
        <v>18.110974649999999</v>
      </c>
      <c r="U125" s="130"/>
      <c r="V125" s="130"/>
    </row>
    <row r="126" spans="1:22" hidden="1" outlineLevel="1">
      <c r="A126" s="9">
        <v>44044</v>
      </c>
      <c r="B126" s="130">
        <v>4757.3553654000007</v>
      </c>
      <c r="C126" s="130">
        <v>2050.8290716000001</v>
      </c>
      <c r="D126" s="130">
        <v>9.5841961299999987</v>
      </c>
      <c r="E126" s="130">
        <v>556.92235049999999</v>
      </c>
      <c r="F126" s="130">
        <v>361.84652682999996</v>
      </c>
      <c r="G126" s="130">
        <v>21.52730459</v>
      </c>
      <c r="H126" s="130">
        <v>382.08585555000008</v>
      </c>
      <c r="I126" s="130">
        <v>522.12131815000009</v>
      </c>
      <c r="J126" s="130">
        <v>105.05045768000002</v>
      </c>
      <c r="K126" s="130">
        <v>3.6662120100000002</v>
      </c>
      <c r="L126" s="130">
        <v>161.66317699999999</v>
      </c>
      <c r="M126" s="165">
        <v>1.761428E-2</v>
      </c>
      <c r="N126" s="130">
        <v>102.32889034</v>
      </c>
      <c r="O126" s="130">
        <v>67.868917840000023</v>
      </c>
      <c r="P126" s="130">
        <v>52.372416099999995</v>
      </c>
      <c r="Q126" s="130">
        <v>6.4550879100000005</v>
      </c>
      <c r="R126" s="130">
        <v>333.99139871999995</v>
      </c>
      <c r="S126" s="130">
        <v>3.2256500699999999</v>
      </c>
      <c r="T126" s="130">
        <v>15.798920099999997</v>
      </c>
      <c r="U126" s="130"/>
      <c r="V126" s="130"/>
    </row>
    <row r="127" spans="1:22" hidden="1" outlineLevel="1">
      <c r="A127" s="9">
        <v>44075</v>
      </c>
      <c r="B127" s="130">
        <v>4891.701749150001</v>
      </c>
      <c r="C127" s="130">
        <v>2027.5513643899999</v>
      </c>
      <c r="D127" s="130">
        <v>11.199574769999998</v>
      </c>
      <c r="E127" s="130">
        <v>525.14297895999994</v>
      </c>
      <c r="F127" s="130">
        <v>312.97526849000002</v>
      </c>
      <c r="G127" s="130">
        <v>33.540603730000001</v>
      </c>
      <c r="H127" s="130">
        <v>339.59809560000002</v>
      </c>
      <c r="I127" s="130">
        <v>679.66842405000011</v>
      </c>
      <c r="J127" s="130">
        <v>129.58453048999999</v>
      </c>
      <c r="K127" s="130">
        <v>3.6488626400000004</v>
      </c>
      <c r="L127" s="130">
        <v>183.32626616000002</v>
      </c>
      <c r="M127" s="165">
        <v>1.533994E-2</v>
      </c>
      <c r="N127" s="130">
        <v>87.020014390000014</v>
      </c>
      <c r="O127" s="130">
        <v>70.596803199999997</v>
      </c>
      <c r="P127" s="130">
        <v>63.856478840000008</v>
      </c>
      <c r="Q127" s="130">
        <v>8.2245860099999994</v>
      </c>
      <c r="R127" s="130">
        <v>384.24619272999996</v>
      </c>
      <c r="S127" s="130">
        <v>2.3073331700000002</v>
      </c>
      <c r="T127" s="130">
        <v>29.199031590000001</v>
      </c>
      <c r="U127" s="130"/>
      <c r="V127" s="130"/>
    </row>
    <row r="128" spans="1:22" hidden="1" outlineLevel="1">
      <c r="A128" s="9">
        <v>44105</v>
      </c>
      <c r="B128" s="130">
        <v>4950.5101296600005</v>
      </c>
      <c r="C128" s="130">
        <v>1892.4389807499999</v>
      </c>
      <c r="D128" s="130">
        <v>13.223879570000001</v>
      </c>
      <c r="E128" s="130">
        <v>545.30973237000001</v>
      </c>
      <c r="F128" s="130">
        <v>319.92671815</v>
      </c>
      <c r="G128" s="130">
        <v>23.504848849999998</v>
      </c>
      <c r="H128" s="130">
        <v>500.57778085999996</v>
      </c>
      <c r="I128" s="130">
        <v>646.28523714999994</v>
      </c>
      <c r="J128" s="130">
        <v>101.82855343999999</v>
      </c>
      <c r="K128" s="130">
        <v>3.2596452700000005</v>
      </c>
      <c r="L128" s="130">
        <v>202.43425621</v>
      </c>
      <c r="M128" s="165">
        <v>1.723394E-2</v>
      </c>
      <c r="N128" s="130">
        <v>62.639907269999995</v>
      </c>
      <c r="O128" s="130">
        <v>77.593082960000004</v>
      </c>
      <c r="P128" s="130">
        <v>79.486365619999987</v>
      </c>
      <c r="Q128" s="130">
        <v>8.8704976000000002</v>
      </c>
      <c r="R128" s="130">
        <v>438.21610687000003</v>
      </c>
      <c r="S128" s="130">
        <v>2.4119901799999997</v>
      </c>
      <c r="T128" s="130">
        <v>32.4853126</v>
      </c>
      <c r="U128" s="130"/>
      <c r="V128" s="130"/>
    </row>
    <row r="129" spans="1:22" hidden="1" outlineLevel="1">
      <c r="A129" s="9">
        <v>44136</v>
      </c>
      <c r="B129" s="130">
        <v>4719.19034981</v>
      </c>
      <c r="C129" s="130">
        <v>1896.8066164700003</v>
      </c>
      <c r="D129" s="130">
        <v>12.397735560000001</v>
      </c>
      <c r="E129" s="130">
        <v>575.23030334999999</v>
      </c>
      <c r="F129" s="130">
        <v>247.59765141999995</v>
      </c>
      <c r="G129" s="130">
        <v>23.339220029999996</v>
      </c>
      <c r="H129" s="130">
        <v>382.99711375999999</v>
      </c>
      <c r="I129" s="130">
        <v>625.64536989999999</v>
      </c>
      <c r="J129" s="130">
        <v>79.879034730000001</v>
      </c>
      <c r="K129" s="130">
        <v>3.46417653</v>
      </c>
      <c r="L129" s="130">
        <v>186.79546171000001</v>
      </c>
      <c r="M129" s="165">
        <v>4.6443570000000003E-2</v>
      </c>
      <c r="N129" s="130">
        <v>72.480293700000004</v>
      </c>
      <c r="O129" s="130">
        <v>72.5654842</v>
      </c>
      <c r="P129" s="130">
        <v>44.670302019999994</v>
      </c>
      <c r="Q129" s="130">
        <v>8.5669137600000003</v>
      </c>
      <c r="R129" s="130">
        <v>452.94502036999995</v>
      </c>
      <c r="S129" s="130">
        <v>2.5066628100000004</v>
      </c>
      <c r="T129" s="130">
        <v>31.256545920000001</v>
      </c>
      <c r="U129" s="130"/>
      <c r="V129" s="130"/>
    </row>
    <row r="130" spans="1:22" hidden="1" outlineLevel="1">
      <c r="A130" s="9">
        <v>44166</v>
      </c>
      <c r="B130" s="130">
        <v>5576.2176167500002</v>
      </c>
      <c r="C130" s="130">
        <v>1977.3929572999998</v>
      </c>
      <c r="D130" s="130">
        <v>9.8077500000000004</v>
      </c>
      <c r="E130" s="130">
        <v>654.60261273000015</v>
      </c>
      <c r="F130" s="130">
        <v>388.40213455999998</v>
      </c>
      <c r="G130" s="130">
        <v>25.494392330000004</v>
      </c>
      <c r="H130" s="130">
        <v>572.2294629700001</v>
      </c>
      <c r="I130" s="130">
        <v>657.21872522000012</v>
      </c>
      <c r="J130" s="130">
        <v>190.53608301</v>
      </c>
      <c r="K130" s="130">
        <v>4.5692972100000002</v>
      </c>
      <c r="L130" s="130">
        <v>203.75450276999999</v>
      </c>
      <c r="M130" s="165">
        <v>4.6997200000000003E-2</v>
      </c>
      <c r="N130" s="130">
        <v>63.916216060000004</v>
      </c>
      <c r="O130" s="130">
        <v>82.834494880000008</v>
      </c>
      <c r="P130" s="130">
        <v>43.72604686999999</v>
      </c>
      <c r="Q130" s="130">
        <v>9.282240419999999</v>
      </c>
      <c r="R130" s="130">
        <v>664.24672155999997</v>
      </c>
      <c r="S130" s="130">
        <v>2.5640591800000001</v>
      </c>
      <c r="T130" s="130">
        <v>25.592922479999999</v>
      </c>
      <c r="U130" s="130"/>
      <c r="V130" s="130"/>
    </row>
    <row r="131" spans="1:22" hidden="1" outlineLevel="1">
      <c r="A131" s="9">
        <v>44197</v>
      </c>
      <c r="B131" s="130">
        <v>5524.9818926899998</v>
      </c>
      <c r="C131" s="130">
        <v>2188.8704410300002</v>
      </c>
      <c r="D131" s="130">
        <v>15.36255004</v>
      </c>
      <c r="E131" s="130">
        <v>680.17364758999997</v>
      </c>
      <c r="F131" s="130">
        <v>282.08007782999999</v>
      </c>
      <c r="G131" s="130">
        <v>25.959445259999999</v>
      </c>
      <c r="H131" s="130">
        <v>498.75829951999992</v>
      </c>
      <c r="I131" s="130">
        <v>716.08789683999998</v>
      </c>
      <c r="J131" s="130">
        <v>121.52093126</v>
      </c>
      <c r="K131" s="130">
        <v>3.2982899599999995</v>
      </c>
      <c r="L131" s="130">
        <v>164.98200867</v>
      </c>
      <c r="M131" s="165">
        <v>4.6807210000000002E-2</v>
      </c>
      <c r="N131" s="130">
        <v>82.968408289999999</v>
      </c>
      <c r="O131" s="130">
        <v>80.922374629999993</v>
      </c>
      <c r="P131" s="130">
        <v>52.008103699999999</v>
      </c>
      <c r="Q131" s="130">
        <v>9.245840939999999</v>
      </c>
      <c r="R131" s="130">
        <v>576.85205274999998</v>
      </c>
      <c r="S131" s="130">
        <v>2.2614312100000005</v>
      </c>
      <c r="T131" s="130">
        <v>23.583285959999998</v>
      </c>
      <c r="U131" s="130"/>
      <c r="V131" s="130"/>
    </row>
    <row r="132" spans="1:22" hidden="1" outlineLevel="1">
      <c r="A132" s="9">
        <v>44228</v>
      </c>
      <c r="B132" s="130">
        <v>5755.6176275300013</v>
      </c>
      <c r="C132" s="130">
        <v>2413.6600254499999</v>
      </c>
      <c r="D132" s="130">
        <v>11.425120100000001</v>
      </c>
      <c r="E132" s="130">
        <v>676.44563084000004</v>
      </c>
      <c r="F132" s="130">
        <v>353.12990559999997</v>
      </c>
      <c r="G132" s="130">
        <v>27.992207470000004</v>
      </c>
      <c r="H132" s="130">
        <v>429.01787715999995</v>
      </c>
      <c r="I132" s="130">
        <v>632.83838616000003</v>
      </c>
      <c r="J132" s="130">
        <v>151.03736595000001</v>
      </c>
      <c r="K132" s="130">
        <v>2.8814796899999995</v>
      </c>
      <c r="L132" s="130">
        <v>167.50383531</v>
      </c>
      <c r="M132" s="165">
        <v>6.2176240000000001E-2</v>
      </c>
      <c r="N132" s="130">
        <v>65.830747189999997</v>
      </c>
      <c r="O132" s="130">
        <v>77.301413580000002</v>
      </c>
      <c r="P132" s="130">
        <v>51.875338669999998</v>
      </c>
      <c r="Q132" s="130">
        <v>8.3557037800000007</v>
      </c>
      <c r="R132" s="130">
        <v>660.13725753999995</v>
      </c>
      <c r="S132" s="130">
        <v>1.7481972499999998</v>
      </c>
      <c r="T132" s="130">
        <v>24.37495955</v>
      </c>
      <c r="U132" s="130"/>
      <c r="V132" s="130"/>
    </row>
    <row r="133" spans="1:22" hidden="1" outlineLevel="1">
      <c r="A133" s="9">
        <v>44256</v>
      </c>
      <c r="B133" s="130">
        <v>5844.2772145199988</v>
      </c>
      <c r="C133" s="130">
        <v>2659.0016367099997</v>
      </c>
      <c r="D133" s="130">
        <v>13.410863549999998</v>
      </c>
      <c r="E133" s="130">
        <v>645.14560248999987</v>
      </c>
      <c r="F133" s="130">
        <v>309.32197152000009</v>
      </c>
      <c r="G133" s="130">
        <v>41.092466989999998</v>
      </c>
      <c r="H133" s="130">
        <v>319.12654166000004</v>
      </c>
      <c r="I133" s="130">
        <v>655.09992737999994</v>
      </c>
      <c r="J133" s="130">
        <v>157.96368461999998</v>
      </c>
      <c r="K133" s="130">
        <v>2.7597789800000001</v>
      </c>
      <c r="L133" s="130">
        <v>149.61117143999999</v>
      </c>
      <c r="M133" s="165">
        <v>6.3161400000000006E-2</v>
      </c>
      <c r="N133" s="130">
        <v>69.646761080000005</v>
      </c>
      <c r="O133" s="130">
        <v>80.364001540000004</v>
      </c>
      <c r="P133" s="130">
        <v>61.256875189999995</v>
      </c>
      <c r="Q133" s="130">
        <v>7.6618461</v>
      </c>
      <c r="R133" s="130">
        <v>646.56476901999997</v>
      </c>
      <c r="S133" s="130">
        <v>2.1592476700000001</v>
      </c>
      <c r="T133" s="130">
        <v>24.026907180000002</v>
      </c>
      <c r="U133" s="130"/>
      <c r="V133" s="130"/>
    </row>
    <row r="134" spans="1:22" hidden="1" outlineLevel="1">
      <c r="A134" s="9">
        <v>44287</v>
      </c>
      <c r="B134" s="130">
        <v>5756.187516</v>
      </c>
      <c r="C134" s="130">
        <v>2890.6850056500002</v>
      </c>
      <c r="D134" s="130">
        <v>15.130103519999999</v>
      </c>
      <c r="E134" s="130">
        <v>621.53063797999994</v>
      </c>
      <c r="F134" s="130">
        <v>287.52548142000001</v>
      </c>
      <c r="G134" s="130">
        <v>32.27417852</v>
      </c>
      <c r="H134" s="130">
        <v>261.95618937999996</v>
      </c>
      <c r="I134" s="130">
        <v>659.35164626999995</v>
      </c>
      <c r="J134" s="130">
        <v>128.95964061000001</v>
      </c>
      <c r="K134" s="130">
        <v>2.9820183500000002</v>
      </c>
      <c r="L134" s="130">
        <v>165.53122293000001</v>
      </c>
      <c r="M134" s="165">
        <v>6.6178559999999997E-2</v>
      </c>
      <c r="N134" s="130">
        <v>69.988278219999998</v>
      </c>
      <c r="O134" s="130">
        <v>77.950449249999991</v>
      </c>
      <c r="P134" s="130">
        <v>62.947244230000003</v>
      </c>
      <c r="Q134" s="130">
        <v>6.6283917900000011</v>
      </c>
      <c r="R134" s="130">
        <v>452.16269829000009</v>
      </c>
      <c r="S134" s="130">
        <v>1.2937884300000002</v>
      </c>
      <c r="T134" s="130">
        <v>19.224362599999999</v>
      </c>
      <c r="U134" s="130"/>
      <c r="V134" s="130"/>
    </row>
    <row r="135" spans="1:22" hidden="1" outlineLevel="1">
      <c r="A135" s="9">
        <v>44317</v>
      </c>
      <c r="B135" s="130">
        <v>5939.4675596600009</v>
      </c>
      <c r="C135" s="130">
        <v>2751.6408529699997</v>
      </c>
      <c r="D135" s="130">
        <v>7.2338130100000004</v>
      </c>
      <c r="E135" s="130">
        <v>648.28799991000005</v>
      </c>
      <c r="F135" s="130">
        <v>312.35657557999997</v>
      </c>
      <c r="G135" s="130">
        <v>46.602518160000002</v>
      </c>
      <c r="H135" s="130">
        <v>298.33905747</v>
      </c>
      <c r="I135" s="130">
        <v>801.85891511</v>
      </c>
      <c r="J135" s="130">
        <v>136.37142967</v>
      </c>
      <c r="K135" s="130">
        <v>4.5838621599999998</v>
      </c>
      <c r="L135" s="130">
        <v>150.19580081999999</v>
      </c>
      <c r="M135" s="165">
        <v>7.4736769999999994E-2</v>
      </c>
      <c r="N135" s="130">
        <v>79.645543120000013</v>
      </c>
      <c r="O135" s="130">
        <v>85.319590559999995</v>
      </c>
      <c r="P135" s="130">
        <v>44.653378159999995</v>
      </c>
      <c r="Q135" s="130">
        <v>6.8652884900000002</v>
      </c>
      <c r="R135" s="130">
        <v>543.82535892999999</v>
      </c>
      <c r="S135" s="130">
        <v>1.5172619200000004</v>
      </c>
      <c r="T135" s="130">
        <v>20.09557685</v>
      </c>
      <c r="U135" s="130"/>
      <c r="V135" s="130"/>
    </row>
    <row r="136" spans="1:22" hidden="1" outlineLevel="1">
      <c r="A136" s="9">
        <v>44348</v>
      </c>
      <c r="B136" s="130">
        <v>5473.8380747800002</v>
      </c>
      <c r="C136" s="130">
        <v>2463.0503509999999</v>
      </c>
      <c r="D136" s="130">
        <v>9.1849981299999985</v>
      </c>
      <c r="E136" s="130">
        <v>622.09712685999989</v>
      </c>
      <c r="F136" s="130">
        <v>316.42127612999997</v>
      </c>
      <c r="G136" s="130">
        <v>26.196244150000002</v>
      </c>
      <c r="H136" s="130">
        <v>240.12532465999999</v>
      </c>
      <c r="I136" s="130">
        <v>715.25530294999999</v>
      </c>
      <c r="J136" s="130">
        <v>155.87029849000004</v>
      </c>
      <c r="K136" s="130">
        <v>6.7104329400000005</v>
      </c>
      <c r="L136" s="130">
        <v>147.91776973</v>
      </c>
      <c r="M136" s="165">
        <v>6.9961200000000001E-2</v>
      </c>
      <c r="N136" s="130">
        <v>92.423324769999994</v>
      </c>
      <c r="O136" s="130">
        <v>88.356350500000005</v>
      </c>
      <c r="P136" s="130">
        <v>47.710289730000007</v>
      </c>
      <c r="Q136" s="130">
        <v>6.47166774</v>
      </c>
      <c r="R136" s="130">
        <v>514.80971865000004</v>
      </c>
      <c r="S136" s="130">
        <v>2.10255109</v>
      </c>
      <c r="T136" s="130">
        <v>19.065086060000002</v>
      </c>
      <c r="U136" s="130"/>
      <c r="V136" s="130"/>
    </row>
    <row r="137" spans="1:22" hidden="1" outlineLevel="1">
      <c r="A137" s="9">
        <v>44378</v>
      </c>
      <c r="B137" s="130">
        <v>5487.6684749300002</v>
      </c>
      <c r="C137" s="130">
        <v>2478.0108399999999</v>
      </c>
      <c r="D137" s="130">
        <v>11.159545490000001</v>
      </c>
      <c r="E137" s="130">
        <v>632.18101815</v>
      </c>
      <c r="F137" s="130">
        <v>303.58745317</v>
      </c>
      <c r="G137" s="130">
        <v>37.464317299999998</v>
      </c>
      <c r="H137" s="130">
        <v>266.28282817000002</v>
      </c>
      <c r="I137" s="130">
        <v>750.0810451100001</v>
      </c>
      <c r="J137" s="130">
        <v>159.18333243000001</v>
      </c>
      <c r="K137" s="130">
        <v>6.8775530499999995</v>
      </c>
      <c r="L137" s="130">
        <v>143.72026335999999</v>
      </c>
      <c r="M137" s="165">
        <v>9.0655920000000001E-2</v>
      </c>
      <c r="N137" s="130">
        <v>86.489173989999998</v>
      </c>
      <c r="O137" s="130">
        <v>84.534196430000009</v>
      </c>
      <c r="P137" s="130">
        <v>57.964756439999988</v>
      </c>
      <c r="Q137" s="130">
        <v>5.4714495200000002</v>
      </c>
      <c r="R137" s="130">
        <v>445.14873045000002</v>
      </c>
      <c r="S137" s="130">
        <v>1.4310558600000001</v>
      </c>
      <c r="T137" s="130">
        <v>17.99026009</v>
      </c>
      <c r="U137" s="130"/>
      <c r="V137" s="130"/>
    </row>
    <row r="138" spans="1:22" hidden="1" outlineLevel="1">
      <c r="A138" s="9">
        <v>44409</v>
      </c>
      <c r="B138" s="130">
        <v>5602.0593479500003</v>
      </c>
      <c r="C138" s="130">
        <v>2535.2004115599998</v>
      </c>
      <c r="D138" s="130">
        <v>13.84568614</v>
      </c>
      <c r="E138" s="130">
        <v>776.74886174000005</v>
      </c>
      <c r="F138" s="130">
        <v>334.25639180000002</v>
      </c>
      <c r="G138" s="130">
        <v>43.602626149999999</v>
      </c>
      <c r="H138" s="130">
        <v>195.25469961000005</v>
      </c>
      <c r="I138" s="130">
        <v>708.32182572000011</v>
      </c>
      <c r="J138" s="130">
        <v>135.52594947</v>
      </c>
      <c r="K138" s="130">
        <v>7.6260873500000006</v>
      </c>
      <c r="L138" s="130">
        <v>143.96486511000001</v>
      </c>
      <c r="M138" s="165">
        <v>0.10417836</v>
      </c>
      <c r="N138" s="130">
        <v>72.447233100000005</v>
      </c>
      <c r="O138" s="130">
        <v>88.718692919999995</v>
      </c>
      <c r="P138" s="130">
        <v>82.450831119999989</v>
      </c>
      <c r="Q138" s="130">
        <v>9.315755489999999</v>
      </c>
      <c r="R138" s="130">
        <v>435.48000093000007</v>
      </c>
      <c r="S138" s="130">
        <v>1.73425505</v>
      </c>
      <c r="T138" s="130">
        <v>17.460996330000004</v>
      </c>
      <c r="U138" s="130"/>
      <c r="V138" s="130"/>
    </row>
    <row r="139" spans="1:22" hidden="1" outlineLevel="1">
      <c r="A139" s="9">
        <v>44440</v>
      </c>
      <c r="B139" s="130">
        <v>5770.2115716599992</v>
      </c>
      <c r="C139" s="130">
        <v>2535.0299540699998</v>
      </c>
      <c r="D139" s="130">
        <v>18.143919580000002</v>
      </c>
      <c r="E139" s="130">
        <v>773.31813983999996</v>
      </c>
      <c r="F139" s="130">
        <v>338.5338107</v>
      </c>
      <c r="G139" s="130">
        <v>51.164200379999997</v>
      </c>
      <c r="H139" s="130">
        <v>205.12149801999999</v>
      </c>
      <c r="I139" s="130">
        <v>743.14573592000011</v>
      </c>
      <c r="J139" s="130">
        <v>178.33809742</v>
      </c>
      <c r="K139" s="130">
        <v>8.5667996999999989</v>
      </c>
      <c r="L139" s="130">
        <v>150.45003620999998</v>
      </c>
      <c r="M139" s="165">
        <v>0.10577232</v>
      </c>
      <c r="N139" s="130">
        <v>106.35888663</v>
      </c>
      <c r="O139" s="130">
        <v>92.770332759999988</v>
      </c>
      <c r="P139" s="130">
        <v>83.599292169999984</v>
      </c>
      <c r="Q139" s="130">
        <v>11.157847939999998</v>
      </c>
      <c r="R139" s="130">
        <v>453.72662819000004</v>
      </c>
      <c r="S139" s="130">
        <v>2.40139082</v>
      </c>
      <c r="T139" s="130">
        <v>18.27922899</v>
      </c>
      <c r="U139" s="130"/>
      <c r="V139" s="130"/>
    </row>
    <row r="140" spans="1:22" hidden="1" outlineLevel="1">
      <c r="A140" s="9">
        <v>44470</v>
      </c>
      <c r="B140" s="130">
        <v>6097.37292462</v>
      </c>
      <c r="C140" s="130">
        <v>2682.5199210700002</v>
      </c>
      <c r="D140" s="130">
        <v>11.33264571</v>
      </c>
      <c r="E140" s="130">
        <v>873.17713461000005</v>
      </c>
      <c r="F140" s="130">
        <v>298.83716552999999</v>
      </c>
      <c r="G140" s="130">
        <v>43.864010669999999</v>
      </c>
      <c r="H140" s="130">
        <v>208.58196453000002</v>
      </c>
      <c r="I140" s="130">
        <v>882.75778015000014</v>
      </c>
      <c r="J140" s="130">
        <v>164.29023189999998</v>
      </c>
      <c r="K140" s="130">
        <v>6.0431783199999991</v>
      </c>
      <c r="L140" s="130">
        <v>156.0945031</v>
      </c>
      <c r="M140" s="165">
        <v>0.57205408000000002</v>
      </c>
      <c r="N140" s="130">
        <v>90.00456976000001</v>
      </c>
      <c r="O140" s="130">
        <v>87.706300020000015</v>
      </c>
      <c r="P140" s="130">
        <v>72.444853540000011</v>
      </c>
      <c r="Q140" s="130">
        <v>10.21981851</v>
      </c>
      <c r="R140" s="130">
        <v>462.84135111000001</v>
      </c>
      <c r="S140" s="130">
        <v>3.0661257000000002</v>
      </c>
      <c r="T140" s="130">
        <v>43.019316310000001</v>
      </c>
      <c r="U140" s="130"/>
      <c r="V140" s="130"/>
    </row>
    <row r="141" spans="1:22" hidden="1" outlineLevel="1">
      <c r="A141" s="9">
        <v>44501</v>
      </c>
      <c r="B141" s="130">
        <v>5796.6126408399987</v>
      </c>
      <c r="C141" s="130">
        <v>2407.5271877499999</v>
      </c>
      <c r="D141" s="130">
        <v>17.341981960000002</v>
      </c>
      <c r="E141" s="130">
        <v>748.43393081000011</v>
      </c>
      <c r="F141" s="130">
        <v>410.04409688999999</v>
      </c>
      <c r="G141" s="130">
        <v>42.775052520000003</v>
      </c>
      <c r="H141" s="130">
        <v>170.98285292</v>
      </c>
      <c r="I141" s="130">
        <v>812.89211369999987</v>
      </c>
      <c r="J141" s="130">
        <v>200.71480827999994</v>
      </c>
      <c r="K141" s="130">
        <v>7.38782008</v>
      </c>
      <c r="L141" s="130">
        <v>154.87918999999999</v>
      </c>
      <c r="M141" s="165">
        <v>0.94834243000000007</v>
      </c>
      <c r="N141" s="130">
        <v>82.624835529999999</v>
      </c>
      <c r="O141" s="130">
        <v>109.16292215</v>
      </c>
      <c r="P141" s="130">
        <v>78.592491560000013</v>
      </c>
      <c r="Q141" s="130">
        <v>9.9261236900000007</v>
      </c>
      <c r="R141" s="130">
        <v>500.17293349999994</v>
      </c>
      <c r="S141" s="130">
        <v>3.8225663599999997</v>
      </c>
      <c r="T141" s="130">
        <v>38.383390710000008</v>
      </c>
      <c r="U141" s="130"/>
      <c r="V141" s="130"/>
    </row>
    <row r="142" spans="1:22" hidden="1" outlineLevel="1">
      <c r="A142" s="9">
        <v>44531</v>
      </c>
      <c r="B142" s="130">
        <v>6949.2852213400001</v>
      </c>
      <c r="C142" s="130">
        <v>2459.3005098700005</v>
      </c>
      <c r="D142" s="130">
        <v>13.84638766</v>
      </c>
      <c r="E142" s="130">
        <v>931.90366265999978</v>
      </c>
      <c r="F142" s="130">
        <v>794.88338369000007</v>
      </c>
      <c r="G142" s="130">
        <v>38.779719879999995</v>
      </c>
      <c r="H142" s="130">
        <v>393.6860881500001</v>
      </c>
      <c r="I142" s="130">
        <v>961.32433187000004</v>
      </c>
      <c r="J142" s="130">
        <v>350.34218051000005</v>
      </c>
      <c r="K142" s="130">
        <v>5.3644797000000004</v>
      </c>
      <c r="L142" s="130">
        <v>161.93100551999999</v>
      </c>
      <c r="M142" s="165">
        <v>1.8367758200000002</v>
      </c>
      <c r="N142" s="130">
        <v>70.475192289999995</v>
      </c>
      <c r="O142" s="130">
        <v>111.44745086999998</v>
      </c>
      <c r="P142" s="130">
        <v>74.985541429999984</v>
      </c>
      <c r="Q142" s="130">
        <v>9.1612529899999995</v>
      </c>
      <c r="R142" s="130">
        <v>527.97701131000008</v>
      </c>
      <c r="S142" s="130">
        <v>4.4182495899999994</v>
      </c>
      <c r="T142" s="130">
        <v>37.621997530000002</v>
      </c>
      <c r="U142" s="130"/>
      <c r="V142" s="130"/>
    </row>
    <row r="143" spans="1:22" hidden="1" outlineLevel="1">
      <c r="A143" s="9">
        <v>44562</v>
      </c>
      <c r="B143" s="130">
        <v>6704.7983568699992</v>
      </c>
      <c r="C143" s="130">
        <v>2912.13323128</v>
      </c>
      <c r="D143" s="130">
        <v>7.2728221899999994</v>
      </c>
      <c r="E143" s="130">
        <v>943.54342382000004</v>
      </c>
      <c r="F143" s="130">
        <v>504.20303348000004</v>
      </c>
      <c r="G143" s="130">
        <v>40.023434690000002</v>
      </c>
      <c r="H143" s="130">
        <v>229.54834535999998</v>
      </c>
      <c r="I143" s="130">
        <v>925.49481103999995</v>
      </c>
      <c r="J143" s="130">
        <v>275.53318195999998</v>
      </c>
      <c r="K143" s="130">
        <v>6.7064854900000004</v>
      </c>
      <c r="L143" s="130">
        <v>173.14921785999999</v>
      </c>
      <c r="M143" s="165">
        <v>2.6011913899999999</v>
      </c>
      <c r="N143" s="130">
        <v>95.767030140000003</v>
      </c>
      <c r="O143" s="130">
        <v>91.469868430000005</v>
      </c>
      <c r="P143" s="130">
        <v>65.92544552999999</v>
      </c>
      <c r="Q143" s="130">
        <v>10.725095119999999</v>
      </c>
      <c r="R143" s="130">
        <v>383.44216804999996</v>
      </c>
      <c r="S143" s="130">
        <v>4.9990892699999998</v>
      </c>
      <c r="T143" s="130">
        <v>32.260481769999998</v>
      </c>
      <c r="U143" s="130"/>
      <c r="V143" s="130"/>
    </row>
    <row r="144" spans="1:22" hidden="1" outlineLevel="1">
      <c r="A144" s="9">
        <v>44593</v>
      </c>
      <c r="B144" s="130">
        <v>7740.59204133</v>
      </c>
      <c r="C144" s="130">
        <v>3404.3665340300004</v>
      </c>
      <c r="D144" s="130">
        <v>7.0395731899999996</v>
      </c>
      <c r="E144" s="130">
        <v>745.87817306999989</v>
      </c>
      <c r="F144" s="130">
        <v>890.32188695000013</v>
      </c>
      <c r="G144" s="130">
        <v>28.575649290000001</v>
      </c>
      <c r="H144" s="130">
        <v>168.71096856</v>
      </c>
      <c r="I144" s="130">
        <v>1101.92360923</v>
      </c>
      <c r="J144" s="130">
        <v>367.16581986000006</v>
      </c>
      <c r="K144" s="130">
        <v>4.9085254600000008</v>
      </c>
      <c r="L144" s="130">
        <v>199.88184891999998</v>
      </c>
      <c r="M144" s="165">
        <v>0.74171361000000002</v>
      </c>
      <c r="N144" s="130">
        <v>93.730835399999989</v>
      </c>
      <c r="O144" s="130">
        <v>75.217060379999992</v>
      </c>
      <c r="P144" s="130">
        <v>51.113769230000003</v>
      </c>
      <c r="Q144" s="130">
        <v>8.8600031599999998</v>
      </c>
      <c r="R144" s="130">
        <v>562.43945946000008</v>
      </c>
      <c r="S144" s="130">
        <v>4.3945952799999999</v>
      </c>
      <c r="T144" s="130">
        <v>25.322016249999997</v>
      </c>
      <c r="U144" s="130"/>
      <c r="V144" s="130"/>
    </row>
    <row r="145" spans="1:22" hidden="1" outlineLevel="1">
      <c r="A145" s="9">
        <v>44621</v>
      </c>
      <c r="B145" s="130">
        <v>7388.8634528599996</v>
      </c>
      <c r="C145" s="130">
        <v>2797.3699460799999</v>
      </c>
      <c r="D145" s="130">
        <v>5.18482573</v>
      </c>
      <c r="E145" s="130">
        <v>774.76606573999993</v>
      </c>
      <c r="F145" s="130">
        <v>1189.6691346299999</v>
      </c>
      <c r="G145" s="130">
        <v>31.449428979999997</v>
      </c>
      <c r="H145" s="130">
        <v>133.20461953</v>
      </c>
      <c r="I145" s="130">
        <v>1002.5478817700001</v>
      </c>
      <c r="J145" s="130">
        <v>333.32906625999999</v>
      </c>
      <c r="K145" s="130">
        <v>3.88428152</v>
      </c>
      <c r="L145" s="130">
        <v>243.22162561000002</v>
      </c>
      <c r="M145" s="165">
        <v>0.53425242000000006</v>
      </c>
      <c r="N145" s="130">
        <v>96.700969020000002</v>
      </c>
      <c r="O145" s="130">
        <v>57.235839300000002</v>
      </c>
      <c r="P145" s="130">
        <v>50.022570719999997</v>
      </c>
      <c r="Q145" s="130">
        <v>6.3373722000000008</v>
      </c>
      <c r="R145" s="130">
        <v>634.45077262000007</v>
      </c>
      <c r="S145" s="130">
        <v>4.0065899599999995</v>
      </c>
      <c r="T145" s="130">
        <v>24.948210770000003</v>
      </c>
      <c r="U145" s="130"/>
      <c r="V145" s="130"/>
    </row>
    <row r="146" spans="1:22" hidden="1" outlineLevel="1">
      <c r="A146" s="9">
        <v>44652</v>
      </c>
      <c r="B146" s="130">
        <v>7580.9237450599994</v>
      </c>
      <c r="C146" s="130">
        <v>2938.1824696699996</v>
      </c>
      <c r="D146" s="130">
        <v>3.7989961500000002</v>
      </c>
      <c r="E146" s="130">
        <v>1089.5497943999999</v>
      </c>
      <c r="F146" s="130">
        <v>686.50417825999989</v>
      </c>
      <c r="G146" s="130">
        <v>27.306437469999995</v>
      </c>
      <c r="H146" s="130">
        <v>135.30254356999998</v>
      </c>
      <c r="I146" s="130">
        <v>1194.6725096999999</v>
      </c>
      <c r="J146" s="130">
        <v>358.41792451000003</v>
      </c>
      <c r="K146" s="130">
        <v>4.6080432500000006</v>
      </c>
      <c r="L146" s="130">
        <v>211.64026182999999</v>
      </c>
      <c r="M146" s="165">
        <v>0.44384885000000002</v>
      </c>
      <c r="N146" s="130">
        <v>92.858118179999991</v>
      </c>
      <c r="O146" s="130">
        <v>53.348364550000007</v>
      </c>
      <c r="P146" s="130">
        <v>54.615665229999998</v>
      </c>
      <c r="Q146" s="130">
        <v>6.8985670299999997</v>
      </c>
      <c r="R146" s="130">
        <v>686.98892581000007</v>
      </c>
      <c r="S146" s="130">
        <v>4.0628845499999997</v>
      </c>
      <c r="T146" s="130">
        <v>31.724212049999998</v>
      </c>
      <c r="U146" s="130"/>
      <c r="V146" s="130"/>
    </row>
    <row r="147" spans="1:22" hidden="1" outlineLevel="1">
      <c r="A147" s="9">
        <v>44682</v>
      </c>
      <c r="B147" s="130">
        <v>7581.4050905599988</v>
      </c>
      <c r="C147" s="130">
        <v>2886.6256939799996</v>
      </c>
      <c r="D147" s="130">
        <v>12.971185939999998</v>
      </c>
      <c r="E147" s="130">
        <v>1180.6424224799998</v>
      </c>
      <c r="F147" s="130">
        <v>661.08138664000001</v>
      </c>
      <c r="G147" s="130">
        <v>31.594929780000001</v>
      </c>
      <c r="H147" s="130">
        <v>101.07187242000001</v>
      </c>
      <c r="I147" s="130">
        <v>1218.3889162599999</v>
      </c>
      <c r="J147" s="130">
        <v>298.33247932</v>
      </c>
      <c r="K147" s="130">
        <v>3.8373501800000001</v>
      </c>
      <c r="L147" s="130">
        <v>247.29840799999999</v>
      </c>
      <c r="M147" s="165">
        <v>1.71994841</v>
      </c>
      <c r="N147" s="130">
        <v>102.09193878999999</v>
      </c>
      <c r="O147" s="130">
        <v>56.746117999999989</v>
      </c>
      <c r="P147" s="130">
        <v>55.377186250000008</v>
      </c>
      <c r="Q147" s="130">
        <v>7.9039551800000005</v>
      </c>
      <c r="R147" s="130">
        <v>685.39838835</v>
      </c>
      <c r="S147" s="130">
        <v>3.7510580100000004</v>
      </c>
      <c r="T147" s="130">
        <v>26.571852570000001</v>
      </c>
      <c r="U147" s="130"/>
      <c r="V147" s="130"/>
    </row>
    <row r="148" spans="1:22" hidden="1" outlineLevel="1">
      <c r="A148" s="9">
        <v>44713</v>
      </c>
      <c r="B148" s="130">
        <v>7236.2444003000019</v>
      </c>
      <c r="C148" s="130">
        <v>2762.98089308</v>
      </c>
      <c r="D148" s="130">
        <v>11.022034190000001</v>
      </c>
      <c r="E148" s="130">
        <v>1096.2048708299999</v>
      </c>
      <c r="F148" s="130">
        <v>537.10885466999991</v>
      </c>
      <c r="G148" s="130">
        <v>32.481820739999996</v>
      </c>
      <c r="H148" s="130">
        <v>131.74552881999998</v>
      </c>
      <c r="I148" s="130">
        <v>1143.38306715</v>
      </c>
      <c r="J148" s="130">
        <v>255.63223776000001</v>
      </c>
      <c r="K148" s="130">
        <v>7.0282984000000015</v>
      </c>
      <c r="L148" s="130">
        <v>200.20875091000002</v>
      </c>
      <c r="M148" s="165">
        <v>1.7677056899999999</v>
      </c>
      <c r="N148" s="130">
        <v>99.21030974</v>
      </c>
      <c r="O148" s="130">
        <v>61.990550909999996</v>
      </c>
      <c r="P148" s="130">
        <v>79.833448849999996</v>
      </c>
      <c r="Q148" s="130">
        <v>8.7371432299999991</v>
      </c>
      <c r="R148" s="130">
        <v>777.20635065999988</v>
      </c>
      <c r="S148" s="130">
        <v>2.63986739</v>
      </c>
      <c r="T148" s="130">
        <v>27.062667279999999</v>
      </c>
      <c r="U148" s="130"/>
      <c r="V148" s="130"/>
    </row>
    <row r="149" spans="1:22" hidden="1" outlineLevel="1">
      <c r="A149" s="9">
        <v>44743</v>
      </c>
      <c r="B149" s="130">
        <v>8115.8348534000006</v>
      </c>
      <c r="C149" s="130">
        <v>2844.9528482599999</v>
      </c>
      <c r="D149" s="130">
        <v>11.87269146</v>
      </c>
      <c r="E149" s="130">
        <v>1893.27533606</v>
      </c>
      <c r="F149" s="130">
        <v>447.95120335999997</v>
      </c>
      <c r="G149" s="130">
        <v>44.560556670000004</v>
      </c>
      <c r="H149" s="130">
        <v>129.29795370999997</v>
      </c>
      <c r="I149" s="130">
        <v>1165.0534753099998</v>
      </c>
      <c r="J149" s="130">
        <v>222.94701197000006</v>
      </c>
      <c r="K149" s="130">
        <v>6.1347619</v>
      </c>
      <c r="L149" s="130">
        <v>274.55155299</v>
      </c>
      <c r="M149" s="165">
        <v>1.2111573899999999</v>
      </c>
      <c r="N149" s="130">
        <v>110.3425026</v>
      </c>
      <c r="O149" s="130">
        <v>73.410592099999988</v>
      </c>
      <c r="P149" s="130">
        <v>108.03730024000001</v>
      </c>
      <c r="Q149" s="130">
        <v>9.61179016</v>
      </c>
      <c r="R149" s="130">
        <v>732.17375208999999</v>
      </c>
      <c r="S149" s="130">
        <v>2.7470778400000002</v>
      </c>
      <c r="T149" s="130">
        <v>37.703289289999994</v>
      </c>
      <c r="U149" s="130"/>
      <c r="V149" s="130"/>
    </row>
    <row r="150" spans="1:22" hidden="1" outlineLevel="1">
      <c r="A150" s="9">
        <v>44774</v>
      </c>
      <c r="B150" s="130">
        <v>8247.7208602399987</v>
      </c>
      <c r="C150" s="130">
        <v>3133.2440244499999</v>
      </c>
      <c r="D150" s="130">
        <v>12.079276799999999</v>
      </c>
      <c r="E150" s="130">
        <v>2000.9985213299999</v>
      </c>
      <c r="F150" s="130">
        <v>356.31095927000001</v>
      </c>
      <c r="G150" s="130">
        <v>37.877331939999998</v>
      </c>
      <c r="H150" s="130">
        <v>131.94675934</v>
      </c>
      <c r="I150" s="130">
        <v>915.95574941999985</v>
      </c>
      <c r="J150" s="130">
        <v>238.36307013999999</v>
      </c>
      <c r="K150" s="130">
        <v>7.08654093</v>
      </c>
      <c r="L150" s="130">
        <v>290.87028083000001</v>
      </c>
      <c r="M150" s="165">
        <v>1.00762872</v>
      </c>
      <c r="N150" s="130">
        <v>114.59214589999999</v>
      </c>
      <c r="O150" s="130">
        <v>81.185386670000014</v>
      </c>
      <c r="P150" s="130">
        <v>114.16247732000001</v>
      </c>
      <c r="Q150" s="130">
        <v>13.444303049999998</v>
      </c>
      <c r="R150" s="130">
        <v>767.01976562000004</v>
      </c>
      <c r="S150" s="130">
        <v>2.7188078999999998</v>
      </c>
      <c r="T150" s="130">
        <v>28.857830610000001</v>
      </c>
      <c r="U150" s="130"/>
      <c r="V150" s="130"/>
    </row>
    <row r="151" spans="1:22" hidden="1" outlineLevel="1">
      <c r="A151" s="9">
        <v>44805</v>
      </c>
      <c r="B151" s="130">
        <v>8660.6189650000015</v>
      </c>
      <c r="C151" s="130">
        <v>3133.0988948300001</v>
      </c>
      <c r="D151" s="130">
        <v>17.503682879999999</v>
      </c>
      <c r="E151" s="130">
        <v>2039.8958533499999</v>
      </c>
      <c r="F151" s="130">
        <v>359.65265109999996</v>
      </c>
      <c r="G151" s="130">
        <v>40.025736760000008</v>
      </c>
      <c r="H151" s="130">
        <v>151.13282062999997</v>
      </c>
      <c r="I151" s="130">
        <v>1079.93173815</v>
      </c>
      <c r="J151" s="130">
        <v>391.96051752000005</v>
      </c>
      <c r="K151" s="130">
        <v>7.5135103699999997</v>
      </c>
      <c r="L151" s="130">
        <v>294.89920610000001</v>
      </c>
      <c r="M151" s="165">
        <v>1.62860662</v>
      </c>
      <c r="N151" s="130">
        <v>133.97172644000003</v>
      </c>
      <c r="O151" s="130">
        <v>87.851681570000011</v>
      </c>
      <c r="P151" s="130">
        <v>127.27453486</v>
      </c>
      <c r="Q151" s="130">
        <v>17.26860417</v>
      </c>
      <c r="R151" s="130">
        <v>744.60091424999996</v>
      </c>
      <c r="S151" s="130">
        <v>2.5384299699999997</v>
      </c>
      <c r="T151" s="130">
        <v>29.869855430000001</v>
      </c>
      <c r="U151" s="130"/>
      <c r="V151" s="130"/>
    </row>
    <row r="152" spans="1:22" hidden="1" outlineLevel="1">
      <c r="A152" s="9">
        <v>44835</v>
      </c>
      <c r="B152" s="130">
        <v>9431.2453011999987</v>
      </c>
      <c r="C152" s="130">
        <v>3357.9882125100003</v>
      </c>
      <c r="D152" s="130">
        <v>27.38637889</v>
      </c>
      <c r="E152" s="130">
        <v>2323.9092582899998</v>
      </c>
      <c r="F152" s="130">
        <v>430.64485058000002</v>
      </c>
      <c r="G152" s="130">
        <v>45.128692800000003</v>
      </c>
      <c r="H152" s="130">
        <v>170.10944765999997</v>
      </c>
      <c r="I152" s="130">
        <v>1255.5063474199999</v>
      </c>
      <c r="J152" s="130">
        <v>346.21144000000004</v>
      </c>
      <c r="K152" s="130">
        <v>7.1804184599999994</v>
      </c>
      <c r="L152" s="130">
        <v>310.77124084000002</v>
      </c>
      <c r="M152" s="165">
        <v>1.0306923699999999</v>
      </c>
      <c r="N152" s="130">
        <v>135.53569203999999</v>
      </c>
      <c r="O152" s="130">
        <v>93.435764720000009</v>
      </c>
      <c r="P152" s="130">
        <v>94.62416884000001</v>
      </c>
      <c r="Q152" s="130">
        <v>19.762448640000002</v>
      </c>
      <c r="R152" s="130">
        <v>780.14102510999987</v>
      </c>
      <c r="S152" s="130">
        <v>2.7690208200000002</v>
      </c>
      <c r="T152" s="130">
        <v>29.11020121</v>
      </c>
      <c r="U152" s="130"/>
      <c r="V152" s="130"/>
    </row>
    <row r="153" spans="1:22" hidden="1" outlineLevel="1">
      <c r="A153" s="9">
        <v>44866</v>
      </c>
      <c r="B153" s="130">
        <v>8546.7928517599994</v>
      </c>
      <c r="C153" s="130">
        <v>2601.5324910300001</v>
      </c>
      <c r="D153" s="130">
        <v>3.7715075399999995</v>
      </c>
      <c r="E153" s="130">
        <v>2447.29834321</v>
      </c>
      <c r="F153" s="130">
        <v>402.01037282000004</v>
      </c>
      <c r="G153" s="130">
        <v>71.390165809999999</v>
      </c>
      <c r="H153" s="130">
        <v>204.30616476999998</v>
      </c>
      <c r="I153" s="130">
        <v>1096.9066717199998</v>
      </c>
      <c r="J153" s="130">
        <v>385.26224174999999</v>
      </c>
      <c r="K153" s="130">
        <v>8.3583014999999996</v>
      </c>
      <c r="L153" s="130">
        <v>306.36116615999998</v>
      </c>
      <c r="M153" s="165">
        <v>0.52100520000000006</v>
      </c>
      <c r="N153" s="130">
        <v>121.99036016000001</v>
      </c>
      <c r="O153" s="130">
        <v>79.780120220000015</v>
      </c>
      <c r="P153" s="130">
        <v>80.379909380000001</v>
      </c>
      <c r="Q153" s="130">
        <v>16.689556339999999</v>
      </c>
      <c r="R153" s="130">
        <v>686.40437220999991</v>
      </c>
      <c r="S153" s="130">
        <v>3.0711262499999998</v>
      </c>
      <c r="T153" s="130">
        <v>30.75897569</v>
      </c>
      <c r="U153" s="130"/>
      <c r="V153" s="130"/>
    </row>
    <row r="154" spans="1:22" hidden="1" outlineLevel="1">
      <c r="A154" s="9">
        <v>44896</v>
      </c>
      <c r="B154" s="130">
        <v>8570.4177145699996</v>
      </c>
      <c r="C154" s="130">
        <v>2229.4536952699996</v>
      </c>
      <c r="D154" s="130">
        <v>9.07110576</v>
      </c>
      <c r="E154" s="130">
        <v>2061.6598976300002</v>
      </c>
      <c r="F154" s="130">
        <v>545.73260572000004</v>
      </c>
      <c r="G154" s="130">
        <v>95.684637729999992</v>
      </c>
      <c r="H154" s="130">
        <v>267.90146877999996</v>
      </c>
      <c r="I154" s="130">
        <v>1467.4548428900002</v>
      </c>
      <c r="J154" s="130">
        <v>391.29751210999996</v>
      </c>
      <c r="K154" s="130">
        <v>7.2504927999999991</v>
      </c>
      <c r="L154" s="130">
        <v>312.23479042999998</v>
      </c>
      <c r="M154" s="165">
        <v>0.21169469000000002</v>
      </c>
      <c r="N154" s="130">
        <v>160.9767152</v>
      </c>
      <c r="O154" s="130">
        <v>88.710450939999987</v>
      </c>
      <c r="P154" s="130">
        <v>65.680632349999996</v>
      </c>
      <c r="Q154" s="130">
        <v>15.571662990000002</v>
      </c>
      <c r="R154" s="130">
        <v>814.16108034999991</v>
      </c>
      <c r="S154" s="130">
        <v>3.59421078</v>
      </c>
      <c r="T154" s="130">
        <v>33.770218149999998</v>
      </c>
      <c r="U154" s="130"/>
      <c r="V154" s="130"/>
    </row>
    <row r="155" spans="1:22" hidden="1" outlineLevel="1">
      <c r="A155" s="9">
        <v>44927</v>
      </c>
      <c r="B155" s="130">
        <v>8752.3100127000016</v>
      </c>
      <c r="C155" s="130">
        <v>2391.1446224000001</v>
      </c>
      <c r="D155" s="130">
        <v>5.1408018000000002</v>
      </c>
      <c r="E155" s="130">
        <v>2182.6015161300002</v>
      </c>
      <c r="F155" s="130">
        <v>462.00815201</v>
      </c>
      <c r="G155" s="130">
        <v>82.309158060000001</v>
      </c>
      <c r="H155" s="130">
        <v>192.79029048999999</v>
      </c>
      <c r="I155" s="130">
        <v>1467.5357653199999</v>
      </c>
      <c r="J155" s="130">
        <v>524.07612864000009</v>
      </c>
      <c r="K155" s="130">
        <v>7.8517250999999995</v>
      </c>
      <c r="L155" s="130">
        <v>325.82827672999997</v>
      </c>
      <c r="M155" s="165">
        <v>3.1425091300000001</v>
      </c>
      <c r="N155" s="130">
        <v>167.44152179</v>
      </c>
      <c r="O155" s="130">
        <v>88.410931429999991</v>
      </c>
      <c r="P155" s="130">
        <v>62.38861665000001</v>
      </c>
      <c r="Q155" s="130">
        <v>16.34812977</v>
      </c>
      <c r="R155" s="130">
        <v>742.19284297000002</v>
      </c>
      <c r="S155" s="130">
        <v>3.4098366500000004</v>
      </c>
      <c r="T155" s="130">
        <v>27.689187630000003</v>
      </c>
      <c r="U155" s="130"/>
      <c r="V155" s="130"/>
    </row>
    <row r="156" spans="1:22" hidden="1" outlineLevel="1">
      <c r="A156" s="9">
        <v>44958</v>
      </c>
      <c r="B156" s="130">
        <v>9927.4340105699994</v>
      </c>
      <c r="C156" s="130">
        <v>2781.0280540600002</v>
      </c>
      <c r="D156" s="130">
        <v>2.7817324300000004</v>
      </c>
      <c r="E156" s="130">
        <v>2833.0140971299998</v>
      </c>
      <c r="F156" s="130">
        <v>502.11660402999996</v>
      </c>
      <c r="G156" s="130">
        <v>68.656711950000002</v>
      </c>
      <c r="H156" s="130">
        <v>189.31838832</v>
      </c>
      <c r="I156" s="130">
        <v>1374.64041357</v>
      </c>
      <c r="J156" s="130">
        <v>556.39836820999994</v>
      </c>
      <c r="K156" s="130">
        <v>8.0489317500000013</v>
      </c>
      <c r="L156" s="130">
        <v>270.93221524</v>
      </c>
      <c r="M156" s="165">
        <v>0.81779179000000002</v>
      </c>
      <c r="N156" s="130">
        <v>146.68793647000001</v>
      </c>
      <c r="O156" s="130">
        <v>89.540342409999994</v>
      </c>
      <c r="P156" s="130">
        <v>65.561301090000001</v>
      </c>
      <c r="Q156" s="130">
        <v>17.546389720000001</v>
      </c>
      <c r="R156" s="130">
        <v>988.51587689000007</v>
      </c>
      <c r="S156" s="130">
        <v>3.65216546</v>
      </c>
      <c r="T156" s="130">
        <v>28.176690050000001</v>
      </c>
      <c r="U156" s="130"/>
      <c r="V156" s="130"/>
    </row>
    <row r="157" spans="1:22" hidden="1" outlineLevel="1">
      <c r="A157" s="9">
        <v>44986</v>
      </c>
      <c r="B157" s="130">
        <v>10412.67092273</v>
      </c>
      <c r="C157" s="130">
        <v>3069.2953227600001</v>
      </c>
      <c r="D157" s="130">
        <v>4.2617988499999999</v>
      </c>
      <c r="E157" s="130">
        <v>2639.2238199100002</v>
      </c>
      <c r="F157" s="130">
        <v>816.5674947</v>
      </c>
      <c r="G157" s="130">
        <v>65.923054109999995</v>
      </c>
      <c r="H157" s="130">
        <v>176.11643832999999</v>
      </c>
      <c r="I157" s="130">
        <v>1536.9007680700001</v>
      </c>
      <c r="J157" s="130">
        <v>367.35132012999998</v>
      </c>
      <c r="K157" s="130">
        <v>17.51298383</v>
      </c>
      <c r="L157" s="130">
        <v>326.92504967000002</v>
      </c>
      <c r="M157" s="165">
        <v>2.8111089099999997</v>
      </c>
      <c r="N157" s="130">
        <v>207.10158581000002</v>
      </c>
      <c r="O157" s="130">
        <v>93.781840180000003</v>
      </c>
      <c r="P157" s="130">
        <v>70.320072190000005</v>
      </c>
      <c r="Q157" s="130">
        <v>17.672445670000002</v>
      </c>
      <c r="R157" s="130">
        <v>970.01610901999993</v>
      </c>
      <c r="S157" s="130">
        <v>4.1016980700000003</v>
      </c>
      <c r="T157" s="130">
        <v>26.788012520000002</v>
      </c>
      <c r="U157" s="130"/>
      <c r="V157" s="130"/>
    </row>
    <row r="158" spans="1:22" hidden="1" outlineLevel="1">
      <c r="A158" s="9">
        <v>45017</v>
      </c>
      <c r="B158" s="130">
        <v>10353.198827490001</v>
      </c>
      <c r="C158" s="130">
        <v>3177.0423988399998</v>
      </c>
      <c r="D158" s="130">
        <v>9.6186546699999997</v>
      </c>
      <c r="E158" s="130">
        <v>2699.7882200100003</v>
      </c>
      <c r="F158" s="130">
        <v>630.40885054</v>
      </c>
      <c r="G158" s="130">
        <v>56.946480670000007</v>
      </c>
      <c r="H158" s="130">
        <v>193.35590203999999</v>
      </c>
      <c r="I158" s="130">
        <v>1521.9819398</v>
      </c>
      <c r="J158" s="130">
        <v>292.24806352999997</v>
      </c>
      <c r="K158" s="130">
        <v>13.03345393</v>
      </c>
      <c r="L158" s="130">
        <v>349.49896333000004</v>
      </c>
      <c r="M158" s="165">
        <v>2.1899553999999997</v>
      </c>
      <c r="N158" s="130">
        <v>199.27935466</v>
      </c>
      <c r="O158" s="130">
        <v>104.70166271000001</v>
      </c>
      <c r="P158" s="130">
        <v>79.381969190000007</v>
      </c>
      <c r="Q158" s="130">
        <v>17.630672109999999</v>
      </c>
      <c r="R158" s="130">
        <v>965.95363498999995</v>
      </c>
      <c r="S158" s="130">
        <v>5.2127617600000002</v>
      </c>
      <c r="T158" s="130">
        <v>34.925889310000002</v>
      </c>
      <c r="U158" s="130"/>
      <c r="V158" s="130"/>
    </row>
    <row r="159" spans="1:22" hidden="1" outlineLevel="1">
      <c r="A159" s="9">
        <v>45047</v>
      </c>
      <c r="B159" s="130">
        <v>10761.882548310001</v>
      </c>
      <c r="C159" s="130">
        <v>3671.5314965700009</v>
      </c>
      <c r="D159" s="130">
        <v>6.5454736200000001</v>
      </c>
      <c r="E159" s="130">
        <v>2673.7230431099997</v>
      </c>
      <c r="F159" s="130">
        <v>355.33475013999998</v>
      </c>
      <c r="G159" s="130">
        <v>68.303909379999993</v>
      </c>
      <c r="H159" s="130">
        <v>229.80919498</v>
      </c>
      <c r="I159" s="130">
        <v>1502.2254338</v>
      </c>
      <c r="J159" s="130">
        <v>474.66314804000001</v>
      </c>
      <c r="K159" s="130">
        <v>13.31939191</v>
      </c>
      <c r="L159" s="130">
        <v>353.86822229000001</v>
      </c>
      <c r="M159" s="165">
        <v>1.5954354500000001</v>
      </c>
      <c r="N159" s="130">
        <v>205.39520843999998</v>
      </c>
      <c r="O159" s="130">
        <v>112.57918009000001</v>
      </c>
      <c r="P159" s="130">
        <v>73.663896859999994</v>
      </c>
      <c r="Q159" s="130">
        <v>18.360844860000004</v>
      </c>
      <c r="R159" s="130">
        <v>960.59122083999978</v>
      </c>
      <c r="S159" s="130">
        <v>4.8479876500000003</v>
      </c>
      <c r="T159" s="130">
        <v>35.524710280000001</v>
      </c>
      <c r="U159" s="130"/>
      <c r="V159" s="130"/>
    </row>
    <row r="160" spans="1:22" hidden="1" outlineLevel="1">
      <c r="A160" s="9">
        <v>45078</v>
      </c>
      <c r="B160" s="130">
        <v>11276.375358879999</v>
      </c>
      <c r="C160" s="130">
        <v>3831.3644262800003</v>
      </c>
      <c r="D160" s="130">
        <v>10.234954120000001</v>
      </c>
      <c r="E160" s="130">
        <v>2768.50972697</v>
      </c>
      <c r="F160" s="130">
        <v>479.56459096999998</v>
      </c>
      <c r="G160" s="130">
        <v>66.567519529999998</v>
      </c>
      <c r="H160" s="130">
        <v>222.24013066000001</v>
      </c>
      <c r="I160" s="130">
        <v>1508.2638718999999</v>
      </c>
      <c r="J160" s="130">
        <v>626.69729890999997</v>
      </c>
      <c r="K160" s="130">
        <v>14.211897500000001</v>
      </c>
      <c r="L160" s="130">
        <v>351.40221617999998</v>
      </c>
      <c r="M160" s="165">
        <v>1.1566376299999999</v>
      </c>
      <c r="N160" s="130">
        <v>190.87880941</v>
      </c>
      <c r="O160" s="130">
        <v>120.79458744999999</v>
      </c>
      <c r="P160" s="130">
        <v>75.015480280000006</v>
      </c>
      <c r="Q160" s="130">
        <v>18.81425321</v>
      </c>
      <c r="R160" s="130">
        <v>946.7280788999999</v>
      </c>
      <c r="S160" s="130">
        <v>7.2648500600000006</v>
      </c>
      <c r="T160" s="130">
        <v>36.666028920000002</v>
      </c>
      <c r="U160" s="130"/>
      <c r="V160" s="130"/>
    </row>
    <row r="161" spans="1:22" hidden="1" outlineLevel="1">
      <c r="A161" s="9">
        <v>45108</v>
      </c>
      <c r="B161" s="130">
        <v>11535.404761410002</v>
      </c>
      <c r="C161" s="130">
        <v>3891.8464560200005</v>
      </c>
      <c r="D161" s="130">
        <v>11.632528310000001</v>
      </c>
      <c r="E161" s="130">
        <v>2980.0728528999998</v>
      </c>
      <c r="F161" s="130">
        <v>606.62634775000004</v>
      </c>
      <c r="G161" s="130">
        <v>65.90347045</v>
      </c>
      <c r="H161" s="130">
        <v>177.97715755999999</v>
      </c>
      <c r="I161" s="130">
        <v>1393.9967782700003</v>
      </c>
      <c r="J161" s="130">
        <v>635.29685626999992</v>
      </c>
      <c r="K161" s="130">
        <v>16.326724160000001</v>
      </c>
      <c r="L161" s="130">
        <v>365.21250118000006</v>
      </c>
      <c r="M161" s="165">
        <v>3.7388909300000002</v>
      </c>
      <c r="N161" s="130">
        <v>219.27983780000002</v>
      </c>
      <c r="O161" s="130">
        <v>114.69226087</v>
      </c>
      <c r="P161" s="130">
        <v>71.583386680000004</v>
      </c>
      <c r="Q161" s="130">
        <v>16.969743860000001</v>
      </c>
      <c r="R161" s="130">
        <v>923.05075027999999</v>
      </c>
      <c r="S161" s="130">
        <v>4.7247107999999987</v>
      </c>
      <c r="T161" s="130">
        <v>36.473507320000003</v>
      </c>
      <c r="U161" s="130"/>
      <c r="V161" s="130"/>
    </row>
    <row r="162" spans="1:22" hidden="1" outlineLevel="1">
      <c r="A162" s="9">
        <v>45139</v>
      </c>
      <c r="B162" s="130">
        <v>11249.463107309999</v>
      </c>
      <c r="C162" s="130">
        <v>3660.8478595400002</v>
      </c>
      <c r="D162" s="130">
        <v>16.04001358</v>
      </c>
      <c r="E162" s="130">
        <v>3195.5086409</v>
      </c>
      <c r="F162" s="130">
        <v>368.93755587999999</v>
      </c>
      <c r="G162" s="130">
        <v>64.567474260000012</v>
      </c>
      <c r="H162" s="130">
        <v>259.43573712</v>
      </c>
      <c r="I162" s="130">
        <v>1596.5388227100002</v>
      </c>
      <c r="J162" s="130">
        <v>274.53593674000001</v>
      </c>
      <c r="K162" s="130">
        <v>23.692517979999998</v>
      </c>
      <c r="L162" s="130">
        <v>369.52046474999997</v>
      </c>
      <c r="M162" s="165">
        <v>8.7613723599999993</v>
      </c>
      <c r="N162" s="130">
        <v>194.14184722000002</v>
      </c>
      <c r="O162" s="130">
        <v>121.40708972</v>
      </c>
      <c r="P162" s="130">
        <v>82.300874460000003</v>
      </c>
      <c r="Q162" s="130">
        <v>22.110804239999997</v>
      </c>
      <c r="R162" s="130">
        <v>946.24079797000002</v>
      </c>
      <c r="S162" s="130">
        <v>8.8003789799999996</v>
      </c>
      <c r="T162" s="130">
        <v>36.074918900000007</v>
      </c>
      <c r="U162" s="130"/>
      <c r="V162" s="130"/>
    </row>
    <row r="163" spans="1:22" hidden="1" outlineLevel="1">
      <c r="A163" s="9">
        <v>45170</v>
      </c>
      <c r="B163" s="130">
        <v>11063.962062070001</v>
      </c>
      <c r="C163" s="130">
        <v>3328.2075929900002</v>
      </c>
      <c r="D163" s="130">
        <v>16.073961440000001</v>
      </c>
      <c r="E163" s="130">
        <v>3258.31700159</v>
      </c>
      <c r="F163" s="130">
        <v>386.40584103999998</v>
      </c>
      <c r="G163" s="130">
        <v>69.283477260000012</v>
      </c>
      <c r="H163" s="130">
        <v>294.86529216999998</v>
      </c>
      <c r="I163" s="130">
        <v>1456.81050448</v>
      </c>
      <c r="J163" s="130">
        <v>427.39393489999998</v>
      </c>
      <c r="K163" s="130">
        <v>17.942972650000002</v>
      </c>
      <c r="L163" s="130">
        <v>358.99116557999992</v>
      </c>
      <c r="M163" s="165">
        <v>10.336719629999999</v>
      </c>
      <c r="N163" s="130">
        <v>221.86181242000001</v>
      </c>
      <c r="O163" s="130">
        <v>111.55619807000002</v>
      </c>
      <c r="P163" s="130">
        <v>81.58222244000001</v>
      </c>
      <c r="Q163" s="130">
        <v>24.477693840000001</v>
      </c>
      <c r="R163" s="130">
        <v>958.70008741000015</v>
      </c>
      <c r="S163" s="130">
        <v>5.7853288999999997</v>
      </c>
      <c r="T163" s="130">
        <v>35.370255260000008</v>
      </c>
      <c r="U163" s="130"/>
      <c r="V163" s="130"/>
    </row>
    <row r="164" spans="1:22" hidden="1" outlineLevel="1">
      <c r="A164" s="9">
        <v>45200</v>
      </c>
      <c r="B164" s="130">
        <v>11239.695861240001</v>
      </c>
      <c r="C164" s="130">
        <v>3276.5574065000001</v>
      </c>
      <c r="D164" s="130">
        <v>13.222852450000001</v>
      </c>
      <c r="E164" s="130">
        <v>3569.5878652700003</v>
      </c>
      <c r="F164" s="130">
        <v>404.17459400999996</v>
      </c>
      <c r="G164" s="130">
        <v>66.252887680000001</v>
      </c>
      <c r="H164" s="130">
        <v>273.3207827999999</v>
      </c>
      <c r="I164" s="130">
        <v>1546.3791480499999</v>
      </c>
      <c r="J164" s="130">
        <v>240.32065179</v>
      </c>
      <c r="K164" s="130">
        <v>15.95481682</v>
      </c>
      <c r="L164" s="130">
        <v>365.70940239999999</v>
      </c>
      <c r="M164" s="165">
        <v>9.4386437099999991</v>
      </c>
      <c r="N164" s="130">
        <v>228.35491647000001</v>
      </c>
      <c r="O164" s="130">
        <v>153.66920233999997</v>
      </c>
      <c r="P164" s="130">
        <v>81.482713929999989</v>
      </c>
      <c r="Q164" s="130">
        <v>23.277480189999999</v>
      </c>
      <c r="R164" s="130">
        <v>909.69940979</v>
      </c>
      <c r="S164" s="130">
        <v>5.5122490800000001</v>
      </c>
      <c r="T164" s="130">
        <v>56.780837959999999</v>
      </c>
      <c r="U164" s="130"/>
      <c r="V164" s="130"/>
    </row>
    <row r="165" spans="1:22" hidden="1" outlineLevel="1">
      <c r="A165" s="9">
        <v>45231</v>
      </c>
      <c r="B165" s="130">
        <v>11260.797121600001</v>
      </c>
      <c r="C165" s="130">
        <v>3245.7819546700002</v>
      </c>
      <c r="D165" s="130">
        <v>12.68478245</v>
      </c>
      <c r="E165" s="130">
        <v>3399.4319428699996</v>
      </c>
      <c r="F165" s="130">
        <v>384.60571698000001</v>
      </c>
      <c r="G165" s="130">
        <v>75.968376369999987</v>
      </c>
      <c r="H165" s="130">
        <v>308.13038556000004</v>
      </c>
      <c r="I165" s="130">
        <v>1558.2438194700003</v>
      </c>
      <c r="J165" s="130">
        <v>284.80778894999997</v>
      </c>
      <c r="K165" s="130">
        <v>15.185509059999999</v>
      </c>
      <c r="L165" s="130">
        <v>381.09214249000001</v>
      </c>
      <c r="M165" s="165">
        <v>7.5542032199999998</v>
      </c>
      <c r="N165" s="130">
        <v>212.01542032</v>
      </c>
      <c r="O165" s="130">
        <v>165.90114638999998</v>
      </c>
      <c r="P165" s="130">
        <v>76.100944130000002</v>
      </c>
      <c r="Q165" s="130">
        <v>21.750874630000002</v>
      </c>
      <c r="R165" s="130">
        <v>1041.04936711</v>
      </c>
      <c r="S165" s="130">
        <v>6.2499875100000004</v>
      </c>
      <c r="T165" s="130">
        <v>64.242759419999999</v>
      </c>
      <c r="U165" s="130"/>
      <c r="V165" s="130"/>
    </row>
    <row r="166" spans="1:22" hidden="1" outlineLevel="1">
      <c r="A166" s="9">
        <v>45261</v>
      </c>
      <c r="B166" s="130">
        <v>12057.272917940001</v>
      </c>
      <c r="C166" s="130">
        <v>3317.6669657399998</v>
      </c>
      <c r="D166" s="130">
        <v>32.638891860000001</v>
      </c>
      <c r="E166" s="130">
        <v>3622.65693762</v>
      </c>
      <c r="F166" s="130">
        <v>408.08496799</v>
      </c>
      <c r="G166" s="130">
        <v>79.609837769999984</v>
      </c>
      <c r="H166" s="130">
        <v>520.72769764999998</v>
      </c>
      <c r="I166" s="130">
        <v>1970.4619027100002</v>
      </c>
      <c r="J166" s="130">
        <v>247.71554171</v>
      </c>
      <c r="K166" s="130">
        <v>12.690078530000001</v>
      </c>
      <c r="L166" s="130">
        <v>388.20596705000003</v>
      </c>
      <c r="M166" s="165">
        <v>7.8430291600000004</v>
      </c>
      <c r="N166" s="130">
        <v>225.98462292999997</v>
      </c>
      <c r="O166" s="130">
        <v>225.09929131999999</v>
      </c>
      <c r="P166" s="130">
        <v>82.569338270000003</v>
      </c>
      <c r="Q166" s="130">
        <v>21.396040120000002</v>
      </c>
      <c r="R166" s="130">
        <v>832.40166310999984</v>
      </c>
      <c r="S166" s="130">
        <v>6.3562421100000002</v>
      </c>
      <c r="T166" s="130">
        <v>55.163902289999996</v>
      </c>
      <c r="U166" s="130"/>
      <c r="V166" s="130"/>
    </row>
    <row r="167" spans="1:22" hidden="1" outlineLevel="1">
      <c r="A167" s="9">
        <v>45292</v>
      </c>
      <c r="B167" s="130">
        <v>12087.921733179995</v>
      </c>
      <c r="C167" s="130">
        <v>3766.8005290999999</v>
      </c>
      <c r="D167" s="130">
        <v>12.024448950000002</v>
      </c>
      <c r="E167" s="130">
        <v>3490.4927332399998</v>
      </c>
      <c r="F167" s="130">
        <v>338.78999849000002</v>
      </c>
      <c r="G167" s="130">
        <v>60.312838450000001</v>
      </c>
      <c r="H167" s="130">
        <v>386.85164907999996</v>
      </c>
      <c r="I167" s="130">
        <v>1905.23737611</v>
      </c>
      <c r="J167" s="130">
        <v>343.16379439000002</v>
      </c>
      <c r="K167" s="130">
        <v>17.657320839999997</v>
      </c>
      <c r="L167" s="130">
        <v>413.28571589000006</v>
      </c>
      <c r="M167" s="165">
        <v>3.82681541</v>
      </c>
      <c r="N167" s="130">
        <v>276.04146542000001</v>
      </c>
      <c r="O167" s="130">
        <v>218.68888773</v>
      </c>
      <c r="P167" s="130">
        <v>77.20021869</v>
      </c>
      <c r="Q167" s="130">
        <v>21.807740039999999</v>
      </c>
      <c r="R167" s="130">
        <v>706.70072871000002</v>
      </c>
      <c r="S167" s="130">
        <v>5.3728552799999996</v>
      </c>
      <c r="T167" s="130">
        <v>43.666617359999996</v>
      </c>
      <c r="U167" s="130"/>
      <c r="V167" s="130"/>
    </row>
    <row r="168" spans="1:22" hidden="1" outlineLevel="1">
      <c r="A168" s="9">
        <v>45323</v>
      </c>
      <c r="B168" s="130">
        <v>12701.028705390003</v>
      </c>
      <c r="C168" s="130">
        <v>3943.9290462299996</v>
      </c>
      <c r="D168" s="130">
        <v>13.55296038</v>
      </c>
      <c r="E168" s="130">
        <v>3608.3567988200002</v>
      </c>
      <c r="F168" s="130">
        <v>358.31281134000005</v>
      </c>
      <c r="G168" s="130">
        <v>65.141390099999995</v>
      </c>
      <c r="H168" s="130">
        <v>356.37490632999999</v>
      </c>
      <c r="I168" s="130">
        <v>2071.4157515500001</v>
      </c>
      <c r="J168" s="130">
        <v>345.3325888</v>
      </c>
      <c r="K168" s="130">
        <v>13.992778119999999</v>
      </c>
      <c r="L168" s="130">
        <v>416.07634783999993</v>
      </c>
      <c r="M168" s="165">
        <v>2.2953554400000002</v>
      </c>
      <c r="N168" s="130">
        <v>240.54074629000002</v>
      </c>
      <c r="O168" s="130">
        <v>227.81329595000003</v>
      </c>
      <c r="P168" s="130">
        <v>71.312290310000009</v>
      </c>
      <c r="Q168" s="130">
        <v>23.50353999</v>
      </c>
      <c r="R168" s="130">
        <v>894.32505532000005</v>
      </c>
      <c r="S168" s="130">
        <v>5.6707195599999993</v>
      </c>
      <c r="T168" s="130">
        <v>43.082323020000004</v>
      </c>
      <c r="U168" s="130"/>
      <c r="V168" s="130"/>
    </row>
    <row r="169" spans="1:22" hidden="1" outlineLevel="1">
      <c r="A169" s="9">
        <v>45352</v>
      </c>
      <c r="B169" s="130">
        <v>12873.09631013</v>
      </c>
      <c r="C169" s="130">
        <v>4233.4875336499999</v>
      </c>
      <c r="D169" s="130">
        <v>7.0898217200000007</v>
      </c>
      <c r="E169" s="130">
        <v>3445.8333461499997</v>
      </c>
      <c r="F169" s="130">
        <v>376.20701948999999</v>
      </c>
      <c r="G169" s="130">
        <v>60.054221769999998</v>
      </c>
      <c r="H169" s="130">
        <v>336.66423286000003</v>
      </c>
      <c r="I169" s="130">
        <v>1872.3692314300001</v>
      </c>
      <c r="J169" s="130">
        <v>491.17583362999994</v>
      </c>
      <c r="K169" s="130">
        <v>16.398294290000003</v>
      </c>
      <c r="L169" s="130">
        <v>422.05622720000002</v>
      </c>
      <c r="M169" s="165">
        <v>4.6106027799999998</v>
      </c>
      <c r="N169" s="130">
        <v>257.76128233999998</v>
      </c>
      <c r="O169" s="130">
        <v>263.57779621000003</v>
      </c>
      <c r="P169" s="130">
        <v>82.555376480000007</v>
      </c>
      <c r="Q169" s="130">
        <v>28.464301949999996</v>
      </c>
      <c r="R169" s="130">
        <v>929.96732817999998</v>
      </c>
      <c r="S169" s="130">
        <v>6.13189253</v>
      </c>
      <c r="T169" s="130">
        <v>38.691967470000002</v>
      </c>
      <c r="U169" s="130"/>
      <c r="V169" s="130"/>
    </row>
    <row r="170" spans="1:22">
      <c r="A170" s="9">
        <v>45383</v>
      </c>
      <c r="B170" s="130">
        <v>13614.51553633</v>
      </c>
      <c r="C170" s="130">
        <v>4731.0365993699997</v>
      </c>
      <c r="D170" s="130">
        <v>4.3298552400000005</v>
      </c>
      <c r="E170" s="130">
        <v>3658.6490957000001</v>
      </c>
      <c r="F170" s="130">
        <v>306.90763313000002</v>
      </c>
      <c r="G170" s="130">
        <v>65.567990190000003</v>
      </c>
      <c r="H170" s="130">
        <v>286.43030851999998</v>
      </c>
      <c r="I170" s="130">
        <v>2078.18347137</v>
      </c>
      <c r="J170" s="130">
        <v>427.29773139999998</v>
      </c>
      <c r="K170" s="130">
        <v>16.060344270000002</v>
      </c>
      <c r="L170" s="130">
        <v>439.64645439000003</v>
      </c>
      <c r="M170" s="165">
        <v>6.2332080400000001</v>
      </c>
      <c r="N170" s="130">
        <v>270.42333479999996</v>
      </c>
      <c r="O170" s="130">
        <v>265.39721625000004</v>
      </c>
      <c r="P170" s="130">
        <v>91.154116000000002</v>
      </c>
      <c r="Q170" s="130">
        <v>27.905593100000001</v>
      </c>
      <c r="R170" s="130">
        <v>897.08020879999992</v>
      </c>
      <c r="S170" s="130">
        <v>5.06660953</v>
      </c>
      <c r="T170" s="130">
        <v>37.145766230000007</v>
      </c>
      <c r="U170" s="130"/>
      <c r="V170" s="130"/>
    </row>
    <row r="171" spans="1:22">
      <c r="A171" s="9">
        <v>45413</v>
      </c>
      <c r="B171" s="130">
        <v>13334.49905473</v>
      </c>
      <c r="C171" s="130">
        <v>4823.1777725800002</v>
      </c>
      <c r="D171" s="130">
        <v>8.9530681200000011</v>
      </c>
      <c r="E171" s="130">
        <v>3697.8432387500002</v>
      </c>
      <c r="F171" s="130">
        <v>330.59428292000001</v>
      </c>
      <c r="G171" s="130">
        <v>62.761878830000008</v>
      </c>
      <c r="H171" s="130">
        <v>257.12665012000002</v>
      </c>
      <c r="I171" s="130">
        <v>1765.4738238499999</v>
      </c>
      <c r="J171" s="130">
        <v>286.75542332999999</v>
      </c>
      <c r="K171" s="130">
        <v>16.88841867</v>
      </c>
      <c r="L171" s="130">
        <v>452.56069388000003</v>
      </c>
      <c r="M171" s="165">
        <v>2.33862331</v>
      </c>
      <c r="N171" s="130">
        <v>276.73250836</v>
      </c>
      <c r="O171" s="130">
        <v>281.20031383999998</v>
      </c>
      <c r="P171" s="130">
        <v>91.900713589999995</v>
      </c>
      <c r="Q171" s="130">
        <v>27.67472618</v>
      </c>
      <c r="R171" s="130">
        <v>914.54970370000001</v>
      </c>
      <c r="S171" s="130">
        <v>5.0061324999999997</v>
      </c>
      <c r="T171" s="130">
        <v>32.9610822</v>
      </c>
      <c r="U171" s="130"/>
      <c r="V171" s="130"/>
    </row>
    <row r="172" spans="1:22">
      <c r="A172" s="9">
        <v>45444</v>
      </c>
      <c r="B172" s="130">
        <v>13761.829955630001</v>
      </c>
      <c r="C172" s="130">
        <v>4891.1996850200003</v>
      </c>
      <c r="D172" s="130">
        <v>18.734700060000002</v>
      </c>
      <c r="E172" s="130">
        <v>3731.0492862400001</v>
      </c>
      <c r="F172" s="130">
        <v>341.87781082000004</v>
      </c>
      <c r="G172" s="130">
        <v>68.333729660000003</v>
      </c>
      <c r="H172" s="130">
        <v>307.65238676000001</v>
      </c>
      <c r="I172" s="130">
        <v>1935.7829531099999</v>
      </c>
      <c r="J172" s="130">
        <v>262.42936838999998</v>
      </c>
      <c r="K172" s="130">
        <v>41.952232409999993</v>
      </c>
      <c r="L172" s="130">
        <v>457.57719852999992</v>
      </c>
      <c r="M172" s="165">
        <v>3.6071768400000002</v>
      </c>
      <c r="N172" s="130">
        <v>270.18787471999997</v>
      </c>
      <c r="O172" s="130">
        <v>347.63276148</v>
      </c>
      <c r="P172" s="130">
        <v>101.73580325</v>
      </c>
      <c r="Q172" s="130">
        <v>21.673205449999998</v>
      </c>
      <c r="R172" s="130">
        <v>922.71735082999987</v>
      </c>
      <c r="S172" s="130">
        <v>4.1418208600000002</v>
      </c>
      <c r="T172" s="130">
        <v>33.544611199999999</v>
      </c>
      <c r="U172" s="130"/>
      <c r="V172" s="130"/>
    </row>
    <row r="173" spans="1:22">
      <c r="A173" s="9">
        <v>45474</v>
      </c>
      <c r="B173" s="130">
        <v>15212.331862939998</v>
      </c>
      <c r="C173" s="130">
        <v>6506.3843107399989</v>
      </c>
      <c r="D173" s="130">
        <v>17.665049419999999</v>
      </c>
      <c r="E173" s="130">
        <v>3795.0117502400003</v>
      </c>
      <c r="F173" s="130">
        <v>450.32461097999999</v>
      </c>
      <c r="G173" s="130">
        <v>58.980607519999992</v>
      </c>
      <c r="H173" s="130">
        <v>305.70692544000002</v>
      </c>
      <c r="I173" s="130">
        <v>1667.68161816</v>
      </c>
      <c r="J173" s="130">
        <v>227.24784940000001</v>
      </c>
      <c r="K173" s="130">
        <v>43.409290330000005</v>
      </c>
      <c r="L173" s="130">
        <v>555.98658396999997</v>
      </c>
      <c r="M173" s="165">
        <v>3.0876722099999996</v>
      </c>
      <c r="N173" s="130">
        <v>279.00978026000001</v>
      </c>
      <c r="O173" s="130">
        <v>282.34291451000001</v>
      </c>
      <c r="P173" s="130">
        <v>98.85331875</v>
      </c>
      <c r="Q173" s="130">
        <v>20.950199860000001</v>
      </c>
      <c r="R173" s="130">
        <v>864.87022857000011</v>
      </c>
      <c r="S173" s="130">
        <v>3.28911336</v>
      </c>
      <c r="T173" s="130">
        <v>31.530039219999999</v>
      </c>
      <c r="U173" s="130"/>
      <c r="V173" s="130"/>
    </row>
    <row r="174" spans="1:22">
      <c r="A174" s="9">
        <v>45505</v>
      </c>
      <c r="B174" s="130">
        <v>15246.926000729998</v>
      </c>
      <c r="C174" s="130">
        <v>6372.9207425099994</v>
      </c>
      <c r="D174" s="130">
        <v>22.539578950000003</v>
      </c>
      <c r="E174" s="130">
        <v>3779.4430624999995</v>
      </c>
      <c r="F174" s="130">
        <v>467.38926339</v>
      </c>
      <c r="G174" s="130">
        <v>75.077118120000009</v>
      </c>
      <c r="H174" s="130">
        <v>303.34766003999999</v>
      </c>
      <c r="I174" s="130">
        <v>1803.1996603099999</v>
      </c>
      <c r="J174" s="130">
        <v>263.63951657000001</v>
      </c>
      <c r="K174" s="130">
        <v>39.845528470000005</v>
      </c>
      <c r="L174" s="130">
        <v>475.60627625000001</v>
      </c>
      <c r="M174" s="165">
        <v>3.2343276599999999</v>
      </c>
      <c r="N174" s="130">
        <v>289.47572688999998</v>
      </c>
      <c r="O174" s="130">
        <v>298.02555980000005</v>
      </c>
      <c r="P174" s="130">
        <v>101.67770132</v>
      </c>
      <c r="Q174" s="130">
        <v>27.789391459999997</v>
      </c>
      <c r="R174" s="130">
        <v>868.77389457000004</v>
      </c>
      <c r="S174" s="130">
        <v>4.5411610700000002</v>
      </c>
      <c r="T174" s="130">
        <v>50.399830849999994</v>
      </c>
      <c r="U174" s="130"/>
      <c r="V174" s="130"/>
    </row>
    <row r="175" spans="1:22">
      <c r="A175" s="9">
        <v>45536</v>
      </c>
      <c r="B175" s="130">
        <v>15496.955284220003</v>
      </c>
      <c r="C175" s="130">
        <v>6349.6277754999992</v>
      </c>
      <c r="D175" s="130">
        <v>46.066662889999996</v>
      </c>
      <c r="E175" s="130">
        <v>4176.4001854900007</v>
      </c>
      <c r="F175" s="130">
        <v>587.73569013999997</v>
      </c>
      <c r="G175" s="130">
        <v>65.396928979999998</v>
      </c>
      <c r="H175" s="130">
        <v>277.40301633999997</v>
      </c>
      <c r="I175" s="130">
        <v>1608.3771267299999</v>
      </c>
      <c r="J175" s="130">
        <v>247.06445950999998</v>
      </c>
      <c r="K175" s="130">
        <v>29.4207511</v>
      </c>
      <c r="L175" s="130">
        <v>448.61825363999998</v>
      </c>
      <c r="M175" s="165">
        <v>8.3159913999999997</v>
      </c>
      <c r="N175" s="130">
        <v>304.70704580999995</v>
      </c>
      <c r="O175" s="130">
        <v>405.67589795000004</v>
      </c>
      <c r="P175" s="130">
        <v>93.52983986000001</v>
      </c>
      <c r="Q175" s="130">
        <v>30.426273630000004</v>
      </c>
      <c r="R175" s="130">
        <v>770.5876164</v>
      </c>
      <c r="S175" s="130">
        <v>4.0158771700000004</v>
      </c>
      <c r="T175" s="130">
        <v>43.585891680000003</v>
      </c>
      <c r="U175" s="130"/>
      <c r="V175" s="130"/>
    </row>
    <row r="176" spans="1:22">
      <c r="A176" s="9">
        <v>45566</v>
      </c>
      <c r="B176" s="130">
        <v>15736.49865713</v>
      </c>
      <c r="C176" s="130">
        <v>6283.4358568799998</v>
      </c>
      <c r="D176" s="130">
        <v>58.220027789999996</v>
      </c>
      <c r="E176" s="130">
        <v>4215.3675909799995</v>
      </c>
      <c r="F176" s="130">
        <v>423.85093739000001</v>
      </c>
      <c r="G176" s="130">
        <v>75.304188190000005</v>
      </c>
      <c r="H176" s="130">
        <v>344.04128450999997</v>
      </c>
      <c r="I176" s="130">
        <v>1851.4031637799999</v>
      </c>
      <c r="J176" s="130">
        <v>292.40977896999999</v>
      </c>
      <c r="K176" s="130">
        <v>37.950390339999998</v>
      </c>
      <c r="L176" s="130">
        <v>478.48789201</v>
      </c>
      <c r="M176" s="165">
        <v>5.6780665300000006</v>
      </c>
      <c r="N176" s="130">
        <v>343.99592283999999</v>
      </c>
      <c r="O176" s="130">
        <v>426.82421263000009</v>
      </c>
      <c r="P176" s="130">
        <v>99.882299180000004</v>
      </c>
      <c r="Q176" s="130">
        <v>32.23760429</v>
      </c>
      <c r="R176" s="130">
        <v>722.28786591999994</v>
      </c>
      <c r="S176" s="130">
        <v>5.8296764499999991</v>
      </c>
      <c r="T176" s="130">
        <v>39.291898450000005</v>
      </c>
      <c r="U176" s="130"/>
      <c r="V176" s="130"/>
    </row>
    <row r="177" spans="1:22">
      <c r="A177" s="9">
        <v>45597</v>
      </c>
      <c r="B177" s="130">
        <v>15150.997190859996</v>
      </c>
      <c r="C177" s="130">
        <v>5508.605614600001</v>
      </c>
      <c r="D177" s="130">
        <v>14.281653009999999</v>
      </c>
      <c r="E177" s="130">
        <v>4270.1079093199996</v>
      </c>
      <c r="F177" s="130">
        <v>475.44773422999998</v>
      </c>
      <c r="G177" s="130">
        <v>78.896356480000009</v>
      </c>
      <c r="H177" s="130">
        <v>320.41999095</v>
      </c>
      <c r="I177" s="130">
        <v>1964.8321669600002</v>
      </c>
      <c r="J177" s="130">
        <v>235.6072408</v>
      </c>
      <c r="K177" s="130">
        <v>33.983588089999998</v>
      </c>
      <c r="L177" s="130">
        <v>434.90272125000001</v>
      </c>
      <c r="M177" s="165">
        <v>10.186937500000001</v>
      </c>
      <c r="N177" s="130">
        <v>371.26350654999999</v>
      </c>
      <c r="O177" s="130">
        <v>490.76267465000001</v>
      </c>
      <c r="P177" s="130">
        <v>95.73030018</v>
      </c>
      <c r="Q177" s="130">
        <v>28.97132942</v>
      </c>
      <c r="R177" s="130">
        <v>781.61881578999999</v>
      </c>
      <c r="S177" s="130">
        <v>4.6872657500000008</v>
      </c>
      <c r="T177" s="130">
        <v>30.691385329999999</v>
      </c>
      <c r="U177" s="130"/>
      <c r="V177" s="130"/>
    </row>
    <row r="178" spans="1:22">
      <c r="A178" s="9">
        <v>45627</v>
      </c>
      <c r="B178" s="130">
        <v>16544.593587019997</v>
      </c>
      <c r="C178" s="130">
        <v>5393.2314364699996</v>
      </c>
      <c r="D178" s="130">
        <v>17.929515199999997</v>
      </c>
      <c r="E178" s="130">
        <v>4920.0184022099993</v>
      </c>
      <c r="F178" s="130">
        <v>531.34208410999997</v>
      </c>
      <c r="G178" s="130">
        <v>67.339080870000004</v>
      </c>
      <c r="H178" s="130">
        <v>418.01475375000001</v>
      </c>
      <c r="I178" s="130">
        <v>2739.5170484999999</v>
      </c>
      <c r="J178" s="130">
        <v>233.78648958000002</v>
      </c>
      <c r="K178" s="130">
        <v>28.813798400000003</v>
      </c>
      <c r="L178" s="130">
        <v>461.93996772000003</v>
      </c>
      <c r="M178" s="165">
        <v>8.2779539199999999</v>
      </c>
      <c r="N178" s="130">
        <v>337.56553844999996</v>
      </c>
      <c r="O178" s="130">
        <v>492.51821632000002</v>
      </c>
      <c r="P178" s="130">
        <v>91.025606800000006</v>
      </c>
      <c r="Q178" s="130">
        <v>26.855344090000003</v>
      </c>
      <c r="R178" s="130">
        <v>725.10930203999999</v>
      </c>
      <c r="S178" s="130">
        <v>6.4072758800000003</v>
      </c>
      <c r="T178" s="130">
        <v>44.901772709999996</v>
      </c>
      <c r="U178" s="130"/>
      <c r="V178" s="130"/>
    </row>
    <row r="179" spans="1:22">
      <c r="A179" s="9">
        <v>45658</v>
      </c>
      <c r="B179" s="130">
        <v>16655.212060990001</v>
      </c>
      <c r="C179" s="130">
        <v>6342.2548578799997</v>
      </c>
      <c r="D179" s="130">
        <v>15.163011480000002</v>
      </c>
      <c r="E179" s="130">
        <v>4806.7240503599996</v>
      </c>
      <c r="F179" s="130">
        <v>437.31595635999992</v>
      </c>
      <c r="G179" s="130">
        <v>54.999060810000003</v>
      </c>
      <c r="H179" s="130">
        <v>294.31320609000005</v>
      </c>
      <c r="I179" s="130">
        <v>2478.64887718</v>
      </c>
      <c r="J179" s="130">
        <v>223.58538491999997</v>
      </c>
      <c r="K179" s="130">
        <v>22.569113220000002</v>
      </c>
      <c r="L179" s="130">
        <v>472.56588841000007</v>
      </c>
      <c r="M179" s="165">
        <v>7.0517203799999999</v>
      </c>
      <c r="N179" s="130">
        <v>321.23952550999996</v>
      </c>
      <c r="O179" s="130">
        <v>443.28304065999993</v>
      </c>
      <c r="P179" s="130">
        <v>98.673372960000009</v>
      </c>
      <c r="Q179" s="130">
        <v>32.940039729999995</v>
      </c>
      <c r="R179" s="130">
        <v>549.98111711999991</v>
      </c>
      <c r="S179" s="130">
        <v>9.1828672600000019</v>
      </c>
      <c r="T179" s="130">
        <v>44.720970659999999</v>
      </c>
      <c r="U179" s="130"/>
      <c r="V179" s="130"/>
    </row>
    <row r="180" spans="1:22">
      <c r="A180" s="9">
        <v>45689</v>
      </c>
      <c r="B180" s="130">
        <v>17134.2818539</v>
      </c>
      <c r="C180" s="130">
        <v>6141.3354380300007</v>
      </c>
      <c r="D180" s="130">
        <v>10.521398140000001</v>
      </c>
      <c r="E180" s="130">
        <v>5065.0544627899999</v>
      </c>
      <c r="F180" s="130">
        <v>471.13729644</v>
      </c>
      <c r="G180" s="130">
        <v>57.859478299999999</v>
      </c>
      <c r="H180" s="130">
        <v>262.87330610000004</v>
      </c>
      <c r="I180" s="130">
        <v>2633.62863049</v>
      </c>
      <c r="J180" s="130">
        <v>220.4579933</v>
      </c>
      <c r="K180" s="130">
        <v>18.612862930000006</v>
      </c>
      <c r="L180" s="130">
        <v>471.34311213999996</v>
      </c>
      <c r="M180" s="165">
        <v>9.1028680200000007</v>
      </c>
      <c r="N180" s="130">
        <v>378.76503295999998</v>
      </c>
      <c r="O180" s="130">
        <v>439.42478972999999</v>
      </c>
      <c r="P180" s="130">
        <v>102.29713814999999</v>
      </c>
      <c r="Q180" s="130">
        <v>32.63715509</v>
      </c>
      <c r="R180" s="130">
        <v>770.91749846999994</v>
      </c>
      <c r="S180" s="130">
        <v>9.3746259199999997</v>
      </c>
      <c r="T180" s="130">
        <v>38.938766899999997</v>
      </c>
      <c r="U180" s="130"/>
      <c r="V180" s="130"/>
    </row>
    <row r="181" spans="1:22">
      <c r="A181" s="9">
        <v>45717</v>
      </c>
      <c r="B181" s="130">
        <v>16859.949338219998</v>
      </c>
      <c r="C181" s="130">
        <v>5939.3769137599993</v>
      </c>
      <c r="D181" s="130">
        <v>6.495046649999999</v>
      </c>
      <c r="E181" s="130">
        <v>5171.27972254</v>
      </c>
      <c r="F181" s="130">
        <v>439.50109368999995</v>
      </c>
      <c r="G181" s="130">
        <v>76.792053519999996</v>
      </c>
      <c r="H181" s="130">
        <v>233.83341816000001</v>
      </c>
      <c r="I181" s="130">
        <v>2394.7462509000002</v>
      </c>
      <c r="J181" s="130">
        <v>217.81741118000002</v>
      </c>
      <c r="K181" s="130">
        <v>14.603531609999999</v>
      </c>
      <c r="L181" s="130">
        <v>445.04214146000004</v>
      </c>
      <c r="M181" s="165">
        <v>8.1443516700000007</v>
      </c>
      <c r="N181" s="130">
        <v>539.29222737000009</v>
      </c>
      <c r="O181" s="130">
        <v>471.20964449000002</v>
      </c>
      <c r="P181" s="130">
        <v>90.244739079999988</v>
      </c>
      <c r="Q181" s="130">
        <v>31.764173380000003</v>
      </c>
      <c r="R181" s="130">
        <v>735.04002319999995</v>
      </c>
      <c r="S181" s="130">
        <v>10.124971879999999</v>
      </c>
      <c r="T181" s="130">
        <v>34.641623679999995</v>
      </c>
      <c r="U181" s="130"/>
      <c r="V181" s="130"/>
    </row>
    <row r="182" spans="1:22">
      <c r="A182" s="9">
        <v>45748</v>
      </c>
      <c r="B182" s="130">
        <v>17689.36697404</v>
      </c>
      <c r="C182" s="130">
        <v>6265.3846305399993</v>
      </c>
      <c r="D182" s="130">
        <v>6.8979958099999994</v>
      </c>
      <c r="E182" s="130">
        <v>5669.2578558299992</v>
      </c>
      <c r="F182" s="130">
        <v>570.81943866000006</v>
      </c>
      <c r="G182" s="130">
        <v>91.80339453000002</v>
      </c>
      <c r="H182" s="130">
        <v>225.43194695</v>
      </c>
      <c r="I182" s="130">
        <v>2206.6115157099998</v>
      </c>
      <c r="J182" s="130">
        <v>284.01769927000004</v>
      </c>
      <c r="K182" s="130">
        <v>15.178511120000001</v>
      </c>
      <c r="L182" s="130">
        <v>439.57284465999999</v>
      </c>
      <c r="M182" s="165">
        <v>7.8184227599999998</v>
      </c>
      <c r="N182" s="130">
        <v>467.42056428000001</v>
      </c>
      <c r="O182" s="130">
        <v>531.73221959999989</v>
      </c>
      <c r="P182" s="130">
        <v>91.375901510000006</v>
      </c>
      <c r="Q182" s="130">
        <v>30.117298269999999</v>
      </c>
      <c r="R182" s="130">
        <v>723.73625862999995</v>
      </c>
      <c r="S182" s="130">
        <v>12.567043049999999</v>
      </c>
      <c r="T182" s="130">
        <v>49.623432860000008</v>
      </c>
      <c r="U182" s="130"/>
      <c r="V182" s="130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31" width="6.5546875" style="37" customWidth="1"/>
    <col min="32" max="32" width="10" style="37" bestFit="1" customWidth="1"/>
    <col min="33" max="16384" width="9.109375" style="37"/>
  </cols>
  <sheetData>
    <row r="1" spans="1:31" s="10" customFormat="1">
      <c r="A1" s="4" t="s">
        <v>129</v>
      </c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</row>
    <row r="2" spans="1:31" s="10" customFormat="1" ht="5.25" customHeight="1">
      <c r="A2" s="42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1" ht="27.75" customHeight="1">
      <c r="A3" s="214" t="s">
        <v>105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11" t="s">
        <v>127</v>
      </c>
    </row>
    <row r="5" spans="1:31" ht="12.75" customHeight="1">
      <c r="A5" s="12" t="s">
        <v>51</v>
      </c>
    </row>
    <row r="6" spans="1:31" s="38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38" customFormat="1" ht="12.75" customHeight="1">
      <c r="A7" s="192"/>
      <c r="B7" s="180"/>
      <c r="C7" s="225" t="s">
        <v>67</v>
      </c>
      <c r="D7" s="225" t="s">
        <v>6</v>
      </c>
      <c r="E7" s="194" t="s">
        <v>7</v>
      </c>
      <c r="F7" s="224"/>
      <c r="G7" s="224"/>
      <c r="H7" s="194" t="s">
        <v>8</v>
      </c>
      <c r="I7" s="194"/>
      <c r="J7" s="194"/>
      <c r="K7" s="224"/>
      <c r="L7" s="224"/>
      <c r="M7" s="224"/>
      <c r="N7" s="194" t="s">
        <v>9</v>
      </c>
      <c r="O7" s="194"/>
      <c r="P7" s="194"/>
      <c r="Q7" s="224"/>
      <c r="R7" s="224"/>
      <c r="S7" s="224"/>
      <c r="T7" s="194" t="s">
        <v>192</v>
      </c>
      <c r="U7" s="194"/>
      <c r="V7" s="194"/>
      <c r="W7" s="224"/>
      <c r="X7" s="224"/>
      <c r="Y7" s="224"/>
      <c r="Z7" s="194" t="s">
        <v>193</v>
      </c>
      <c r="AA7" s="194"/>
      <c r="AB7" s="194"/>
      <c r="AC7" s="224"/>
      <c r="AD7" s="224"/>
      <c r="AE7" s="224"/>
    </row>
    <row r="8" spans="1:31" s="38" customFormat="1" ht="88.5" customHeight="1">
      <c r="A8" s="193"/>
      <c r="B8" s="180"/>
      <c r="C8" s="225"/>
      <c r="D8" s="22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  <c r="T8" s="148" t="s">
        <v>13</v>
      </c>
      <c r="U8" s="148" t="s">
        <v>67</v>
      </c>
      <c r="V8" s="148" t="s">
        <v>6</v>
      </c>
      <c r="W8" s="148" t="s">
        <v>10</v>
      </c>
      <c r="X8" s="148" t="s">
        <v>11</v>
      </c>
      <c r="Y8" s="148" t="s">
        <v>12</v>
      </c>
      <c r="Z8" s="148" t="s">
        <v>13</v>
      </c>
      <c r="AA8" s="148" t="s">
        <v>67</v>
      </c>
      <c r="AB8" s="148" t="s">
        <v>6</v>
      </c>
      <c r="AC8" s="148" t="s">
        <v>10</v>
      </c>
      <c r="AD8" s="148" t="s">
        <v>11</v>
      </c>
      <c r="AE8" s="148" t="s">
        <v>12</v>
      </c>
    </row>
    <row r="9" spans="1:31" s="38" customFormat="1" hidden="1">
      <c r="A9" s="116"/>
      <c r="B9" s="115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31" s="38" customFormat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  <c r="T10" s="147">
        <v>20</v>
      </c>
      <c r="U10" s="149">
        <v>21</v>
      </c>
      <c r="V10" s="147">
        <v>22</v>
      </c>
      <c r="W10" s="149">
        <v>23</v>
      </c>
      <c r="X10" s="147">
        <v>24</v>
      </c>
      <c r="Y10" s="149">
        <v>25</v>
      </c>
      <c r="Z10" s="147">
        <v>20</v>
      </c>
      <c r="AA10" s="149">
        <v>21</v>
      </c>
      <c r="AB10" s="147">
        <v>22</v>
      </c>
      <c r="AC10" s="149">
        <v>23</v>
      </c>
      <c r="AD10" s="147">
        <v>24</v>
      </c>
      <c r="AE10" s="149">
        <v>25</v>
      </c>
    </row>
    <row r="11" spans="1:31" ht="15" hidden="1" customHeight="1" outlineLevel="1">
      <c r="A11" s="9">
        <v>40544</v>
      </c>
      <c r="B11" s="39">
        <v>15.798500000000001</v>
      </c>
      <c r="C11" s="39">
        <v>17.650099999999998</v>
      </c>
      <c r="D11" s="39">
        <v>15.3681</v>
      </c>
      <c r="E11" s="39">
        <v>18.017900000000001</v>
      </c>
      <c r="F11" s="39">
        <v>15.6511</v>
      </c>
      <c r="G11" s="39">
        <v>1</v>
      </c>
      <c r="H11" s="39">
        <v>16.537199999999999</v>
      </c>
      <c r="I11" s="39">
        <v>17.650099999999998</v>
      </c>
      <c r="J11" s="39">
        <v>16.262</v>
      </c>
      <c r="K11" s="39">
        <v>18.458300000000001</v>
      </c>
      <c r="L11" s="39">
        <v>15.6511</v>
      </c>
      <c r="M11" s="39">
        <v>0</v>
      </c>
      <c r="N11" s="39">
        <v>1.3025</v>
      </c>
      <c r="O11" s="39">
        <v>0</v>
      </c>
      <c r="P11" s="39">
        <v>1.3025</v>
      </c>
      <c r="Q11" s="39">
        <v>3.8428</v>
      </c>
      <c r="R11" s="39">
        <v>0</v>
      </c>
      <c r="S11" s="39">
        <v>1</v>
      </c>
      <c r="T11" s="150" t="s">
        <v>185</v>
      </c>
      <c r="U11" s="150" t="s">
        <v>185</v>
      </c>
      <c r="V11" s="150" t="s">
        <v>185</v>
      </c>
      <c r="W11" s="150" t="s">
        <v>185</v>
      </c>
      <c r="X11" s="150" t="s">
        <v>185</v>
      </c>
      <c r="Y11" s="150" t="s">
        <v>185</v>
      </c>
      <c r="Z11" s="150" t="s">
        <v>185</v>
      </c>
      <c r="AA11" s="150" t="s">
        <v>185</v>
      </c>
      <c r="AB11" s="150" t="s">
        <v>185</v>
      </c>
      <c r="AC11" s="150" t="s">
        <v>185</v>
      </c>
      <c r="AD11" s="150" t="s">
        <v>185</v>
      </c>
      <c r="AE11" s="150" t="s">
        <v>185</v>
      </c>
    </row>
    <row r="12" spans="1:31" hidden="1" outlineLevel="1">
      <c r="A12" s="9">
        <v>40575</v>
      </c>
      <c r="B12" s="39">
        <v>14.746499999999999</v>
      </c>
      <c r="C12" s="39">
        <v>18.155200000000001</v>
      </c>
      <c r="D12" s="39">
        <v>13.933299999999999</v>
      </c>
      <c r="E12" s="39">
        <v>17.919799999999999</v>
      </c>
      <c r="F12" s="39">
        <v>11.839700000000001</v>
      </c>
      <c r="G12" s="39">
        <v>2</v>
      </c>
      <c r="H12" s="39">
        <v>18.395199999999999</v>
      </c>
      <c r="I12" s="39">
        <v>18.155200000000001</v>
      </c>
      <c r="J12" s="39">
        <v>18.492599999999999</v>
      </c>
      <c r="K12" s="39">
        <v>18.211400000000001</v>
      </c>
      <c r="L12" s="39">
        <v>19.241299999999999</v>
      </c>
      <c r="M12" s="39">
        <v>0</v>
      </c>
      <c r="N12" s="39">
        <v>7.4260000000000002</v>
      </c>
      <c r="O12" s="39">
        <v>0</v>
      </c>
      <c r="P12" s="39">
        <v>7.4260000000000002</v>
      </c>
      <c r="Q12" s="39">
        <v>8.3742999999999999</v>
      </c>
      <c r="R12" s="39">
        <v>8.3391999999999999</v>
      </c>
      <c r="S12" s="39">
        <v>2</v>
      </c>
      <c r="T12" s="150" t="s">
        <v>185</v>
      </c>
      <c r="U12" s="150" t="s">
        <v>185</v>
      </c>
      <c r="V12" s="150" t="s">
        <v>185</v>
      </c>
      <c r="W12" s="150" t="s">
        <v>185</v>
      </c>
      <c r="X12" s="150" t="s">
        <v>185</v>
      </c>
      <c r="Y12" s="150" t="s">
        <v>185</v>
      </c>
      <c r="Z12" s="150" t="s">
        <v>185</v>
      </c>
      <c r="AA12" s="150" t="s">
        <v>185</v>
      </c>
      <c r="AB12" s="150" t="s">
        <v>185</v>
      </c>
      <c r="AC12" s="150" t="s">
        <v>185</v>
      </c>
      <c r="AD12" s="150" t="s">
        <v>185</v>
      </c>
      <c r="AE12" s="150" t="s">
        <v>185</v>
      </c>
    </row>
    <row r="13" spans="1:31" hidden="1" outlineLevel="1">
      <c r="A13" s="9">
        <v>40603</v>
      </c>
      <c r="B13" s="39">
        <v>13.567600000000001</v>
      </c>
      <c r="C13" s="39">
        <v>17.212900000000001</v>
      </c>
      <c r="D13" s="39">
        <v>12.9381</v>
      </c>
      <c r="E13" s="39">
        <v>11.7486</v>
      </c>
      <c r="F13" s="39">
        <v>16.260100000000001</v>
      </c>
      <c r="G13" s="39">
        <v>3.5</v>
      </c>
      <c r="H13" s="39">
        <v>14.2202</v>
      </c>
      <c r="I13" s="39">
        <v>17.212900000000001</v>
      </c>
      <c r="J13" s="39">
        <v>13.6135</v>
      </c>
      <c r="K13" s="39">
        <v>11.903700000000001</v>
      </c>
      <c r="L13" s="39">
        <v>18.311900000000001</v>
      </c>
      <c r="M13" s="39">
        <v>0</v>
      </c>
      <c r="N13" s="39">
        <v>9.0556999999999999</v>
      </c>
      <c r="O13" s="39">
        <v>0</v>
      </c>
      <c r="P13" s="39">
        <v>9.0556999999999999</v>
      </c>
      <c r="Q13" s="39">
        <v>8.5875000000000004</v>
      </c>
      <c r="R13" s="39">
        <v>11.011900000000001</v>
      </c>
      <c r="S13" s="39">
        <v>3.5</v>
      </c>
      <c r="T13" s="150" t="s">
        <v>185</v>
      </c>
      <c r="U13" s="150" t="s">
        <v>185</v>
      </c>
      <c r="V13" s="150" t="s">
        <v>185</v>
      </c>
      <c r="W13" s="150" t="s">
        <v>185</v>
      </c>
      <c r="X13" s="150" t="s">
        <v>185</v>
      </c>
      <c r="Y13" s="150" t="s">
        <v>185</v>
      </c>
      <c r="Z13" s="150" t="s">
        <v>185</v>
      </c>
      <c r="AA13" s="150" t="s">
        <v>185</v>
      </c>
      <c r="AB13" s="150" t="s">
        <v>185</v>
      </c>
      <c r="AC13" s="150" t="s">
        <v>185</v>
      </c>
      <c r="AD13" s="150" t="s">
        <v>185</v>
      </c>
      <c r="AE13" s="150" t="s">
        <v>185</v>
      </c>
    </row>
    <row r="14" spans="1:31" hidden="1" outlineLevel="1">
      <c r="A14" s="9">
        <v>40634</v>
      </c>
      <c r="B14" s="39">
        <v>15.8658</v>
      </c>
      <c r="C14" s="39">
        <v>18.049399999999999</v>
      </c>
      <c r="D14" s="39">
        <v>15.257099999999999</v>
      </c>
      <c r="E14" s="39">
        <v>14.641</v>
      </c>
      <c r="F14" s="39">
        <v>17.734300000000001</v>
      </c>
      <c r="G14" s="39">
        <v>7</v>
      </c>
      <c r="H14" s="39">
        <v>16.5731</v>
      </c>
      <c r="I14" s="39">
        <v>18.049399999999999</v>
      </c>
      <c r="J14" s="39">
        <v>16.103100000000001</v>
      </c>
      <c r="K14" s="39">
        <v>14.9178</v>
      </c>
      <c r="L14" s="39">
        <v>18.4663</v>
      </c>
      <c r="M14" s="39">
        <v>0</v>
      </c>
      <c r="N14" s="39">
        <v>9.2949000000000002</v>
      </c>
      <c r="O14" s="39">
        <v>0</v>
      </c>
      <c r="P14" s="39">
        <v>9.2949000000000002</v>
      </c>
      <c r="Q14" s="39">
        <v>11.501099999999999</v>
      </c>
      <c r="R14" s="39">
        <v>9.1547000000000001</v>
      </c>
      <c r="S14" s="39">
        <v>7</v>
      </c>
      <c r="T14" s="150" t="s">
        <v>185</v>
      </c>
      <c r="U14" s="150" t="s">
        <v>185</v>
      </c>
      <c r="V14" s="150" t="s">
        <v>185</v>
      </c>
      <c r="W14" s="150" t="s">
        <v>185</v>
      </c>
      <c r="X14" s="150" t="s">
        <v>185</v>
      </c>
      <c r="Y14" s="150" t="s">
        <v>185</v>
      </c>
      <c r="Z14" s="150" t="s">
        <v>185</v>
      </c>
      <c r="AA14" s="150" t="s">
        <v>185</v>
      </c>
      <c r="AB14" s="150" t="s">
        <v>185</v>
      </c>
      <c r="AC14" s="150" t="s">
        <v>185</v>
      </c>
      <c r="AD14" s="150" t="s">
        <v>185</v>
      </c>
      <c r="AE14" s="150" t="s">
        <v>185</v>
      </c>
    </row>
    <row r="15" spans="1:31" hidden="1" outlineLevel="1">
      <c r="A15" s="9">
        <v>40664</v>
      </c>
      <c r="B15" s="39">
        <v>17.0001</v>
      </c>
      <c r="C15" s="39">
        <v>17.971599999999999</v>
      </c>
      <c r="D15" s="39">
        <v>16.6798</v>
      </c>
      <c r="E15" s="39">
        <v>16.470199999999998</v>
      </c>
      <c r="F15" s="39">
        <v>17.1264</v>
      </c>
      <c r="G15" s="39">
        <v>0</v>
      </c>
      <c r="H15" s="39">
        <v>17.194299999999998</v>
      </c>
      <c r="I15" s="39">
        <v>17.971599999999999</v>
      </c>
      <c r="J15" s="39">
        <v>16.925999999999998</v>
      </c>
      <c r="K15" s="39">
        <v>16.6465</v>
      </c>
      <c r="L15" s="39">
        <v>17.531199999999998</v>
      </c>
      <c r="M15" s="39">
        <v>0</v>
      </c>
      <c r="N15" s="39">
        <v>11.452199999999999</v>
      </c>
      <c r="O15" s="39">
        <v>0</v>
      </c>
      <c r="P15" s="39">
        <v>11.452199999999999</v>
      </c>
      <c r="Q15" s="39">
        <v>12.238799999999999</v>
      </c>
      <c r="R15" s="39">
        <v>10.2463</v>
      </c>
      <c r="S15" s="39">
        <v>0</v>
      </c>
      <c r="T15" s="150" t="s">
        <v>185</v>
      </c>
      <c r="U15" s="150" t="s">
        <v>185</v>
      </c>
      <c r="V15" s="150" t="s">
        <v>185</v>
      </c>
      <c r="W15" s="150" t="s">
        <v>185</v>
      </c>
      <c r="X15" s="150" t="s">
        <v>185</v>
      </c>
      <c r="Y15" s="150" t="s">
        <v>185</v>
      </c>
      <c r="Z15" s="150" t="s">
        <v>185</v>
      </c>
      <c r="AA15" s="150" t="s">
        <v>185</v>
      </c>
      <c r="AB15" s="150" t="s">
        <v>185</v>
      </c>
      <c r="AC15" s="150" t="s">
        <v>185</v>
      </c>
      <c r="AD15" s="150" t="s">
        <v>185</v>
      </c>
      <c r="AE15" s="150" t="s">
        <v>185</v>
      </c>
    </row>
    <row r="16" spans="1:31" hidden="1" outlineLevel="1">
      <c r="A16" s="9">
        <v>40695</v>
      </c>
      <c r="B16" s="39">
        <v>16.636700000000001</v>
      </c>
      <c r="C16" s="39">
        <v>17.680800000000001</v>
      </c>
      <c r="D16" s="39">
        <v>16.302700000000002</v>
      </c>
      <c r="E16" s="39">
        <v>15.3622</v>
      </c>
      <c r="F16" s="39">
        <v>17.1614</v>
      </c>
      <c r="G16" s="39">
        <v>20</v>
      </c>
      <c r="H16" s="39">
        <v>16.945399999999999</v>
      </c>
      <c r="I16" s="39">
        <v>17.680800000000001</v>
      </c>
      <c r="J16" s="39">
        <v>16.694800000000001</v>
      </c>
      <c r="K16" s="39">
        <v>15.805199999999999</v>
      </c>
      <c r="L16" s="39">
        <v>17.455300000000001</v>
      </c>
      <c r="M16" s="39">
        <v>20</v>
      </c>
      <c r="N16" s="39">
        <v>10.275700000000001</v>
      </c>
      <c r="O16" s="39">
        <v>0</v>
      </c>
      <c r="P16" s="39">
        <v>10.275700000000001</v>
      </c>
      <c r="Q16" s="39">
        <v>10.3269</v>
      </c>
      <c r="R16" s="39">
        <v>10.1082</v>
      </c>
      <c r="S16" s="39">
        <v>0</v>
      </c>
      <c r="T16" s="150" t="s">
        <v>185</v>
      </c>
      <c r="U16" s="150" t="s">
        <v>185</v>
      </c>
      <c r="V16" s="150" t="s">
        <v>185</v>
      </c>
      <c r="W16" s="150" t="s">
        <v>185</v>
      </c>
      <c r="X16" s="150" t="s">
        <v>185</v>
      </c>
      <c r="Y16" s="150" t="s">
        <v>185</v>
      </c>
      <c r="Z16" s="150" t="s">
        <v>185</v>
      </c>
      <c r="AA16" s="150" t="s">
        <v>185</v>
      </c>
      <c r="AB16" s="150" t="s">
        <v>185</v>
      </c>
      <c r="AC16" s="150" t="s">
        <v>185</v>
      </c>
      <c r="AD16" s="150" t="s">
        <v>185</v>
      </c>
      <c r="AE16" s="150" t="s">
        <v>185</v>
      </c>
    </row>
    <row r="17" spans="1:31" hidden="1" outlineLevel="1">
      <c r="A17" s="9">
        <v>40725</v>
      </c>
      <c r="B17" s="39">
        <v>16.0365</v>
      </c>
      <c r="C17" s="39">
        <v>17.230599999999999</v>
      </c>
      <c r="D17" s="39">
        <v>15.6157</v>
      </c>
      <c r="E17" s="39">
        <v>16.408799999999999</v>
      </c>
      <c r="F17" s="39">
        <v>15.8041</v>
      </c>
      <c r="G17" s="39">
        <v>8</v>
      </c>
      <c r="H17" s="39">
        <v>17.3294</v>
      </c>
      <c r="I17" s="39">
        <v>17.230599999999999</v>
      </c>
      <c r="J17" s="39">
        <v>17.374600000000001</v>
      </c>
      <c r="K17" s="39">
        <v>17.1494</v>
      </c>
      <c r="L17" s="39">
        <v>17.689699999999998</v>
      </c>
      <c r="M17" s="39">
        <v>0</v>
      </c>
      <c r="N17" s="39">
        <v>9.6722000000000001</v>
      </c>
      <c r="O17" s="39">
        <v>0</v>
      </c>
      <c r="P17" s="39">
        <v>9.6722000000000001</v>
      </c>
      <c r="Q17" s="39">
        <v>9.3423999999999996</v>
      </c>
      <c r="R17" s="39">
        <v>10.6875</v>
      </c>
      <c r="S17" s="39">
        <v>8</v>
      </c>
      <c r="T17" s="150" t="s">
        <v>185</v>
      </c>
      <c r="U17" s="150" t="s">
        <v>185</v>
      </c>
      <c r="V17" s="150" t="s">
        <v>185</v>
      </c>
      <c r="W17" s="150" t="s">
        <v>185</v>
      </c>
      <c r="X17" s="150" t="s">
        <v>185</v>
      </c>
      <c r="Y17" s="150" t="s">
        <v>185</v>
      </c>
      <c r="Z17" s="150" t="s">
        <v>185</v>
      </c>
      <c r="AA17" s="150" t="s">
        <v>185</v>
      </c>
      <c r="AB17" s="150" t="s">
        <v>185</v>
      </c>
      <c r="AC17" s="150" t="s">
        <v>185</v>
      </c>
      <c r="AD17" s="150" t="s">
        <v>185</v>
      </c>
      <c r="AE17" s="150" t="s">
        <v>185</v>
      </c>
    </row>
    <row r="18" spans="1:31" hidden="1" outlineLevel="1">
      <c r="A18" s="9">
        <v>40756</v>
      </c>
      <c r="B18" s="39">
        <v>15.7697</v>
      </c>
      <c r="C18" s="39">
        <v>16.6814</v>
      </c>
      <c r="D18" s="39">
        <v>15.476100000000001</v>
      </c>
      <c r="E18" s="39">
        <v>16.585699999999999</v>
      </c>
      <c r="F18" s="39">
        <v>14.068199999999999</v>
      </c>
      <c r="G18" s="39">
        <v>0</v>
      </c>
      <c r="H18" s="39">
        <v>16.429099999999998</v>
      </c>
      <c r="I18" s="39">
        <v>16.6814</v>
      </c>
      <c r="J18" s="39">
        <v>16.336600000000001</v>
      </c>
      <c r="K18" s="39">
        <v>16.6447</v>
      </c>
      <c r="L18" s="39">
        <v>15.811299999999999</v>
      </c>
      <c r="M18" s="39">
        <v>0</v>
      </c>
      <c r="N18" s="39">
        <v>9.3270999999999997</v>
      </c>
      <c r="O18" s="39">
        <v>0</v>
      </c>
      <c r="P18" s="39">
        <v>9.3270999999999997</v>
      </c>
      <c r="Q18" s="39">
        <v>11.468</v>
      </c>
      <c r="R18" s="39">
        <v>9.2096999999999998</v>
      </c>
      <c r="S18" s="39">
        <v>0</v>
      </c>
      <c r="T18" s="150" t="s">
        <v>185</v>
      </c>
      <c r="U18" s="150" t="s">
        <v>185</v>
      </c>
      <c r="V18" s="150" t="s">
        <v>185</v>
      </c>
      <c r="W18" s="150" t="s">
        <v>185</v>
      </c>
      <c r="X18" s="150" t="s">
        <v>185</v>
      </c>
      <c r="Y18" s="150" t="s">
        <v>185</v>
      </c>
      <c r="Z18" s="150" t="s">
        <v>185</v>
      </c>
      <c r="AA18" s="150" t="s">
        <v>185</v>
      </c>
      <c r="AB18" s="150" t="s">
        <v>185</v>
      </c>
      <c r="AC18" s="150" t="s">
        <v>185</v>
      </c>
      <c r="AD18" s="150" t="s">
        <v>185</v>
      </c>
      <c r="AE18" s="150" t="s">
        <v>185</v>
      </c>
    </row>
    <row r="19" spans="1:31" hidden="1" outlineLevel="1">
      <c r="A19" s="9">
        <v>40787</v>
      </c>
      <c r="B19" s="39">
        <v>13.7416</v>
      </c>
      <c r="C19" s="39">
        <v>16.486699999999999</v>
      </c>
      <c r="D19" s="39">
        <v>12.9945</v>
      </c>
      <c r="E19" s="39">
        <v>12.397500000000001</v>
      </c>
      <c r="F19" s="39">
        <v>15.1836</v>
      </c>
      <c r="G19" s="39">
        <v>9.0190999999999999</v>
      </c>
      <c r="H19" s="39">
        <v>14.4023</v>
      </c>
      <c r="I19" s="39">
        <v>16.486699999999999</v>
      </c>
      <c r="J19" s="39">
        <v>13.7654</v>
      </c>
      <c r="K19" s="39">
        <v>12.703799999999999</v>
      </c>
      <c r="L19" s="39">
        <v>16.0839</v>
      </c>
      <c r="M19" s="39">
        <v>13.2141</v>
      </c>
      <c r="N19" s="39">
        <v>6.7076000000000002</v>
      </c>
      <c r="O19" s="39">
        <v>0</v>
      </c>
      <c r="P19" s="39">
        <v>6.7076000000000002</v>
      </c>
      <c r="Q19" s="39">
        <v>4.7702</v>
      </c>
      <c r="R19" s="39">
        <v>10.5565</v>
      </c>
      <c r="S19" s="39">
        <v>2</v>
      </c>
      <c r="T19" s="150" t="s">
        <v>185</v>
      </c>
      <c r="U19" s="150" t="s">
        <v>185</v>
      </c>
      <c r="V19" s="150" t="s">
        <v>185</v>
      </c>
      <c r="W19" s="150" t="s">
        <v>185</v>
      </c>
      <c r="X19" s="150" t="s">
        <v>185</v>
      </c>
      <c r="Y19" s="150" t="s">
        <v>185</v>
      </c>
      <c r="Z19" s="150" t="s">
        <v>185</v>
      </c>
      <c r="AA19" s="150" t="s">
        <v>185</v>
      </c>
      <c r="AB19" s="150" t="s">
        <v>185</v>
      </c>
      <c r="AC19" s="150" t="s">
        <v>185</v>
      </c>
      <c r="AD19" s="150" t="s">
        <v>185</v>
      </c>
      <c r="AE19" s="150" t="s">
        <v>185</v>
      </c>
    </row>
    <row r="20" spans="1:31" hidden="1" outlineLevel="1">
      <c r="A20" s="9">
        <v>40817</v>
      </c>
      <c r="B20" s="39">
        <v>16.525099999999998</v>
      </c>
      <c r="C20" s="39">
        <v>16.501100000000001</v>
      </c>
      <c r="D20" s="39">
        <v>16.536000000000001</v>
      </c>
      <c r="E20" s="39">
        <v>16.805299999999999</v>
      </c>
      <c r="F20" s="39">
        <v>15.7836</v>
      </c>
      <c r="G20" s="39">
        <v>0</v>
      </c>
      <c r="H20" s="39">
        <v>16.982700000000001</v>
      </c>
      <c r="I20" s="39">
        <v>16.501100000000001</v>
      </c>
      <c r="J20" s="39">
        <v>17.2225</v>
      </c>
      <c r="K20" s="39">
        <v>16.977900000000002</v>
      </c>
      <c r="L20" s="39">
        <v>18.174499999999998</v>
      </c>
      <c r="M20" s="39">
        <v>0</v>
      </c>
      <c r="N20" s="39">
        <v>10.0677</v>
      </c>
      <c r="O20" s="39">
        <v>0</v>
      </c>
      <c r="P20" s="39">
        <v>10.0677</v>
      </c>
      <c r="Q20" s="39">
        <v>9.5510000000000002</v>
      </c>
      <c r="R20" s="39">
        <v>10.1799</v>
      </c>
      <c r="S20" s="39">
        <v>0</v>
      </c>
      <c r="T20" s="150" t="s">
        <v>185</v>
      </c>
      <c r="U20" s="150" t="s">
        <v>185</v>
      </c>
      <c r="V20" s="150" t="s">
        <v>185</v>
      </c>
      <c r="W20" s="150" t="s">
        <v>185</v>
      </c>
      <c r="X20" s="150" t="s">
        <v>185</v>
      </c>
      <c r="Y20" s="150" t="s">
        <v>185</v>
      </c>
      <c r="Z20" s="150" t="s">
        <v>185</v>
      </c>
      <c r="AA20" s="150" t="s">
        <v>185</v>
      </c>
      <c r="AB20" s="150" t="s">
        <v>185</v>
      </c>
      <c r="AC20" s="150" t="s">
        <v>185</v>
      </c>
      <c r="AD20" s="150" t="s">
        <v>185</v>
      </c>
      <c r="AE20" s="150" t="s">
        <v>185</v>
      </c>
    </row>
    <row r="21" spans="1:31" hidden="1" outlineLevel="1">
      <c r="A21" s="9">
        <v>40848</v>
      </c>
      <c r="B21" s="39">
        <v>17.4069</v>
      </c>
      <c r="C21" s="39">
        <v>16.447299999999998</v>
      </c>
      <c r="D21" s="39">
        <v>18.052099999999999</v>
      </c>
      <c r="E21" s="39">
        <v>18.553899999999999</v>
      </c>
      <c r="F21" s="39">
        <v>14.1767</v>
      </c>
      <c r="G21" s="39">
        <v>0</v>
      </c>
      <c r="H21" s="39">
        <v>17.773700000000002</v>
      </c>
      <c r="I21" s="39">
        <v>16.447299999999998</v>
      </c>
      <c r="J21" s="39">
        <v>18.743200000000002</v>
      </c>
      <c r="K21" s="39">
        <v>18.942499999999999</v>
      </c>
      <c r="L21" s="39">
        <v>16.435400000000001</v>
      </c>
      <c r="M21" s="39">
        <v>0</v>
      </c>
      <c r="N21" s="39">
        <v>10.1121</v>
      </c>
      <c r="O21" s="39">
        <v>0</v>
      </c>
      <c r="P21" s="39">
        <v>10.1121</v>
      </c>
      <c r="Q21" s="39">
        <v>10.021100000000001</v>
      </c>
      <c r="R21" s="39">
        <v>10.1967</v>
      </c>
      <c r="S21" s="39">
        <v>0</v>
      </c>
      <c r="T21" s="150" t="s">
        <v>185</v>
      </c>
      <c r="U21" s="150" t="s">
        <v>185</v>
      </c>
      <c r="V21" s="150" t="s">
        <v>185</v>
      </c>
      <c r="W21" s="150" t="s">
        <v>185</v>
      </c>
      <c r="X21" s="150" t="s">
        <v>185</v>
      </c>
      <c r="Y21" s="150" t="s">
        <v>185</v>
      </c>
      <c r="Z21" s="150" t="s">
        <v>185</v>
      </c>
      <c r="AA21" s="150" t="s">
        <v>185</v>
      </c>
      <c r="AB21" s="150" t="s">
        <v>185</v>
      </c>
      <c r="AC21" s="150" t="s">
        <v>185</v>
      </c>
      <c r="AD21" s="150" t="s">
        <v>185</v>
      </c>
      <c r="AE21" s="150" t="s">
        <v>185</v>
      </c>
    </row>
    <row r="22" spans="1:31" hidden="1" outlineLevel="1">
      <c r="A22" s="9">
        <v>40878</v>
      </c>
      <c r="B22" s="39">
        <v>16.314399999999999</v>
      </c>
      <c r="C22" s="39">
        <v>16.541599999999999</v>
      </c>
      <c r="D22" s="39">
        <v>16.223199999999999</v>
      </c>
      <c r="E22" s="39">
        <v>16.465299999999999</v>
      </c>
      <c r="F22" s="39">
        <v>14.6104</v>
      </c>
      <c r="G22" s="39">
        <v>0</v>
      </c>
      <c r="H22" s="39">
        <v>17.611899999999999</v>
      </c>
      <c r="I22" s="39">
        <v>16.541599999999999</v>
      </c>
      <c r="J22" s="39">
        <v>18.215399999999999</v>
      </c>
      <c r="K22" s="39">
        <v>18.213100000000001</v>
      </c>
      <c r="L22" s="39">
        <v>18.235700000000001</v>
      </c>
      <c r="M22" s="39">
        <v>0</v>
      </c>
      <c r="N22" s="39">
        <v>11.282999999999999</v>
      </c>
      <c r="O22" s="39">
        <v>0</v>
      </c>
      <c r="P22" s="39">
        <v>11.282999999999999</v>
      </c>
      <c r="Q22" s="39">
        <v>11.6356</v>
      </c>
      <c r="R22" s="39">
        <v>9.8377999999999997</v>
      </c>
      <c r="S22" s="39">
        <v>0</v>
      </c>
      <c r="T22" s="150" t="s">
        <v>185</v>
      </c>
      <c r="U22" s="150" t="s">
        <v>185</v>
      </c>
      <c r="V22" s="150" t="s">
        <v>185</v>
      </c>
      <c r="W22" s="150" t="s">
        <v>185</v>
      </c>
      <c r="X22" s="150" t="s">
        <v>185</v>
      </c>
      <c r="Y22" s="150" t="s">
        <v>185</v>
      </c>
      <c r="Z22" s="150" t="s">
        <v>185</v>
      </c>
      <c r="AA22" s="150" t="s">
        <v>185</v>
      </c>
      <c r="AB22" s="150" t="s">
        <v>185</v>
      </c>
      <c r="AC22" s="150" t="s">
        <v>185</v>
      </c>
      <c r="AD22" s="150" t="s">
        <v>185</v>
      </c>
      <c r="AE22" s="150" t="s">
        <v>185</v>
      </c>
    </row>
    <row r="23" spans="1:31" hidden="1" outlineLevel="1">
      <c r="A23" s="9">
        <v>40909</v>
      </c>
      <c r="B23" s="39">
        <v>17.460899999999999</v>
      </c>
      <c r="C23" s="39">
        <v>17.518999999999998</v>
      </c>
      <c r="D23" s="39">
        <v>17.418800000000001</v>
      </c>
      <c r="E23" s="39">
        <v>18.579999999999998</v>
      </c>
      <c r="F23" s="39">
        <v>14.7387</v>
      </c>
      <c r="G23" s="39">
        <v>0</v>
      </c>
      <c r="H23" s="39">
        <v>18.345600000000001</v>
      </c>
      <c r="I23" s="39">
        <v>17.518999999999998</v>
      </c>
      <c r="J23" s="39">
        <v>19.070499999999999</v>
      </c>
      <c r="K23" s="39">
        <v>19.003900000000002</v>
      </c>
      <c r="L23" s="39">
        <v>19.346800000000002</v>
      </c>
      <c r="M23" s="39">
        <v>0</v>
      </c>
      <c r="N23" s="39">
        <v>9.6051000000000002</v>
      </c>
      <c r="O23" s="39">
        <v>0</v>
      </c>
      <c r="P23" s="39">
        <v>9.6051000000000002</v>
      </c>
      <c r="Q23" s="39">
        <v>9.9288000000000007</v>
      </c>
      <c r="R23" s="39">
        <v>9.5307999999999993</v>
      </c>
      <c r="S23" s="39">
        <v>0</v>
      </c>
      <c r="T23" s="150" t="s">
        <v>185</v>
      </c>
      <c r="U23" s="150" t="s">
        <v>185</v>
      </c>
      <c r="V23" s="150" t="s">
        <v>185</v>
      </c>
      <c r="W23" s="150" t="s">
        <v>185</v>
      </c>
      <c r="X23" s="150" t="s">
        <v>185</v>
      </c>
      <c r="Y23" s="150" t="s">
        <v>185</v>
      </c>
      <c r="Z23" s="150" t="s">
        <v>185</v>
      </c>
      <c r="AA23" s="150" t="s">
        <v>185</v>
      </c>
      <c r="AB23" s="150" t="s">
        <v>185</v>
      </c>
      <c r="AC23" s="150" t="s">
        <v>185</v>
      </c>
      <c r="AD23" s="150" t="s">
        <v>185</v>
      </c>
      <c r="AE23" s="150" t="s">
        <v>185</v>
      </c>
    </row>
    <row r="24" spans="1:31" hidden="1" outlineLevel="1">
      <c r="A24" s="9">
        <v>40940</v>
      </c>
      <c r="B24" s="39">
        <v>15.668100000000001</v>
      </c>
      <c r="C24" s="39">
        <v>19.241</v>
      </c>
      <c r="D24" s="39">
        <v>14.155099999999999</v>
      </c>
      <c r="E24" s="39">
        <v>18.7606</v>
      </c>
      <c r="F24" s="39">
        <v>9.5564</v>
      </c>
      <c r="G24" s="39">
        <v>0</v>
      </c>
      <c r="H24" s="39">
        <v>18.1004</v>
      </c>
      <c r="I24" s="39">
        <v>19.241</v>
      </c>
      <c r="J24" s="39">
        <v>17.387599999999999</v>
      </c>
      <c r="K24" s="39">
        <v>19.015699999999999</v>
      </c>
      <c r="L24" s="39">
        <v>13.861499999999999</v>
      </c>
      <c r="M24" s="39">
        <v>0</v>
      </c>
      <c r="N24" s="39">
        <v>7.3592000000000004</v>
      </c>
      <c r="O24" s="39">
        <v>0</v>
      </c>
      <c r="P24" s="39">
        <v>7.3592000000000004</v>
      </c>
      <c r="Q24" s="39">
        <v>15.477</v>
      </c>
      <c r="R24" s="39">
        <v>6.3377999999999997</v>
      </c>
      <c r="S24" s="39">
        <v>0</v>
      </c>
      <c r="T24" s="150" t="s">
        <v>185</v>
      </c>
      <c r="U24" s="150" t="s">
        <v>185</v>
      </c>
      <c r="V24" s="150" t="s">
        <v>185</v>
      </c>
      <c r="W24" s="150" t="s">
        <v>185</v>
      </c>
      <c r="X24" s="150" t="s">
        <v>185</v>
      </c>
      <c r="Y24" s="150" t="s">
        <v>185</v>
      </c>
      <c r="Z24" s="150" t="s">
        <v>185</v>
      </c>
      <c r="AA24" s="150" t="s">
        <v>185</v>
      </c>
      <c r="AB24" s="150" t="s">
        <v>185</v>
      </c>
      <c r="AC24" s="150" t="s">
        <v>185</v>
      </c>
      <c r="AD24" s="150" t="s">
        <v>185</v>
      </c>
      <c r="AE24" s="150" t="s">
        <v>185</v>
      </c>
    </row>
    <row r="25" spans="1:31" hidden="1" outlineLevel="1">
      <c r="A25" s="9">
        <v>40969</v>
      </c>
      <c r="B25" s="39">
        <v>18.6038</v>
      </c>
      <c r="C25" s="39">
        <v>18.3996</v>
      </c>
      <c r="D25" s="39">
        <v>18.7149</v>
      </c>
      <c r="E25" s="39">
        <v>18.876000000000001</v>
      </c>
      <c r="F25" s="39">
        <v>18.677499999999998</v>
      </c>
      <c r="G25" s="39">
        <v>16.5</v>
      </c>
      <c r="H25" s="39">
        <v>18.859000000000002</v>
      </c>
      <c r="I25" s="39">
        <v>18.3996</v>
      </c>
      <c r="J25" s="39">
        <v>19.129899999999999</v>
      </c>
      <c r="K25" s="39">
        <v>19.072900000000001</v>
      </c>
      <c r="L25" s="39">
        <v>19.686699999999998</v>
      </c>
      <c r="M25" s="39">
        <v>16.5</v>
      </c>
      <c r="N25" s="39">
        <v>13.723100000000001</v>
      </c>
      <c r="O25" s="39">
        <v>0</v>
      </c>
      <c r="P25" s="39">
        <v>13.723100000000001</v>
      </c>
      <c r="Q25" s="39">
        <v>11.962</v>
      </c>
      <c r="R25" s="39">
        <v>14.2529</v>
      </c>
      <c r="S25" s="39">
        <v>0</v>
      </c>
      <c r="T25" s="150" t="s">
        <v>185</v>
      </c>
      <c r="U25" s="150" t="s">
        <v>185</v>
      </c>
      <c r="V25" s="150" t="s">
        <v>185</v>
      </c>
      <c r="W25" s="150" t="s">
        <v>185</v>
      </c>
      <c r="X25" s="150" t="s">
        <v>185</v>
      </c>
      <c r="Y25" s="150" t="s">
        <v>185</v>
      </c>
      <c r="Z25" s="150" t="s">
        <v>185</v>
      </c>
      <c r="AA25" s="150" t="s">
        <v>185</v>
      </c>
      <c r="AB25" s="150" t="s">
        <v>185</v>
      </c>
      <c r="AC25" s="150" t="s">
        <v>185</v>
      </c>
      <c r="AD25" s="150" t="s">
        <v>185</v>
      </c>
      <c r="AE25" s="150" t="s">
        <v>185</v>
      </c>
    </row>
    <row r="26" spans="1:31" hidden="1" outlineLevel="1">
      <c r="A26" s="9">
        <v>41000</v>
      </c>
      <c r="B26" s="39">
        <v>18.7864</v>
      </c>
      <c r="C26" s="39">
        <v>18.837900000000001</v>
      </c>
      <c r="D26" s="39">
        <v>18.764700000000001</v>
      </c>
      <c r="E26" s="39">
        <v>19.298300000000001</v>
      </c>
      <c r="F26" s="39">
        <v>17.797000000000001</v>
      </c>
      <c r="G26" s="39">
        <v>16.5</v>
      </c>
      <c r="H26" s="39">
        <v>19.223500000000001</v>
      </c>
      <c r="I26" s="39">
        <v>18.837900000000001</v>
      </c>
      <c r="J26" s="39">
        <v>19.3996</v>
      </c>
      <c r="K26" s="39">
        <v>19.9239</v>
      </c>
      <c r="L26" s="39">
        <v>18.462299999999999</v>
      </c>
      <c r="M26" s="39">
        <v>16.5</v>
      </c>
      <c r="N26" s="39">
        <v>11.367100000000001</v>
      </c>
      <c r="O26" s="39">
        <v>0</v>
      </c>
      <c r="P26" s="39">
        <v>11.367100000000001</v>
      </c>
      <c r="Q26" s="39">
        <v>10.1005</v>
      </c>
      <c r="R26" s="39">
        <v>12.831799999999999</v>
      </c>
      <c r="S26" s="39">
        <v>0</v>
      </c>
      <c r="T26" s="150" t="s">
        <v>185</v>
      </c>
      <c r="U26" s="150" t="s">
        <v>185</v>
      </c>
      <c r="V26" s="150" t="s">
        <v>185</v>
      </c>
      <c r="W26" s="150" t="s">
        <v>185</v>
      </c>
      <c r="X26" s="150" t="s">
        <v>185</v>
      </c>
      <c r="Y26" s="150" t="s">
        <v>185</v>
      </c>
      <c r="Z26" s="150" t="s">
        <v>185</v>
      </c>
      <c r="AA26" s="150" t="s">
        <v>185</v>
      </c>
      <c r="AB26" s="150" t="s">
        <v>185</v>
      </c>
      <c r="AC26" s="150" t="s">
        <v>185</v>
      </c>
      <c r="AD26" s="150" t="s">
        <v>185</v>
      </c>
      <c r="AE26" s="150" t="s">
        <v>185</v>
      </c>
    </row>
    <row r="27" spans="1:31" hidden="1" outlineLevel="1">
      <c r="A27" s="9">
        <v>41030</v>
      </c>
      <c r="B27" s="39">
        <v>16.1813</v>
      </c>
      <c r="C27" s="39">
        <v>19.075600000000001</v>
      </c>
      <c r="D27" s="39">
        <v>15.488200000000001</v>
      </c>
      <c r="E27" s="39">
        <v>14.911199999999999</v>
      </c>
      <c r="F27" s="39">
        <v>17.230499999999999</v>
      </c>
      <c r="G27" s="39">
        <v>16.5</v>
      </c>
      <c r="H27" s="39">
        <v>18.8504</v>
      </c>
      <c r="I27" s="39">
        <v>19.075600000000001</v>
      </c>
      <c r="J27" s="39">
        <v>18.7624</v>
      </c>
      <c r="K27" s="39">
        <v>19.559100000000001</v>
      </c>
      <c r="L27" s="39">
        <v>17.567699999999999</v>
      </c>
      <c r="M27" s="39">
        <v>16.5</v>
      </c>
      <c r="N27" s="39">
        <v>10.3169</v>
      </c>
      <c r="O27" s="39">
        <v>0</v>
      </c>
      <c r="P27" s="39">
        <v>10.3169</v>
      </c>
      <c r="Q27" s="39">
        <v>10.1845</v>
      </c>
      <c r="R27" s="39">
        <v>13.067399999999999</v>
      </c>
      <c r="S27" s="39">
        <v>0</v>
      </c>
      <c r="T27" s="150" t="s">
        <v>185</v>
      </c>
      <c r="U27" s="150" t="s">
        <v>185</v>
      </c>
      <c r="V27" s="150" t="s">
        <v>185</v>
      </c>
      <c r="W27" s="150" t="s">
        <v>185</v>
      </c>
      <c r="X27" s="150" t="s">
        <v>185</v>
      </c>
      <c r="Y27" s="150" t="s">
        <v>185</v>
      </c>
      <c r="Z27" s="150" t="s">
        <v>185</v>
      </c>
      <c r="AA27" s="150" t="s">
        <v>185</v>
      </c>
      <c r="AB27" s="150" t="s">
        <v>185</v>
      </c>
      <c r="AC27" s="150" t="s">
        <v>185</v>
      </c>
      <c r="AD27" s="150" t="s">
        <v>185</v>
      </c>
      <c r="AE27" s="150" t="s">
        <v>185</v>
      </c>
    </row>
    <row r="28" spans="1:31" hidden="1" outlineLevel="1">
      <c r="A28" s="9">
        <v>41061</v>
      </c>
      <c r="B28" s="39">
        <v>15.4482</v>
      </c>
      <c r="C28" s="39">
        <v>20.005600000000001</v>
      </c>
      <c r="D28" s="39">
        <v>14.7059</v>
      </c>
      <c r="E28" s="39">
        <v>14.114599999999999</v>
      </c>
      <c r="F28" s="39">
        <v>16.757400000000001</v>
      </c>
      <c r="G28" s="39">
        <v>11.388299999999999</v>
      </c>
      <c r="H28" s="39">
        <v>19.4709</v>
      </c>
      <c r="I28" s="39">
        <v>20.005600000000001</v>
      </c>
      <c r="J28" s="39">
        <v>19.2836</v>
      </c>
      <c r="K28" s="39">
        <v>21.368600000000001</v>
      </c>
      <c r="L28" s="39">
        <v>18.074999999999999</v>
      </c>
      <c r="M28" s="39">
        <v>16.5</v>
      </c>
      <c r="N28" s="39">
        <v>10.7309</v>
      </c>
      <c r="O28" s="39">
        <v>0</v>
      </c>
      <c r="P28" s="39">
        <v>10.7309</v>
      </c>
      <c r="Q28" s="39">
        <v>10.2272</v>
      </c>
      <c r="R28" s="39">
        <v>12.6371</v>
      </c>
      <c r="S28" s="39">
        <v>10.739000000000001</v>
      </c>
      <c r="T28" s="150" t="s">
        <v>185</v>
      </c>
      <c r="U28" s="150" t="s">
        <v>185</v>
      </c>
      <c r="V28" s="150" t="s">
        <v>185</v>
      </c>
      <c r="W28" s="150" t="s">
        <v>185</v>
      </c>
      <c r="X28" s="150" t="s">
        <v>185</v>
      </c>
      <c r="Y28" s="150" t="s">
        <v>185</v>
      </c>
      <c r="Z28" s="150" t="s">
        <v>185</v>
      </c>
      <c r="AA28" s="150" t="s">
        <v>185</v>
      </c>
      <c r="AB28" s="150" t="s">
        <v>185</v>
      </c>
      <c r="AC28" s="150" t="s">
        <v>185</v>
      </c>
      <c r="AD28" s="150" t="s">
        <v>185</v>
      </c>
      <c r="AE28" s="150" t="s">
        <v>185</v>
      </c>
    </row>
    <row r="29" spans="1:31" hidden="1" outlineLevel="1">
      <c r="A29" s="9">
        <v>41091</v>
      </c>
      <c r="B29" s="39">
        <v>14.4132</v>
      </c>
      <c r="C29" s="39">
        <v>20.239999999999998</v>
      </c>
      <c r="D29" s="39">
        <v>13.357900000000001</v>
      </c>
      <c r="E29" s="39">
        <v>12.618600000000001</v>
      </c>
      <c r="F29" s="39">
        <v>15.697100000000001</v>
      </c>
      <c r="G29" s="39">
        <v>16.447900000000001</v>
      </c>
      <c r="H29" s="39">
        <v>19.5395</v>
      </c>
      <c r="I29" s="39">
        <v>20.239999999999998</v>
      </c>
      <c r="J29" s="39">
        <v>19.1723</v>
      </c>
      <c r="K29" s="39">
        <v>21.925699999999999</v>
      </c>
      <c r="L29" s="39">
        <v>17.1753</v>
      </c>
      <c r="M29" s="39">
        <v>16.5</v>
      </c>
      <c r="N29" s="39">
        <v>10.289400000000001</v>
      </c>
      <c r="O29" s="39">
        <v>0</v>
      </c>
      <c r="P29" s="39">
        <v>10.289400000000001</v>
      </c>
      <c r="Q29" s="39">
        <v>10.3218</v>
      </c>
      <c r="R29" s="39">
        <v>9.7531999999999996</v>
      </c>
      <c r="S29" s="39">
        <v>0</v>
      </c>
      <c r="T29" s="150" t="s">
        <v>185</v>
      </c>
      <c r="U29" s="150" t="s">
        <v>185</v>
      </c>
      <c r="V29" s="150" t="s">
        <v>185</v>
      </c>
      <c r="W29" s="150" t="s">
        <v>185</v>
      </c>
      <c r="X29" s="150" t="s">
        <v>185</v>
      </c>
      <c r="Y29" s="150" t="s">
        <v>185</v>
      </c>
      <c r="Z29" s="150" t="s">
        <v>185</v>
      </c>
      <c r="AA29" s="150" t="s">
        <v>185</v>
      </c>
      <c r="AB29" s="150" t="s">
        <v>185</v>
      </c>
      <c r="AC29" s="150" t="s">
        <v>185</v>
      </c>
      <c r="AD29" s="150" t="s">
        <v>185</v>
      </c>
      <c r="AE29" s="150" t="s">
        <v>185</v>
      </c>
    </row>
    <row r="30" spans="1:31" hidden="1" outlineLevel="1">
      <c r="A30" s="9">
        <v>41122</v>
      </c>
      <c r="B30" s="39">
        <v>17.7392</v>
      </c>
      <c r="C30" s="39">
        <v>20.7623</v>
      </c>
      <c r="D30" s="39">
        <v>16.5091</v>
      </c>
      <c r="E30" s="39">
        <v>17.096299999999999</v>
      </c>
      <c r="F30" s="39">
        <v>15.3888</v>
      </c>
      <c r="G30" s="39">
        <v>16.5</v>
      </c>
      <c r="H30" s="39">
        <v>19.192599999999999</v>
      </c>
      <c r="I30" s="39">
        <v>20.7623</v>
      </c>
      <c r="J30" s="39">
        <v>18.359400000000001</v>
      </c>
      <c r="K30" s="39">
        <v>20.122399999999999</v>
      </c>
      <c r="L30" s="39">
        <v>16.4773</v>
      </c>
      <c r="M30" s="39">
        <v>16.5</v>
      </c>
      <c r="N30" s="39">
        <v>10.433</v>
      </c>
      <c r="O30" s="39">
        <v>0</v>
      </c>
      <c r="P30" s="39">
        <v>10.433</v>
      </c>
      <c r="Q30" s="39">
        <v>10.2546</v>
      </c>
      <c r="R30" s="39">
        <v>10.963800000000001</v>
      </c>
      <c r="S30" s="39">
        <v>0</v>
      </c>
      <c r="T30" s="150" t="s">
        <v>185</v>
      </c>
      <c r="U30" s="150" t="s">
        <v>185</v>
      </c>
      <c r="V30" s="150" t="s">
        <v>185</v>
      </c>
      <c r="W30" s="150" t="s">
        <v>185</v>
      </c>
      <c r="X30" s="150" t="s">
        <v>185</v>
      </c>
      <c r="Y30" s="150" t="s">
        <v>185</v>
      </c>
      <c r="Z30" s="150" t="s">
        <v>185</v>
      </c>
      <c r="AA30" s="150" t="s">
        <v>185</v>
      </c>
      <c r="AB30" s="150" t="s">
        <v>185</v>
      </c>
      <c r="AC30" s="150" t="s">
        <v>185</v>
      </c>
      <c r="AD30" s="150" t="s">
        <v>185</v>
      </c>
      <c r="AE30" s="150" t="s">
        <v>185</v>
      </c>
    </row>
    <row r="31" spans="1:31" hidden="1" outlineLevel="1">
      <c r="A31" s="9">
        <v>41153</v>
      </c>
      <c r="B31" s="39">
        <v>17.380600000000001</v>
      </c>
      <c r="C31" s="39">
        <v>20.310099999999998</v>
      </c>
      <c r="D31" s="39">
        <v>16.3125</v>
      </c>
      <c r="E31" s="39">
        <v>15.916</v>
      </c>
      <c r="F31" s="39">
        <v>17.3764</v>
      </c>
      <c r="G31" s="39">
        <v>16.5</v>
      </c>
      <c r="H31" s="39">
        <v>19.808399999999999</v>
      </c>
      <c r="I31" s="39">
        <v>20.310099999999998</v>
      </c>
      <c r="J31" s="39">
        <v>19.525600000000001</v>
      </c>
      <c r="K31" s="39">
        <v>20.913900000000002</v>
      </c>
      <c r="L31" s="39">
        <v>18.553899999999999</v>
      </c>
      <c r="M31" s="39">
        <v>16.5</v>
      </c>
      <c r="N31" s="39">
        <v>10.43</v>
      </c>
      <c r="O31" s="39">
        <v>0</v>
      </c>
      <c r="P31" s="39">
        <v>10.43</v>
      </c>
      <c r="Q31" s="39">
        <v>10.339600000000001</v>
      </c>
      <c r="R31" s="39">
        <v>11.2004</v>
      </c>
      <c r="S31" s="39">
        <v>0</v>
      </c>
      <c r="T31" s="150" t="s">
        <v>185</v>
      </c>
      <c r="U31" s="150" t="s">
        <v>185</v>
      </c>
      <c r="V31" s="150" t="s">
        <v>185</v>
      </c>
      <c r="W31" s="150" t="s">
        <v>185</v>
      </c>
      <c r="X31" s="150" t="s">
        <v>185</v>
      </c>
      <c r="Y31" s="150" t="s">
        <v>185</v>
      </c>
      <c r="Z31" s="150" t="s">
        <v>185</v>
      </c>
      <c r="AA31" s="150" t="s">
        <v>185</v>
      </c>
      <c r="AB31" s="150" t="s">
        <v>185</v>
      </c>
      <c r="AC31" s="150" t="s">
        <v>185</v>
      </c>
      <c r="AD31" s="150" t="s">
        <v>185</v>
      </c>
      <c r="AE31" s="150" t="s">
        <v>185</v>
      </c>
    </row>
    <row r="32" spans="1:31" hidden="1" outlineLevel="1">
      <c r="A32" s="9">
        <v>41183</v>
      </c>
      <c r="B32" s="39">
        <v>18.1587</v>
      </c>
      <c r="C32" s="39">
        <v>21.484999999999999</v>
      </c>
      <c r="D32" s="39">
        <v>16.8903</v>
      </c>
      <c r="E32" s="39">
        <v>17.039899999999999</v>
      </c>
      <c r="F32" s="39">
        <v>16.726099999999999</v>
      </c>
      <c r="G32" s="39">
        <v>16.5</v>
      </c>
      <c r="H32" s="39">
        <v>20.702500000000001</v>
      </c>
      <c r="I32" s="39">
        <v>21.484999999999999</v>
      </c>
      <c r="J32" s="39">
        <v>20.238199999999999</v>
      </c>
      <c r="K32" s="39">
        <v>22.727900000000002</v>
      </c>
      <c r="L32" s="39">
        <v>18.267099999999999</v>
      </c>
      <c r="M32" s="39">
        <v>16.5</v>
      </c>
      <c r="N32" s="39">
        <v>10.8674</v>
      </c>
      <c r="O32" s="39">
        <v>0</v>
      </c>
      <c r="P32" s="39">
        <v>10.8674</v>
      </c>
      <c r="Q32" s="39">
        <v>10.2714</v>
      </c>
      <c r="R32" s="39">
        <v>12.3139</v>
      </c>
      <c r="S32" s="39">
        <v>0</v>
      </c>
      <c r="T32" s="150" t="s">
        <v>185</v>
      </c>
      <c r="U32" s="150" t="s">
        <v>185</v>
      </c>
      <c r="V32" s="150" t="s">
        <v>185</v>
      </c>
      <c r="W32" s="150" t="s">
        <v>185</v>
      </c>
      <c r="X32" s="150" t="s">
        <v>185</v>
      </c>
      <c r="Y32" s="150" t="s">
        <v>185</v>
      </c>
      <c r="Z32" s="150" t="s">
        <v>185</v>
      </c>
      <c r="AA32" s="150" t="s">
        <v>185</v>
      </c>
      <c r="AB32" s="150" t="s">
        <v>185</v>
      </c>
      <c r="AC32" s="150" t="s">
        <v>185</v>
      </c>
      <c r="AD32" s="150" t="s">
        <v>185</v>
      </c>
      <c r="AE32" s="150" t="s">
        <v>185</v>
      </c>
    </row>
    <row r="33" spans="1:31" hidden="1" outlineLevel="1">
      <c r="A33" s="9">
        <v>41214</v>
      </c>
      <c r="B33" s="39">
        <v>18.119900000000001</v>
      </c>
      <c r="C33" s="39">
        <v>22.009799999999998</v>
      </c>
      <c r="D33" s="39">
        <v>16.7851</v>
      </c>
      <c r="E33" s="39">
        <v>16.1783</v>
      </c>
      <c r="F33" s="39">
        <v>18.2651</v>
      </c>
      <c r="G33" s="39">
        <v>16.5</v>
      </c>
      <c r="H33" s="39">
        <v>21.353899999999999</v>
      </c>
      <c r="I33" s="39">
        <v>22.009799999999998</v>
      </c>
      <c r="J33" s="39">
        <v>20.977499999999999</v>
      </c>
      <c r="K33" s="39">
        <v>24.544699999999999</v>
      </c>
      <c r="L33" s="39">
        <v>19.176400000000001</v>
      </c>
      <c r="M33" s="39">
        <v>16.5</v>
      </c>
      <c r="N33" s="39">
        <v>10.553699999999999</v>
      </c>
      <c r="O33" s="39">
        <v>0</v>
      </c>
      <c r="P33" s="39">
        <v>10.553699999999999</v>
      </c>
      <c r="Q33" s="39">
        <v>10.344200000000001</v>
      </c>
      <c r="R33" s="39">
        <v>12.571300000000001</v>
      </c>
      <c r="S33" s="39">
        <v>0</v>
      </c>
      <c r="T33" s="150" t="s">
        <v>185</v>
      </c>
      <c r="U33" s="150" t="s">
        <v>185</v>
      </c>
      <c r="V33" s="150" t="s">
        <v>185</v>
      </c>
      <c r="W33" s="150" t="s">
        <v>185</v>
      </c>
      <c r="X33" s="150" t="s">
        <v>185</v>
      </c>
      <c r="Y33" s="150" t="s">
        <v>185</v>
      </c>
      <c r="Z33" s="150" t="s">
        <v>185</v>
      </c>
      <c r="AA33" s="150" t="s">
        <v>185</v>
      </c>
      <c r="AB33" s="150" t="s">
        <v>185</v>
      </c>
      <c r="AC33" s="150" t="s">
        <v>185</v>
      </c>
      <c r="AD33" s="150" t="s">
        <v>185</v>
      </c>
      <c r="AE33" s="150" t="s">
        <v>185</v>
      </c>
    </row>
    <row r="34" spans="1:31" hidden="1" outlineLevel="1">
      <c r="A34" s="9">
        <v>41244</v>
      </c>
      <c r="B34" s="39">
        <v>19.0701</v>
      </c>
      <c r="C34" s="39">
        <v>21.875800000000002</v>
      </c>
      <c r="D34" s="39">
        <v>18.086200000000002</v>
      </c>
      <c r="E34" s="39">
        <v>18.6251</v>
      </c>
      <c r="F34" s="39">
        <v>17.345800000000001</v>
      </c>
      <c r="G34" s="39">
        <v>16.446400000000001</v>
      </c>
      <c r="H34" s="39">
        <v>21.610900000000001</v>
      </c>
      <c r="I34" s="39">
        <v>21.875800000000002</v>
      </c>
      <c r="J34" s="39">
        <v>21.4757</v>
      </c>
      <c r="K34" s="39">
        <v>23.761800000000001</v>
      </c>
      <c r="L34" s="39">
        <v>19.167200000000001</v>
      </c>
      <c r="M34" s="39">
        <v>16.5</v>
      </c>
      <c r="N34" s="39">
        <v>10.625999999999999</v>
      </c>
      <c r="O34" s="39">
        <v>0</v>
      </c>
      <c r="P34" s="39">
        <v>10.625999999999999</v>
      </c>
      <c r="Q34" s="39">
        <v>10.3787</v>
      </c>
      <c r="R34" s="39">
        <v>11.507</v>
      </c>
      <c r="S34" s="39">
        <v>10.5</v>
      </c>
      <c r="T34" s="150" t="s">
        <v>185</v>
      </c>
      <c r="U34" s="150" t="s">
        <v>185</v>
      </c>
      <c r="V34" s="150" t="s">
        <v>185</v>
      </c>
      <c r="W34" s="150" t="s">
        <v>185</v>
      </c>
      <c r="X34" s="150" t="s">
        <v>185</v>
      </c>
      <c r="Y34" s="150" t="s">
        <v>185</v>
      </c>
      <c r="Z34" s="150" t="s">
        <v>185</v>
      </c>
      <c r="AA34" s="150" t="s">
        <v>185</v>
      </c>
      <c r="AB34" s="150" t="s">
        <v>185</v>
      </c>
      <c r="AC34" s="150" t="s">
        <v>185</v>
      </c>
      <c r="AD34" s="150" t="s">
        <v>185</v>
      </c>
      <c r="AE34" s="150" t="s">
        <v>185</v>
      </c>
    </row>
    <row r="35" spans="1:31" hidden="1" outlineLevel="1">
      <c r="A35" s="9">
        <v>41275</v>
      </c>
      <c r="B35" s="39">
        <v>21.260200000000001</v>
      </c>
      <c r="C35" s="39">
        <v>21.8154</v>
      </c>
      <c r="D35" s="39">
        <v>20.903300000000002</v>
      </c>
      <c r="E35" s="39">
        <v>21.839200000000002</v>
      </c>
      <c r="F35" s="39">
        <v>18.7378</v>
      </c>
      <c r="G35" s="39">
        <v>16.5</v>
      </c>
      <c r="H35" s="39">
        <v>21.819199999999999</v>
      </c>
      <c r="I35" s="39">
        <v>21.8154</v>
      </c>
      <c r="J35" s="39">
        <v>21.8218</v>
      </c>
      <c r="K35" s="39">
        <v>22.310500000000001</v>
      </c>
      <c r="L35" s="39">
        <v>20.5703</v>
      </c>
      <c r="M35" s="39">
        <v>16.5</v>
      </c>
      <c r="N35" s="39">
        <v>12.2873</v>
      </c>
      <c r="O35" s="39">
        <v>0</v>
      </c>
      <c r="P35" s="39">
        <v>12.2873</v>
      </c>
      <c r="Q35" s="39">
        <v>11.2249</v>
      </c>
      <c r="R35" s="39">
        <v>12.7684</v>
      </c>
      <c r="S35" s="39" t="s">
        <v>265</v>
      </c>
      <c r="T35" s="39">
        <v>11.166</v>
      </c>
      <c r="U35" s="39">
        <v>0</v>
      </c>
      <c r="V35" s="39">
        <v>11.166</v>
      </c>
      <c r="W35" s="39">
        <v>11.5274</v>
      </c>
      <c r="X35" s="39">
        <v>10.979799999999999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</row>
    <row r="36" spans="1:31" hidden="1" outlineLevel="1">
      <c r="A36" s="9">
        <v>41306</v>
      </c>
      <c r="B36" s="39">
        <v>13.074999999999999</v>
      </c>
      <c r="C36" s="39">
        <v>21.133600000000001</v>
      </c>
      <c r="D36" s="39">
        <v>11.996499999999999</v>
      </c>
      <c r="E36" s="39">
        <v>11.399699999999999</v>
      </c>
      <c r="F36" s="39">
        <v>18.031300000000002</v>
      </c>
      <c r="G36" s="39">
        <v>16.5</v>
      </c>
      <c r="H36" s="39">
        <v>20.122900000000001</v>
      </c>
      <c r="I36" s="39">
        <v>21.133600000000001</v>
      </c>
      <c r="J36" s="39">
        <v>19.366399999999999</v>
      </c>
      <c r="K36" s="39">
        <v>19.7803</v>
      </c>
      <c r="L36" s="39">
        <v>21.2576</v>
      </c>
      <c r="M36" s="39">
        <v>16.5</v>
      </c>
      <c r="N36" s="39">
        <v>10.3919</v>
      </c>
      <c r="O36" s="39">
        <v>0</v>
      </c>
      <c r="P36" s="39">
        <v>10.3919</v>
      </c>
      <c r="Q36" s="39">
        <v>10.3499</v>
      </c>
      <c r="R36" s="39">
        <v>12.0175</v>
      </c>
      <c r="S36" s="39">
        <v>0</v>
      </c>
      <c r="T36" s="39">
        <v>10.375400000000001</v>
      </c>
      <c r="U36" s="39">
        <v>0</v>
      </c>
      <c r="V36" s="39">
        <v>10.375400000000001</v>
      </c>
      <c r="W36" s="39">
        <v>10.348699999999999</v>
      </c>
      <c r="X36" s="39">
        <v>11.569800000000001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</row>
    <row r="37" spans="1:31" hidden="1" outlineLevel="1">
      <c r="A37" s="9">
        <v>41334</v>
      </c>
      <c r="B37" s="39">
        <v>14.690799999999999</v>
      </c>
      <c r="C37" s="39">
        <v>21.5061</v>
      </c>
      <c r="D37" s="39">
        <v>13.1738</v>
      </c>
      <c r="E37" s="39">
        <v>12.2494</v>
      </c>
      <c r="F37" s="39">
        <v>18.121700000000001</v>
      </c>
      <c r="G37" s="39">
        <v>16.5</v>
      </c>
      <c r="H37" s="39">
        <v>20.1098</v>
      </c>
      <c r="I37" s="39">
        <v>21.5061</v>
      </c>
      <c r="J37" s="39">
        <v>19.081800000000001</v>
      </c>
      <c r="K37" s="39">
        <v>19.675000000000001</v>
      </c>
      <c r="L37" s="39">
        <v>19.290500000000002</v>
      </c>
      <c r="M37" s="39">
        <v>16.5</v>
      </c>
      <c r="N37" s="39">
        <v>10.613899999999999</v>
      </c>
      <c r="O37" s="39">
        <v>0</v>
      </c>
      <c r="P37" s="39">
        <v>10.613899999999999</v>
      </c>
      <c r="Q37" s="39">
        <v>10.5633</v>
      </c>
      <c r="R37" s="39">
        <v>12.252800000000001</v>
      </c>
      <c r="S37" s="39" t="s">
        <v>265</v>
      </c>
      <c r="T37" s="39">
        <v>10.5268</v>
      </c>
      <c r="U37" s="39">
        <v>0</v>
      </c>
      <c r="V37" s="39">
        <v>10.5268</v>
      </c>
      <c r="W37" s="39">
        <v>10.4946</v>
      </c>
      <c r="X37" s="39">
        <v>11.8103</v>
      </c>
      <c r="Y37" s="39">
        <v>0</v>
      </c>
      <c r="Z37" s="39">
        <v>12.134399999999999</v>
      </c>
      <c r="AA37" s="39">
        <v>0</v>
      </c>
      <c r="AB37" s="39">
        <v>12.134399999999999</v>
      </c>
      <c r="AC37" s="39">
        <v>12.134399999999999</v>
      </c>
      <c r="AD37" s="39">
        <v>0</v>
      </c>
      <c r="AE37" s="39">
        <v>0</v>
      </c>
    </row>
    <row r="38" spans="1:31" hidden="1" outlineLevel="1">
      <c r="A38" s="9">
        <v>41365</v>
      </c>
      <c r="B38" s="39">
        <v>15.3741</v>
      </c>
      <c r="C38" s="39">
        <v>21.089700000000001</v>
      </c>
      <c r="D38" s="39">
        <v>13.985099999999999</v>
      </c>
      <c r="E38" s="39">
        <v>12.9283</v>
      </c>
      <c r="F38" s="39">
        <v>17.941099999999999</v>
      </c>
      <c r="G38" s="39">
        <v>16.5</v>
      </c>
      <c r="H38" s="39">
        <v>19.997499999999999</v>
      </c>
      <c r="I38" s="39">
        <v>21.089700000000001</v>
      </c>
      <c r="J38" s="39">
        <v>19.336300000000001</v>
      </c>
      <c r="K38" s="39">
        <v>19.7379</v>
      </c>
      <c r="L38" s="39">
        <v>19.267700000000001</v>
      </c>
      <c r="M38" s="39">
        <v>16.5</v>
      </c>
      <c r="N38" s="39">
        <v>10.3963</v>
      </c>
      <c r="O38" s="39">
        <v>0</v>
      </c>
      <c r="P38" s="39">
        <v>10.3963</v>
      </c>
      <c r="Q38" s="39">
        <v>10.362299999999999</v>
      </c>
      <c r="R38" s="39">
        <v>11.0215</v>
      </c>
      <c r="S38" s="39" t="s">
        <v>265</v>
      </c>
      <c r="T38" s="39">
        <v>10.3658</v>
      </c>
      <c r="U38" s="39">
        <v>0</v>
      </c>
      <c r="V38" s="39">
        <v>10.3658</v>
      </c>
      <c r="W38" s="39">
        <v>10.3649</v>
      </c>
      <c r="X38" s="39">
        <v>10.387600000000001</v>
      </c>
      <c r="Y38" s="39">
        <v>0</v>
      </c>
      <c r="Z38" s="39">
        <v>10.0107</v>
      </c>
      <c r="AA38" s="39">
        <v>0</v>
      </c>
      <c r="AB38" s="39">
        <v>10.0107</v>
      </c>
      <c r="AC38" s="39">
        <v>10.0107</v>
      </c>
      <c r="AD38" s="39">
        <v>0</v>
      </c>
      <c r="AE38" s="39">
        <v>0</v>
      </c>
    </row>
    <row r="39" spans="1:31" hidden="1" outlineLevel="1">
      <c r="A39" s="9">
        <v>41395</v>
      </c>
      <c r="B39" s="39">
        <v>15.317600000000001</v>
      </c>
      <c r="C39" s="39">
        <v>21.1692</v>
      </c>
      <c r="D39" s="39">
        <v>14.147500000000001</v>
      </c>
      <c r="E39" s="39">
        <v>13.6785</v>
      </c>
      <c r="F39" s="39">
        <v>16.2395</v>
      </c>
      <c r="G39" s="39">
        <v>0</v>
      </c>
      <c r="H39" s="39">
        <v>19.380299999999998</v>
      </c>
      <c r="I39" s="39">
        <v>21.1692</v>
      </c>
      <c r="J39" s="39">
        <v>18.503599999999999</v>
      </c>
      <c r="K39" s="39">
        <v>18.495000000000001</v>
      </c>
      <c r="L39" s="39">
        <v>18.5335</v>
      </c>
      <c r="M39" s="39">
        <v>0</v>
      </c>
      <c r="N39" s="39">
        <v>11.145099999999999</v>
      </c>
      <c r="O39" s="39">
        <v>0</v>
      </c>
      <c r="P39" s="39">
        <v>11.145099999999999</v>
      </c>
      <c r="Q39" s="39">
        <v>10.626099999999999</v>
      </c>
      <c r="R39" s="39">
        <v>13.966100000000001</v>
      </c>
      <c r="S39" s="39">
        <v>0</v>
      </c>
      <c r="T39" s="39">
        <v>10.804500000000001</v>
      </c>
      <c r="U39" s="39">
        <v>0</v>
      </c>
      <c r="V39" s="39">
        <v>10.804500000000001</v>
      </c>
      <c r="W39" s="39">
        <v>10.626099999999999</v>
      </c>
      <c r="X39" s="39">
        <v>12.3263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</row>
    <row r="40" spans="1:31" hidden="1" outlineLevel="1">
      <c r="A40" s="9">
        <v>41426</v>
      </c>
      <c r="B40" s="39">
        <v>17.904900000000001</v>
      </c>
      <c r="C40" s="39">
        <v>21.1403</v>
      </c>
      <c r="D40" s="39">
        <v>16.471800000000002</v>
      </c>
      <c r="E40" s="39">
        <v>16.1021</v>
      </c>
      <c r="F40" s="39">
        <v>17.708500000000001</v>
      </c>
      <c r="G40" s="39">
        <v>0</v>
      </c>
      <c r="H40" s="39">
        <v>19.0242</v>
      </c>
      <c r="I40" s="39">
        <v>21.1403</v>
      </c>
      <c r="J40" s="39">
        <v>17.843499999999999</v>
      </c>
      <c r="K40" s="39">
        <v>17.639500000000002</v>
      </c>
      <c r="L40" s="39">
        <v>18.4208</v>
      </c>
      <c r="M40" s="39">
        <v>0</v>
      </c>
      <c r="N40" s="39">
        <v>11.189299999999999</v>
      </c>
      <c r="O40" s="39">
        <v>0</v>
      </c>
      <c r="P40" s="39">
        <v>11.189299999999999</v>
      </c>
      <c r="Q40" s="39">
        <v>11.179500000000001</v>
      </c>
      <c r="R40" s="39">
        <v>11.2676</v>
      </c>
      <c r="S40" s="39">
        <v>0</v>
      </c>
      <c r="T40" s="39">
        <v>10.591200000000001</v>
      </c>
      <c r="U40" s="39">
        <v>0</v>
      </c>
      <c r="V40" s="39">
        <v>10.591200000000001</v>
      </c>
      <c r="W40" s="39">
        <v>10.555</v>
      </c>
      <c r="X40" s="39">
        <v>11.55</v>
      </c>
      <c r="Y40" s="39">
        <v>0</v>
      </c>
      <c r="Z40" s="39">
        <v>10.5886</v>
      </c>
      <c r="AA40" s="39">
        <v>0</v>
      </c>
      <c r="AB40" s="39">
        <v>10.5886</v>
      </c>
      <c r="AC40" s="39">
        <v>12</v>
      </c>
      <c r="AD40" s="39">
        <v>10.577</v>
      </c>
      <c r="AE40" s="39">
        <v>0</v>
      </c>
    </row>
    <row r="41" spans="1:31" hidden="1" outlineLevel="1">
      <c r="A41" s="9">
        <v>41456</v>
      </c>
      <c r="B41" s="39">
        <v>19.0549</v>
      </c>
      <c r="C41" s="39">
        <v>21.149799999999999</v>
      </c>
      <c r="D41" s="39">
        <v>17.3841</v>
      </c>
      <c r="E41" s="39">
        <v>17.064599999999999</v>
      </c>
      <c r="F41" s="39">
        <v>17.8277</v>
      </c>
      <c r="G41" s="39">
        <v>0</v>
      </c>
      <c r="H41" s="39">
        <v>19.713200000000001</v>
      </c>
      <c r="I41" s="39">
        <v>21.149799999999999</v>
      </c>
      <c r="J41" s="39">
        <v>18.357299999999999</v>
      </c>
      <c r="K41" s="39">
        <v>18.395299999999999</v>
      </c>
      <c r="L41" s="39">
        <v>18.3123</v>
      </c>
      <c r="M41" s="39">
        <v>0</v>
      </c>
      <c r="N41" s="39">
        <v>12.078799999999999</v>
      </c>
      <c r="O41" s="39">
        <v>0</v>
      </c>
      <c r="P41" s="39">
        <v>12.078799999999999</v>
      </c>
      <c r="Q41" s="39">
        <v>12.109299999999999</v>
      </c>
      <c r="R41" s="39">
        <v>11.9617</v>
      </c>
      <c r="S41" s="39">
        <v>0</v>
      </c>
      <c r="T41" s="39">
        <v>11.169700000000001</v>
      </c>
      <c r="U41" s="39">
        <v>0</v>
      </c>
      <c r="V41" s="39">
        <v>11.169700000000001</v>
      </c>
      <c r="W41" s="39">
        <v>11.1158</v>
      </c>
      <c r="X41" s="39">
        <v>11.6784</v>
      </c>
      <c r="Y41" s="39">
        <v>0</v>
      </c>
      <c r="Z41" s="39">
        <v>11.1889</v>
      </c>
      <c r="AA41" s="39">
        <v>0</v>
      </c>
      <c r="AB41" s="39">
        <v>11.1889</v>
      </c>
      <c r="AC41" s="39">
        <v>12.040800000000001</v>
      </c>
      <c r="AD41" s="39">
        <v>11.068</v>
      </c>
      <c r="AE41" s="39">
        <v>0</v>
      </c>
    </row>
    <row r="42" spans="1:31" hidden="1" outlineLevel="1">
      <c r="A42" s="9">
        <v>41487</v>
      </c>
      <c r="B42" s="39">
        <v>17.1907</v>
      </c>
      <c r="C42" s="39">
        <v>20.148399999999999</v>
      </c>
      <c r="D42" s="39">
        <v>15.6708</v>
      </c>
      <c r="E42" s="39">
        <v>14.4465</v>
      </c>
      <c r="F42" s="39">
        <v>16.793399999999998</v>
      </c>
      <c r="G42" s="39">
        <v>0</v>
      </c>
      <c r="H42" s="39">
        <v>18.809899999999999</v>
      </c>
      <c r="I42" s="39">
        <v>20.148399999999999</v>
      </c>
      <c r="J42" s="39">
        <v>17.8032</v>
      </c>
      <c r="K42" s="39">
        <v>18.563099999999999</v>
      </c>
      <c r="L42" s="39">
        <v>17.452100000000002</v>
      </c>
      <c r="M42" s="39">
        <v>0</v>
      </c>
      <c r="N42" s="39">
        <v>11.070600000000001</v>
      </c>
      <c r="O42" s="39">
        <v>0</v>
      </c>
      <c r="P42" s="39">
        <v>11.070600000000001</v>
      </c>
      <c r="Q42" s="39">
        <v>11.058199999999999</v>
      </c>
      <c r="R42" s="39">
        <v>11.130800000000001</v>
      </c>
      <c r="S42" s="39" t="s">
        <v>265</v>
      </c>
      <c r="T42" s="39">
        <v>10.7986</v>
      </c>
      <c r="U42" s="39">
        <v>0</v>
      </c>
      <c r="V42" s="39">
        <v>10.7986</v>
      </c>
      <c r="W42" s="39">
        <v>10.798299999999999</v>
      </c>
      <c r="X42" s="39">
        <v>10.8</v>
      </c>
      <c r="Y42" s="39">
        <v>0</v>
      </c>
      <c r="Z42" s="39">
        <v>11.401</v>
      </c>
      <c r="AA42" s="39">
        <v>0</v>
      </c>
      <c r="AB42" s="39">
        <v>11.401</v>
      </c>
      <c r="AC42" s="39">
        <v>12.6919</v>
      </c>
      <c r="AD42" s="39">
        <v>11.0679</v>
      </c>
      <c r="AE42" s="39">
        <v>0</v>
      </c>
    </row>
    <row r="43" spans="1:31" hidden="1" outlineLevel="1">
      <c r="A43" s="9">
        <v>41518</v>
      </c>
      <c r="B43" s="39">
        <v>17.0502</v>
      </c>
      <c r="C43" s="39">
        <v>20.3733</v>
      </c>
      <c r="D43" s="39">
        <v>15.7468</v>
      </c>
      <c r="E43" s="39">
        <v>14.694699999999999</v>
      </c>
      <c r="F43" s="39">
        <v>16.744199999999999</v>
      </c>
      <c r="G43" s="39">
        <v>0</v>
      </c>
      <c r="H43" s="39">
        <v>18.035900000000002</v>
      </c>
      <c r="I43" s="39">
        <v>20.3733</v>
      </c>
      <c r="J43" s="39">
        <v>16.891400000000001</v>
      </c>
      <c r="K43" s="39">
        <v>17.069800000000001</v>
      </c>
      <c r="L43" s="39">
        <v>16.787800000000001</v>
      </c>
      <c r="M43" s="39">
        <v>0</v>
      </c>
      <c r="N43" s="39">
        <v>11.138299999999999</v>
      </c>
      <c r="O43" s="39">
        <v>0</v>
      </c>
      <c r="P43" s="39">
        <v>11.138299999999999</v>
      </c>
      <c r="Q43" s="39">
        <v>11.0594</v>
      </c>
      <c r="R43" s="39">
        <v>13.4215</v>
      </c>
      <c r="S43" s="39">
        <v>0</v>
      </c>
      <c r="T43" s="39">
        <v>10.8828</v>
      </c>
      <c r="U43" s="39">
        <v>0</v>
      </c>
      <c r="V43" s="39">
        <v>10.8828</v>
      </c>
      <c r="W43" s="39">
        <v>10.8797</v>
      </c>
      <c r="X43" s="39">
        <v>11.55</v>
      </c>
      <c r="Y43" s="39">
        <v>0</v>
      </c>
      <c r="Z43" s="39">
        <v>12.6053</v>
      </c>
      <c r="AA43" s="39">
        <v>0</v>
      </c>
      <c r="AB43" s="39">
        <v>12.6053</v>
      </c>
      <c r="AC43" s="39">
        <v>12.6647</v>
      </c>
      <c r="AD43" s="39">
        <v>12</v>
      </c>
      <c r="AE43" s="39">
        <v>0</v>
      </c>
    </row>
    <row r="44" spans="1:31" hidden="1" outlineLevel="1">
      <c r="A44" s="9">
        <v>41548</v>
      </c>
      <c r="B44" s="39">
        <v>15.6432</v>
      </c>
      <c r="C44" s="39">
        <v>20.026700000000002</v>
      </c>
      <c r="D44" s="39">
        <v>14.1496</v>
      </c>
      <c r="E44" s="39">
        <v>13.306100000000001</v>
      </c>
      <c r="F44" s="39">
        <v>17.424099999999999</v>
      </c>
      <c r="G44" s="39">
        <v>0</v>
      </c>
      <c r="H44" s="39">
        <v>18.431699999999999</v>
      </c>
      <c r="I44" s="39">
        <v>20.026700000000002</v>
      </c>
      <c r="J44" s="39">
        <v>17.351900000000001</v>
      </c>
      <c r="K44" s="39">
        <v>17.0943</v>
      </c>
      <c r="L44" s="39">
        <v>17.771699999999999</v>
      </c>
      <c r="M44" s="39">
        <v>0</v>
      </c>
      <c r="N44" s="39">
        <v>10.904400000000001</v>
      </c>
      <c r="O44" s="39">
        <v>0</v>
      </c>
      <c r="P44" s="39">
        <v>10.904400000000001</v>
      </c>
      <c r="Q44" s="39">
        <v>10.8606</v>
      </c>
      <c r="R44" s="39">
        <v>12.477499999999999</v>
      </c>
      <c r="S44" s="39">
        <v>0</v>
      </c>
      <c r="T44" s="39">
        <v>10.7963</v>
      </c>
      <c r="U44" s="39">
        <v>0</v>
      </c>
      <c r="V44" s="39">
        <v>10.7963</v>
      </c>
      <c r="W44" s="39">
        <v>10.7827</v>
      </c>
      <c r="X44" s="39">
        <v>11.708500000000001</v>
      </c>
      <c r="Y44" s="39">
        <v>0</v>
      </c>
      <c r="Z44" s="39">
        <v>11.747199999999999</v>
      </c>
      <c r="AA44" s="39">
        <v>0</v>
      </c>
      <c r="AB44" s="39">
        <v>11.747199999999999</v>
      </c>
      <c r="AC44" s="39">
        <v>13.979900000000001</v>
      </c>
      <c r="AD44" s="39">
        <v>11.120100000000001</v>
      </c>
      <c r="AE44" s="39">
        <v>0</v>
      </c>
    </row>
    <row r="45" spans="1:31" hidden="1" outlineLevel="1">
      <c r="A45" s="9">
        <v>41579</v>
      </c>
      <c r="B45" s="39">
        <v>18.489799999999999</v>
      </c>
      <c r="C45" s="39">
        <v>20.276700000000002</v>
      </c>
      <c r="D45" s="39">
        <v>17.324100000000001</v>
      </c>
      <c r="E45" s="39">
        <v>17.113900000000001</v>
      </c>
      <c r="F45" s="39">
        <v>17.688099999999999</v>
      </c>
      <c r="G45" s="39">
        <v>0</v>
      </c>
      <c r="H45" s="39">
        <v>18.692</v>
      </c>
      <c r="I45" s="39">
        <v>20.276700000000002</v>
      </c>
      <c r="J45" s="39">
        <v>17.5989</v>
      </c>
      <c r="K45" s="39">
        <v>17.412600000000001</v>
      </c>
      <c r="L45" s="39">
        <v>17.9148</v>
      </c>
      <c r="M45" s="39">
        <v>0</v>
      </c>
      <c r="N45" s="39">
        <v>12.529299999999999</v>
      </c>
      <c r="O45" s="39">
        <v>0</v>
      </c>
      <c r="P45" s="39">
        <v>12.529299999999999</v>
      </c>
      <c r="Q45" s="39">
        <v>12.5586</v>
      </c>
      <c r="R45" s="39">
        <v>12.453900000000001</v>
      </c>
      <c r="S45" s="39">
        <v>0</v>
      </c>
      <c r="T45" s="39">
        <v>11.610300000000001</v>
      </c>
      <c r="U45" s="39">
        <v>0</v>
      </c>
      <c r="V45" s="39">
        <v>11.610300000000001</v>
      </c>
      <c r="W45" s="39">
        <v>11.621700000000001</v>
      </c>
      <c r="X45" s="39">
        <v>11.55</v>
      </c>
      <c r="Y45" s="39">
        <v>0</v>
      </c>
      <c r="Z45" s="39">
        <v>11.875400000000001</v>
      </c>
      <c r="AA45" s="39">
        <v>0</v>
      </c>
      <c r="AB45" s="39">
        <v>11.875400000000001</v>
      </c>
      <c r="AC45" s="39">
        <v>12.764799999999999</v>
      </c>
      <c r="AD45" s="39">
        <v>11.1906</v>
      </c>
      <c r="AE45" s="39">
        <v>0</v>
      </c>
    </row>
    <row r="46" spans="1:31" hidden="1" outlineLevel="1">
      <c r="A46" s="9">
        <v>41609</v>
      </c>
      <c r="B46" s="39">
        <v>17.845400000000001</v>
      </c>
      <c r="C46" s="39">
        <v>20.150400000000001</v>
      </c>
      <c r="D46" s="39">
        <v>16.437100000000001</v>
      </c>
      <c r="E46" s="39">
        <v>18.195900000000002</v>
      </c>
      <c r="F46" s="39">
        <v>13.577299999999999</v>
      </c>
      <c r="G46" s="39">
        <v>0</v>
      </c>
      <c r="H46" s="39">
        <v>18.3721</v>
      </c>
      <c r="I46" s="39">
        <v>20.150400000000001</v>
      </c>
      <c r="J46" s="39">
        <v>17.138000000000002</v>
      </c>
      <c r="K46" s="39">
        <v>19.698399999999999</v>
      </c>
      <c r="L46" s="39">
        <v>13.6082</v>
      </c>
      <c r="M46" s="39">
        <v>0</v>
      </c>
      <c r="N46" s="39">
        <v>11.274100000000001</v>
      </c>
      <c r="O46" s="39">
        <v>0</v>
      </c>
      <c r="P46" s="39">
        <v>11.274100000000001</v>
      </c>
      <c r="Q46" s="39">
        <v>11.153700000000001</v>
      </c>
      <c r="R46" s="39">
        <v>12.5039</v>
      </c>
      <c r="S46" s="39">
        <v>0</v>
      </c>
      <c r="T46" s="39">
        <v>10.6745</v>
      </c>
      <c r="U46" s="39">
        <v>0</v>
      </c>
      <c r="V46" s="39">
        <v>10.6745</v>
      </c>
      <c r="W46" s="39">
        <v>10.6275</v>
      </c>
      <c r="X46" s="39">
        <v>11.55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</row>
    <row r="47" spans="1:31" hidden="1" outlineLevel="1">
      <c r="A47" s="9">
        <v>41640</v>
      </c>
      <c r="B47" s="39">
        <v>16.541799999999999</v>
      </c>
      <c r="C47" s="39">
        <v>20.184000000000001</v>
      </c>
      <c r="D47" s="39">
        <v>15.137700000000001</v>
      </c>
      <c r="E47" s="39">
        <v>15.590400000000001</v>
      </c>
      <c r="F47" s="39">
        <v>14.602399999999999</v>
      </c>
      <c r="G47" s="39">
        <v>14</v>
      </c>
      <c r="H47" s="39">
        <v>18.555900000000001</v>
      </c>
      <c r="I47" s="39">
        <v>20.184000000000001</v>
      </c>
      <c r="J47" s="39">
        <v>17.560099999999998</v>
      </c>
      <c r="K47" s="39">
        <v>18.896799999999999</v>
      </c>
      <c r="L47" s="39">
        <v>16.440799999999999</v>
      </c>
      <c r="M47" s="39">
        <v>14</v>
      </c>
      <c r="N47" s="39">
        <v>11.007899999999999</v>
      </c>
      <c r="O47" s="39">
        <v>0</v>
      </c>
      <c r="P47" s="39">
        <v>11.007899999999999</v>
      </c>
      <c r="Q47" s="39">
        <v>10.8071</v>
      </c>
      <c r="R47" s="39">
        <v>11.3559</v>
      </c>
      <c r="S47" s="39" t="s">
        <v>265</v>
      </c>
      <c r="T47" s="39">
        <v>11.026899999999999</v>
      </c>
      <c r="U47" s="39">
        <v>0</v>
      </c>
      <c r="V47" s="39">
        <v>11.026899999999999</v>
      </c>
      <c r="W47" s="39">
        <v>10.7746</v>
      </c>
      <c r="X47" s="39">
        <v>11.508900000000001</v>
      </c>
      <c r="Y47" s="39">
        <v>0</v>
      </c>
      <c r="Z47" s="39">
        <v>9.5005000000000006</v>
      </c>
      <c r="AA47" s="39">
        <v>0</v>
      </c>
      <c r="AB47" s="39">
        <v>9.5005000000000006</v>
      </c>
      <c r="AC47" s="39">
        <v>12.851900000000001</v>
      </c>
      <c r="AD47" s="39">
        <v>9.0931999999999995</v>
      </c>
      <c r="AE47" s="39">
        <v>0</v>
      </c>
    </row>
    <row r="48" spans="1:31" hidden="1" outlineLevel="1">
      <c r="A48" s="9">
        <v>41671</v>
      </c>
      <c r="B48" s="39">
        <v>19.092300000000002</v>
      </c>
      <c r="C48" s="39">
        <v>19.380299999999998</v>
      </c>
      <c r="D48" s="39">
        <v>18.9788</v>
      </c>
      <c r="E48" s="39">
        <v>19.845500000000001</v>
      </c>
      <c r="F48" s="39">
        <v>17.543199999999999</v>
      </c>
      <c r="G48" s="39">
        <v>0</v>
      </c>
      <c r="H48" s="39">
        <v>19.544799999999999</v>
      </c>
      <c r="I48" s="39">
        <v>19.380299999999998</v>
      </c>
      <c r="J48" s="39">
        <v>19.615100000000002</v>
      </c>
      <c r="K48" s="39">
        <v>20.989899999999999</v>
      </c>
      <c r="L48" s="39">
        <v>17.581800000000001</v>
      </c>
      <c r="M48" s="39">
        <v>0</v>
      </c>
      <c r="N48" s="39">
        <v>11.648899999999999</v>
      </c>
      <c r="O48" s="39">
        <v>0</v>
      </c>
      <c r="P48" s="39">
        <v>11.648899999999999</v>
      </c>
      <c r="Q48" s="39">
        <v>11.425599999999999</v>
      </c>
      <c r="R48" s="39">
        <v>14.8171</v>
      </c>
      <c r="S48" s="39" t="s">
        <v>265</v>
      </c>
      <c r="T48" s="39">
        <v>11.2845</v>
      </c>
      <c r="U48" s="39">
        <v>0</v>
      </c>
      <c r="V48" s="39">
        <v>11.2845</v>
      </c>
      <c r="W48" s="39">
        <v>11.2845</v>
      </c>
      <c r="X48" s="39">
        <v>0</v>
      </c>
      <c r="Y48" s="39">
        <v>0</v>
      </c>
      <c r="Z48" s="39">
        <v>12.803599999999999</v>
      </c>
      <c r="AA48" s="39">
        <v>0</v>
      </c>
      <c r="AB48" s="39">
        <v>12.803599999999999</v>
      </c>
      <c r="AC48" s="39">
        <v>12.803599999999999</v>
      </c>
      <c r="AD48" s="39">
        <v>0</v>
      </c>
      <c r="AE48" s="39">
        <v>0</v>
      </c>
    </row>
    <row r="49" spans="1:31" hidden="1" outlineLevel="1">
      <c r="A49" s="9">
        <v>41699</v>
      </c>
      <c r="B49" s="39">
        <v>19.275700000000001</v>
      </c>
      <c r="C49" s="39">
        <v>21.183800000000002</v>
      </c>
      <c r="D49" s="39">
        <v>17.635100000000001</v>
      </c>
      <c r="E49" s="39">
        <v>18.221900000000002</v>
      </c>
      <c r="F49" s="39">
        <v>16.4359</v>
      </c>
      <c r="G49" s="39">
        <v>0</v>
      </c>
      <c r="H49" s="39">
        <v>20.470199999999998</v>
      </c>
      <c r="I49" s="39">
        <v>21.183800000000002</v>
      </c>
      <c r="J49" s="39">
        <v>19.639399999999998</v>
      </c>
      <c r="K49" s="39">
        <v>20.727</v>
      </c>
      <c r="L49" s="39">
        <v>17.709499999999998</v>
      </c>
      <c r="M49" s="39">
        <v>0</v>
      </c>
      <c r="N49" s="39">
        <v>11.9733</v>
      </c>
      <c r="O49" s="39">
        <v>0</v>
      </c>
      <c r="P49" s="39">
        <v>11.9733</v>
      </c>
      <c r="Q49" s="39">
        <v>12.2783</v>
      </c>
      <c r="R49" s="39">
        <v>11</v>
      </c>
      <c r="S49" s="39">
        <v>0</v>
      </c>
      <c r="T49" s="39">
        <v>10.630599999999999</v>
      </c>
      <c r="U49" s="39">
        <v>0</v>
      </c>
      <c r="V49" s="39">
        <v>10.630599999999999</v>
      </c>
      <c r="W49" s="39">
        <v>10.630599999999999</v>
      </c>
      <c r="X49" s="39">
        <v>0</v>
      </c>
      <c r="Y49" s="39">
        <v>0</v>
      </c>
      <c r="Z49" s="39">
        <v>11</v>
      </c>
      <c r="AA49" s="39">
        <v>0</v>
      </c>
      <c r="AB49" s="39">
        <v>11</v>
      </c>
      <c r="AC49" s="39">
        <v>0</v>
      </c>
      <c r="AD49" s="39">
        <v>11</v>
      </c>
      <c r="AE49" s="39">
        <v>0</v>
      </c>
    </row>
    <row r="50" spans="1:31" hidden="1" outlineLevel="1">
      <c r="A50" s="9">
        <v>41730</v>
      </c>
      <c r="B50" s="39">
        <v>20.078600000000002</v>
      </c>
      <c r="C50" s="39">
        <v>21.248799999999999</v>
      </c>
      <c r="D50" s="39">
        <v>19.329499999999999</v>
      </c>
      <c r="E50" s="39">
        <v>20.658300000000001</v>
      </c>
      <c r="F50" s="39">
        <v>17.6539</v>
      </c>
      <c r="G50" s="39">
        <v>0</v>
      </c>
      <c r="H50" s="39">
        <v>20.241499999999998</v>
      </c>
      <c r="I50" s="39">
        <v>21.248799999999999</v>
      </c>
      <c r="J50" s="39">
        <v>19.5702</v>
      </c>
      <c r="K50" s="39">
        <v>21.153300000000002</v>
      </c>
      <c r="L50" s="39">
        <v>17.694199999999999</v>
      </c>
      <c r="M50" s="39">
        <v>0</v>
      </c>
      <c r="N50" s="39">
        <v>13.463699999999999</v>
      </c>
      <c r="O50" s="39">
        <v>0</v>
      </c>
      <c r="P50" s="39">
        <v>13.463699999999999</v>
      </c>
      <c r="Q50" s="39">
        <v>13.639099999999999</v>
      </c>
      <c r="R50" s="39">
        <v>11.0679</v>
      </c>
      <c r="S50" s="39">
        <v>0</v>
      </c>
      <c r="T50" s="39">
        <v>10.373900000000001</v>
      </c>
      <c r="U50" s="39">
        <v>0</v>
      </c>
      <c r="V50" s="39">
        <v>10.373900000000001</v>
      </c>
      <c r="W50" s="39">
        <v>10.373900000000001</v>
      </c>
      <c r="X50" s="39">
        <v>0</v>
      </c>
      <c r="Y50" s="39">
        <v>0</v>
      </c>
      <c r="Z50" s="39">
        <v>11.0679</v>
      </c>
      <c r="AA50" s="39">
        <v>0</v>
      </c>
      <c r="AB50" s="39">
        <v>11.0679</v>
      </c>
      <c r="AC50" s="39">
        <v>0</v>
      </c>
      <c r="AD50" s="39">
        <v>11.0679</v>
      </c>
      <c r="AE50" s="39">
        <v>0</v>
      </c>
    </row>
    <row r="51" spans="1:31" hidden="1" outlineLevel="1">
      <c r="A51" s="9">
        <v>41760</v>
      </c>
      <c r="B51" s="39">
        <v>20.0943</v>
      </c>
      <c r="C51" s="39">
        <v>21.354600000000001</v>
      </c>
      <c r="D51" s="39">
        <v>19.0685</v>
      </c>
      <c r="E51" s="39">
        <v>21.035900000000002</v>
      </c>
      <c r="F51" s="39">
        <v>17.4542</v>
      </c>
      <c r="G51" s="39">
        <v>0</v>
      </c>
      <c r="H51" s="39">
        <v>20.209499999999998</v>
      </c>
      <c r="I51" s="39">
        <v>21.354600000000001</v>
      </c>
      <c r="J51" s="39">
        <v>19.255400000000002</v>
      </c>
      <c r="K51" s="39">
        <v>21.417999999999999</v>
      </c>
      <c r="L51" s="39">
        <v>17.513500000000001</v>
      </c>
      <c r="M51" s="39">
        <v>0</v>
      </c>
      <c r="N51" s="39">
        <v>11.1875</v>
      </c>
      <c r="O51" s="39">
        <v>0</v>
      </c>
      <c r="P51" s="39">
        <v>11.1875</v>
      </c>
      <c r="Q51" s="39">
        <v>9.8661999999999992</v>
      </c>
      <c r="R51" s="39">
        <v>13.5715</v>
      </c>
      <c r="S51" s="39" t="s">
        <v>265</v>
      </c>
      <c r="T51" s="39">
        <v>9.8661999999999992</v>
      </c>
      <c r="U51" s="39">
        <v>0</v>
      </c>
      <c r="V51" s="39">
        <v>9.8661999999999992</v>
      </c>
      <c r="W51" s="39">
        <v>9.8661999999999992</v>
      </c>
      <c r="X51" s="39">
        <v>0</v>
      </c>
      <c r="Y51" s="39">
        <v>0</v>
      </c>
      <c r="Z51" s="39">
        <v>11.0679</v>
      </c>
      <c r="AA51" s="39">
        <v>0</v>
      </c>
      <c r="AB51" s="39">
        <v>11.0679</v>
      </c>
      <c r="AC51" s="39">
        <v>0</v>
      </c>
      <c r="AD51" s="39">
        <v>11.0679</v>
      </c>
      <c r="AE51" s="39">
        <v>0</v>
      </c>
    </row>
    <row r="52" spans="1:31" hidden="1" outlineLevel="1">
      <c r="A52" s="9">
        <v>41791</v>
      </c>
      <c r="B52" s="39">
        <v>19.821899999999999</v>
      </c>
      <c r="C52" s="39">
        <v>20.7514</v>
      </c>
      <c r="D52" s="39">
        <v>19.060300000000002</v>
      </c>
      <c r="E52" s="39">
        <v>20.1433</v>
      </c>
      <c r="F52" s="39">
        <v>17.737300000000001</v>
      </c>
      <c r="G52" s="39">
        <v>0</v>
      </c>
      <c r="H52" s="39">
        <v>19.980599999999999</v>
      </c>
      <c r="I52" s="39">
        <v>20.7514</v>
      </c>
      <c r="J52" s="39">
        <v>19.328199999999999</v>
      </c>
      <c r="K52" s="39">
        <v>20.7059</v>
      </c>
      <c r="L52" s="39">
        <v>17.7395</v>
      </c>
      <c r="M52" s="39">
        <v>0</v>
      </c>
      <c r="N52" s="39">
        <v>10.9337</v>
      </c>
      <c r="O52" s="39">
        <v>0</v>
      </c>
      <c r="P52" s="39">
        <v>10.9337</v>
      </c>
      <c r="Q52" s="39">
        <v>10.8515</v>
      </c>
      <c r="R52" s="39">
        <v>15.85</v>
      </c>
      <c r="S52" s="39" t="s">
        <v>265</v>
      </c>
      <c r="T52" s="39">
        <v>10.6953</v>
      </c>
      <c r="U52" s="39">
        <v>0</v>
      </c>
      <c r="V52" s="39">
        <v>10.6953</v>
      </c>
      <c r="W52" s="39">
        <v>10.6953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</row>
    <row r="53" spans="1:31" hidden="1" outlineLevel="1">
      <c r="A53" s="9">
        <v>41821</v>
      </c>
      <c r="B53" s="39">
        <v>20.0076</v>
      </c>
      <c r="C53" s="39">
        <v>21.529900000000001</v>
      </c>
      <c r="D53" s="39">
        <v>18.4116</v>
      </c>
      <c r="E53" s="39">
        <v>18.7195</v>
      </c>
      <c r="F53" s="39">
        <v>17.677399999999999</v>
      </c>
      <c r="G53" s="39">
        <v>0</v>
      </c>
      <c r="H53" s="39">
        <v>20.373999999999999</v>
      </c>
      <c r="I53" s="39">
        <v>21.529900000000001</v>
      </c>
      <c r="J53" s="39">
        <v>19.046399999999998</v>
      </c>
      <c r="K53" s="39">
        <v>19.636299999999999</v>
      </c>
      <c r="L53" s="39">
        <v>17.774100000000001</v>
      </c>
      <c r="M53" s="39">
        <v>0</v>
      </c>
      <c r="N53" s="39">
        <v>11.765599999999999</v>
      </c>
      <c r="O53" s="39">
        <v>0</v>
      </c>
      <c r="P53" s="39">
        <v>11.765599999999999</v>
      </c>
      <c r="Q53" s="39">
        <v>11.6456</v>
      </c>
      <c r="R53" s="39">
        <v>13.286899999999999</v>
      </c>
      <c r="S53" s="39">
        <v>0</v>
      </c>
      <c r="T53" s="39">
        <v>11.5853</v>
      </c>
      <c r="U53" s="39">
        <v>0</v>
      </c>
      <c r="V53" s="39">
        <v>11.5853</v>
      </c>
      <c r="W53" s="39">
        <v>11.5853</v>
      </c>
      <c r="X53" s="39">
        <v>0</v>
      </c>
      <c r="Y53" s="39">
        <v>0</v>
      </c>
      <c r="Z53" s="39">
        <v>11.0679</v>
      </c>
      <c r="AA53" s="39">
        <v>0</v>
      </c>
      <c r="AB53" s="39">
        <v>11.0679</v>
      </c>
      <c r="AC53" s="39">
        <v>0</v>
      </c>
      <c r="AD53" s="39">
        <v>11.0679</v>
      </c>
      <c r="AE53" s="39">
        <v>0</v>
      </c>
    </row>
    <row r="54" spans="1:31" hidden="1" outlineLevel="1">
      <c r="A54" s="9">
        <v>41852</v>
      </c>
      <c r="B54" s="39">
        <v>19.5593</v>
      </c>
      <c r="C54" s="39">
        <v>20.917000000000002</v>
      </c>
      <c r="D54" s="39">
        <v>18.393799999999999</v>
      </c>
      <c r="E54" s="39">
        <v>18.6113</v>
      </c>
      <c r="F54" s="39">
        <v>17.8322</v>
      </c>
      <c r="G54" s="39">
        <v>0</v>
      </c>
      <c r="H54" s="39">
        <v>20.026800000000001</v>
      </c>
      <c r="I54" s="39">
        <v>20.917000000000002</v>
      </c>
      <c r="J54" s="39">
        <v>19.167300000000001</v>
      </c>
      <c r="K54" s="39">
        <v>19.778300000000002</v>
      </c>
      <c r="L54" s="39">
        <v>17.8322</v>
      </c>
      <c r="M54" s="39">
        <v>0</v>
      </c>
      <c r="N54" s="39">
        <v>12.1861</v>
      </c>
      <c r="O54" s="39">
        <v>0</v>
      </c>
      <c r="P54" s="39">
        <v>12.1861</v>
      </c>
      <c r="Q54" s="39">
        <v>12.1861</v>
      </c>
      <c r="R54" s="39" t="s">
        <v>265</v>
      </c>
      <c r="S54" s="39" t="s">
        <v>265</v>
      </c>
      <c r="T54" s="39">
        <v>11.515000000000001</v>
      </c>
      <c r="U54" s="39">
        <v>0</v>
      </c>
      <c r="V54" s="39">
        <v>11.515000000000001</v>
      </c>
      <c r="W54" s="39">
        <v>11.515000000000001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</row>
    <row r="55" spans="1:31" hidden="1" outlineLevel="1" collapsed="1">
      <c r="A55" s="9">
        <v>41883</v>
      </c>
      <c r="B55" s="39">
        <v>20.0137</v>
      </c>
      <c r="C55" s="39">
        <v>20.238900000000001</v>
      </c>
      <c r="D55" s="39">
        <v>19.853000000000002</v>
      </c>
      <c r="E55" s="39">
        <v>21.491800000000001</v>
      </c>
      <c r="F55" s="39">
        <v>18.5871</v>
      </c>
      <c r="G55" s="39">
        <v>0</v>
      </c>
      <c r="H55" s="39">
        <v>20.047699999999999</v>
      </c>
      <c r="I55" s="39">
        <v>20.238900000000001</v>
      </c>
      <c r="J55" s="39">
        <v>19.9102</v>
      </c>
      <c r="K55" s="39">
        <v>21.6526</v>
      </c>
      <c r="L55" s="39">
        <v>18.5871</v>
      </c>
      <c r="M55" s="39">
        <v>0</v>
      </c>
      <c r="N55" s="39">
        <v>12.1653</v>
      </c>
      <c r="O55" s="39">
        <v>0</v>
      </c>
      <c r="P55" s="39">
        <v>12.1653</v>
      </c>
      <c r="Q55" s="39">
        <v>12.1653</v>
      </c>
      <c r="R55" s="39" t="s">
        <v>265</v>
      </c>
      <c r="S55" s="39" t="s">
        <v>265</v>
      </c>
      <c r="T55" s="39">
        <v>12.070399999999999</v>
      </c>
      <c r="U55" s="39">
        <v>0</v>
      </c>
      <c r="V55" s="39">
        <v>12.070399999999999</v>
      </c>
      <c r="W55" s="39">
        <v>12.070399999999999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</row>
    <row r="56" spans="1:31" hidden="1" outlineLevel="1" collapsed="1">
      <c r="A56" s="9">
        <v>41913</v>
      </c>
      <c r="B56" s="39">
        <v>18.264900000000001</v>
      </c>
      <c r="C56" s="39">
        <v>20.25</v>
      </c>
      <c r="D56" s="39">
        <v>17.1083</v>
      </c>
      <c r="E56" s="39">
        <v>19.466699999999999</v>
      </c>
      <c r="F56" s="39">
        <v>14.0389</v>
      </c>
      <c r="G56" s="39">
        <v>0</v>
      </c>
      <c r="H56" s="39">
        <v>18.980899999999998</v>
      </c>
      <c r="I56" s="39">
        <v>20.25</v>
      </c>
      <c r="J56" s="39">
        <v>18.110800000000001</v>
      </c>
      <c r="K56" s="39">
        <v>20.673200000000001</v>
      </c>
      <c r="L56" s="39">
        <v>14.585800000000001</v>
      </c>
      <c r="M56" s="39">
        <v>0</v>
      </c>
      <c r="N56" s="39">
        <v>11.4411</v>
      </c>
      <c r="O56" s="39">
        <v>0</v>
      </c>
      <c r="P56" s="39">
        <v>11.4411</v>
      </c>
      <c r="Q56" s="39">
        <v>11.387</v>
      </c>
      <c r="R56" s="39">
        <v>11.492800000000001</v>
      </c>
      <c r="S56" s="39" t="s">
        <v>265</v>
      </c>
      <c r="T56" s="39">
        <v>11.387</v>
      </c>
      <c r="U56" s="39">
        <v>0</v>
      </c>
      <c r="V56" s="39">
        <v>11.387</v>
      </c>
      <c r="W56" s="39">
        <v>11.387</v>
      </c>
      <c r="X56" s="39">
        <v>0</v>
      </c>
      <c r="Y56" s="39">
        <v>0</v>
      </c>
      <c r="Z56" s="39">
        <v>11.492800000000001</v>
      </c>
      <c r="AA56" s="39">
        <v>0</v>
      </c>
      <c r="AB56" s="39">
        <v>11.492800000000001</v>
      </c>
      <c r="AC56" s="39">
        <v>0</v>
      </c>
      <c r="AD56" s="39">
        <v>11.492800000000001</v>
      </c>
      <c r="AE56" s="39">
        <v>0</v>
      </c>
    </row>
    <row r="57" spans="1:31" hidden="1" outlineLevel="1" collapsed="1">
      <c r="A57" s="9">
        <v>41944</v>
      </c>
      <c r="B57" s="39">
        <v>20.485600000000002</v>
      </c>
      <c r="C57" s="39">
        <v>20.2468</v>
      </c>
      <c r="D57" s="39">
        <v>20.677499999999998</v>
      </c>
      <c r="E57" s="39">
        <v>21.6052</v>
      </c>
      <c r="F57" s="39">
        <v>18.157299999999999</v>
      </c>
      <c r="G57" s="39">
        <v>0</v>
      </c>
      <c r="H57" s="39">
        <v>20.555099999999999</v>
      </c>
      <c r="I57" s="39">
        <v>20.2468</v>
      </c>
      <c r="J57" s="39">
        <v>20.806799999999999</v>
      </c>
      <c r="K57" s="39">
        <v>21.802199999999999</v>
      </c>
      <c r="L57" s="39">
        <v>18.157299999999999</v>
      </c>
      <c r="M57" s="39">
        <v>0</v>
      </c>
      <c r="N57" s="39">
        <v>12.097200000000001</v>
      </c>
      <c r="O57" s="39">
        <v>0</v>
      </c>
      <c r="P57" s="39">
        <v>12.097200000000001</v>
      </c>
      <c r="Q57" s="39">
        <v>12.097200000000001</v>
      </c>
      <c r="R57" s="39" t="s">
        <v>265</v>
      </c>
      <c r="S57" s="39">
        <v>0</v>
      </c>
      <c r="T57" s="39">
        <v>11.5</v>
      </c>
      <c r="U57" s="39">
        <v>0</v>
      </c>
      <c r="V57" s="39">
        <v>11.5</v>
      </c>
      <c r="W57" s="39">
        <v>11.5</v>
      </c>
      <c r="X57" s="39">
        <v>0</v>
      </c>
      <c r="Y57" s="39">
        <v>0</v>
      </c>
      <c r="Z57" s="39">
        <v>15.174899999999999</v>
      </c>
      <c r="AA57" s="39">
        <v>0</v>
      </c>
      <c r="AB57" s="39">
        <v>15.174899999999999</v>
      </c>
      <c r="AC57" s="39">
        <v>15.174899999999999</v>
      </c>
      <c r="AD57" s="39">
        <v>0</v>
      </c>
      <c r="AE57" s="39">
        <v>0</v>
      </c>
    </row>
    <row r="58" spans="1:31" hidden="1" outlineLevel="1" collapsed="1">
      <c r="A58" s="9">
        <v>41974</v>
      </c>
      <c r="B58" s="39">
        <v>18.615600000000001</v>
      </c>
      <c r="C58" s="39">
        <v>20.3675</v>
      </c>
      <c r="D58" s="39">
        <v>17.6617</v>
      </c>
      <c r="E58" s="39">
        <v>21.404299999999999</v>
      </c>
      <c r="F58" s="39">
        <v>13.7515</v>
      </c>
      <c r="G58" s="39">
        <v>0</v>
      </c>
      <c r="H58" s="39">
        <v>18.674700000000001</v>
      </c>
      <c r="I58" s="39">
        <v>20.3675</v>
      </c>
      <c r="J58" s="39">
        <v>17.738199999999999</v>
      </c>
      <c r="K58" s="39">
        <v>21.6753</v>
      </c>
      <c r="L58" s="39">
        <v>13.7515</v>
      </c>
      <c r="M58" s="39">
        <v>0</v>
      </c>
      <c r="N58" s="39">
        <v>12.8772</v>
      </c>
      <c r="O58" s="39">
        <v>0</v>
      </c>
      <c r="P58" s="39">
        <v>12.8772</v>
      </c>
      <c r="Q58" s="39">
        <v>12.8772</v>
      </c>
      <c r="R58" s="39" t="s">
        <v>265</v>
      </c>
      <c r="S58" s="39">
        <v>0</v>
      </c>
      <c r="T58" s="39">
        <v>12.8772</v>
      </c>
      <c r="U58" s="39">
        <v>0</v>
      </c>
      <c r="V58" s="39">
        <v>12.8772</v>
      </c>
      <c r="W58" s="39">
        <v>12.8772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</row>
    <row r="59" spans="1:31" hidden="1" outlineLevel="1" collapsed="1">
      <c r="A59" s="9">
        <v>42005</v>
      </c>
      <c r="B59" s="39">
        <v>18.845199999999998</v>
      </c>
      <c r="C59" s="39">
        <v>20.042200000000001</v>
      </c>
      <c r="D59" s="39">
        <v>17.948499999999999</v>
      </c>
      <c r="E59" s="39">
        <v>17.492799999999999</v>
      </c>
      <c r="F59" s="39">
        <v>18.91</v>
      </c>
      <c r="G59" s="39">
        <v>0</v>
      </c>
      <c r="H59" s="39">
        <v>18.886900000000001</v>
      </c>
      <c r="I59" s="39">
        <v>20.042200000000001</v>
      </c>
      <c r="J59" s="39">
        <v>18.012599999999999</v>
      </c>
      <c r="K59" s="39">
        <v>17.5809</v>
      </c>
      <c r="L59" s="39">
        <v>18.91</v>
      </c>
      <c r="M59" s="39">
        <v>0</v>
      </c>
      <c r="N59" s="39">
        <v>11.723100000000001</v>
      </c>
      <c r="O59" s="39">
        <v>0</v>
      </c>
      <c r="P59" s="39">
        <v>11.723100000000001</v>
      </c>
      <c r="Q59" s="39">
        <v>11.723100000000001</v>
      </c>
      <c r="R59" s="39" t="s">
        <v>265</v>
      </c>
      <c r="S59" s="39">
        <v>0</v>
      </c>
      <c r="T59" s="39">
        <v>11.723100000000001</v>
      </c>
      <c r="U59" s="39">
        <v>0</v>
      </c>
      <c r="V59" s="39">
        <v>11.723100000000001</v>
      </c>
      <c r="W59" s="39">
        <v>11.723100000000001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</row>
    <row r="60" spans="1:31" hidden="1" outlineLevel="1" collapsed="1">
      <c r="A60" s="9">
        <v>42036</v>
      </c>
      <c r="B60" s="39">
        <v>20.6082</v>
      </c>
      <c r="C60" s="39">
        <v>20.997</v>
      </c>
      <c r="D60" s="39">
        <v>20.365600000000001</v>
      </c>
      <c r="E60" s="39">
        <v>21.011700000000001</v>
      </c>
      <c r="F60" s="39">
        <v>19.502199999999998</v>
      </c>
      <c r="G60" s="39">
        <v>0</v>
      </c>
      <c r="H60" s="39">
        <v>21.381699999999999</v>
      </c>
      <c r="I60" s="39">
        <v>20.997</v>
      </c>
      <c r="J60" s="39">
        <v>21.656500000000001</v>
      </c>
      <c r="K60" s="39">
        <v>23.7254</v>
      </c>
      <c r="L60" s="39">
        <v>19.502199999999998</v>
      </c>
      <c r="M60" s="39">
        <v>0</v>
      </c>
      <c r="N60" s="39">
        <v>11.434900000000001</v>
      </c>
      <c r="O60" s="39">
        <v>0</v>
      </c>
      <c r="P60" s="39">
        <v>11.434900000000001</v>
      </c>
      <c r="Q60" s="39">
        <v>11.434900000000001</v>
      </c>
      <c r="R60" s="39" t="s">
        <v>265</v>
      </c>
      <c r="S60" s="39">
        <v>0</v>
      </c>
      <c r="T60" s="39">
        <v>11.726599999999999</v>
      </c>
      <c r="U60" s="39">
        <v>0</v>
      </c>
      <c r="V60" s="39">
        <v>11.726599999999999</v>
      </c>
      <c r="W60" s="39">
        <v>11.726599999999999</v>
      </c>
      <c r="X60" s="39">
        <v>0</v>
      </c>
      <c r="Y60" s="39">
        <v>0</v>
      </c>
      <c r="Z60" s="39">
        <v>10.75</v>
      </c>
      <c r="AA60" s="39">
        <v>0</v>
      </c>
      <c r="AB60" s="39">
        <v>10.75</v>
      </c>
      <c r="AC60" s="39">
        <v>10.75</v>
      </c>
      <c r="AD60" s="39">
        <v>0</v>
      </c>
      <c r="AE60" s="39">
        <v>0</v>
      </c>
    </row>
    <row r="61" spans="1:31" hidden="1" outlineLevel="1" collapsed="1">
      <c r="A61" s="9">
        <v>42064</v>
      </c>
      <c r="B61" s="39">
        <v>22.001899999999999</v>
      </c>
      <c r="C61" s="39">
        <v>21.9681</v>
      </c>
      <c r="D61" s="39">
        <v>22.027799999999999</v>
      </c>
      <c r="E61" s="39">
        <v>22.772400000000001</v>
      </c>
      <c r="F61" s="39">
        <v>20.648</v>
      </c>
      <c r="G61" s="39">
        <v>25.5</v>
      </c>
      <c r="H61" s="39">
        <v>22.697099999999999</v>
      </c>
      <c r="I61" s="39">
        <v>21.9681</v>
      </c>
      <c r="J61" s="39">
        <v>23.3186</v>
      </c>
      <c r="K61" s="39">
        <v>23.765499999999999</v>
      </c>
      <c r="L61" s="39">
        <v>22.407599999999999</v>
      </c>
      <c r="M61" s="39">
        <v>25.5</v>
      </c>
      <c r="N61" s="39">
        <v>10.4368</v>
      </c>
      <c r="O61" s="39">
        <v>0</v>
      </c>
      <c r="P61" s="39">
        <v>10.4368</v>
      </c>
      <c r="Q61" s="39">
        <v>9.9539000000000009</v>
      </c>
      <c r="R61" s="39">
        <v>10.8438</v>
      </c>
      <c r="S61" s="39">
        <v>0</v>
      </c>
      <c r="T61" s="39">
        <v>9.8452999999999999</v>
      </c>
      <c r="U61" s="39">
        <v>0</v>
      </c>
      <c r="V61" s="39">
        <v>9.8452999999999999</v>
      </c>
      <c r="W61" s="39">
        <v>9.9539000000000009</v>
      </c>
      <c r="X61" s="39">
        <v>9</v>
      </c>
      <c r="Y61" s="39">
        <v>0</v>
      </c>
      <c r="Z61" s="39">
        <v>11.067500000000001</v>
      </c>
      <c r="AA61" s="39">
        <v>0</v>
      </c>
      <c r="AB61" s="39">
        <v>11.067500000000001</v>
      </c>
      <c r="AC61" s="39">
        <v>0</v>
      </c>
      <c r="AD61" s="39">
        <v>11.067500000000001</v>
      </c>
      <c r="AE61" s="39">
        <v>0</v>
      </c>
    </row>
    <row r="62" spans="1:31" hidden="1" outlineLevel="1" collapsed="1">
      <c r="A62" s="9">
        <v>42095</v>
      </c>
      <c r="B62" s="39">
        <v>25.3962</v>
      </c>
      <c r="C62" s="39">
        <v>24.219799999999999</v>
      </c>
      <c r="D62" s="39">
        <v>26.648900000000001</v>
      </c>
      <c r="E62" s="39">
        <v>29.1492</v>
      </c>
      <c r="F62" s="39">
        <v>20.6279</v>
      </c>
      <c r="G62" s="39">
        <v>0</v>
      </c>
      <c r="H62" s="39">
        <v>25.509599999999999</v>
      </c>
      <c r="I62" s="39">
        <v>24.219799999999999</v>
      </c>
      <c r="J62" s="39">
        <v>26.906400000000001</v>
      </c>
      <c r="K62" s="39">
        <v>29.576899999999998</v>
      </c>
      <c r="L62" s="39">
        <v>20.6279</v>
      </c>
      <c r="M62" s="39">
        <v>0</v>
      </c>
      <c r="N62" s="39">
        <v>11.5</v>
      </c>
      <c r="O62" s="39">
        <v>0</v>
      </c>
      <c r="P62" s="39">
        <v>11.5</v>
      </c>
      <c r="Q62" s="39">
        <v>11.5</v>
      </c>
      <c r="R62" s="39" t="s">
        <v>265</v>
      </c>
      <c r="S62" s="39">
        <v>0</v>
      </c>
      <c r="T62" s="39">
        <v>11.5</v>
      </c>
      <c r="U62" s="39">
        <v>0</v>
      </c>
      <c r="V62" s="39">
        <v>11.5</v>
      </c>
      <c r="W62" s="39">
        <v>11.5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</row>
    <row r="63" spans="1:31" hidden="1" outlineLevel="1" collapsed="1">
      <c r="A63" s="9">
        <v>42125</v>
      </c>
      <c r="B63" s="39">
        <v>24.718900000000001</v>
      </c>
      <c r="C63" s="39">
        <v>24.709800000000001</v>
      </c>
      <c r="D63" s="39">
        <v>24.7257</v>
      </c>
      <c r="E63" s="39">
        <v>28.0182</v>
      </c>
      <c r="F63" s="39">
        <v>20.501899999999999</v>
      </c>
      <c r="G63" s="39">
        <v>0</v>
      </c>
      <c r="H63" s="39">
        <v>24.796700000000001</v>
      </c>
      <c r="I63" s="39">
        <v>24.709800000000001</v>
      </c>
      <c r="J63" s="39">
        <v>24.862200000000001</v>
      </c>
      <c r="K63" s="39">
        <v>28.324000000000002</v>
      </c>
      <c r="L63" s="39">
        <v>20.501899999999999</v>
      </c>
      <c r="M63" s="39">
        <v>0</v>
      </c>
      <c r="N63" s="39">
        <v>11.5</v>
      </c>
      <c r="O63" s="39">
        <v>0</v>
      </c>
      <c r="P63" s="39">
        <v>11.5</v>
      </c>
      <c r="Q63" s="39">
        <v>11.5</v>
      </c>
      <c r="R63" s="39" t="s">
        <v>265</v>
      </c>
      <c r="S63" s="39">
        <v>0</v>
      </c>
      <c r="T63" s="39">
        <v>11.5</v>
      </c>
      <c r="U63" s="39">
        <v>0</v>
      </c>
      <c r="V63" s="39">
        <v>11.5</v>
      </c>
      <c r="W63" s="39">
        <v>11.5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</row>
    <row r="64" spans="1:31" hidden="1" outlineLevel="1" collapsed="1">
      <c r="A64" s="9">
        <v>42156</v>
      </c>
      <c r="B64" s="39">
        <v>25.820799999999998</v>
      </c>
      <c r="C64" s="39">
        <v>26.063600000000001</v>
      </c>
      <c r="D64" s="39">
        <v>25.6614</v>
      </c>
      <c r="E64" s="39">
        <v>27.3216</v>
      </c>
      <c r="F64" s="39">
        <v>21.969100000000001</v>
      </c>
      <c r="G64" s="39">
        <v>0</v>
      </c>
      <c r="H64" s="39">
        <v>25.958300000000001</v>
      </c>
      <c r="I64" s="39">
        <v>26.063600000000001</v>
      </c>
      <c r="J64" s="39">
        <v>25.888100000000001</v>
      </c>
      <c r="K64" s="39">
        <v>27.691500000000001</v>
      </c>
      <c r="L64" s="39">
        <v>21.969100000000001</v>
      </c>
      <c r="M64" s="39">
        <v>0</v>
      </c>
      <c r="N64" s="39">
        <v>11.5</v>
      </c>
      <c r="O64" s="39">
        <v>0</v>
      </c>
      <c r="P64" s="39">
        <v>11.5</v>
      </c>
      <c r="Q64" s="39">
        <v>11.5</v>
      </c>
      <c r="R64" s="39" t="s">
        <v>265</v>
      </c>
      <c r="S64" s="39">
        <v>0</v>
      </c>
      <c r="T64" s="39">
        <v>11.5</v>
      </c>
      <c r="U64" s="39">
        <v>0</v>
      </c>
      <c r="V64" s="39">
        <v>11.5</v>
      </c>
      <c r="W64" s="39">
        <v>11.5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</row>
    <row r="65" spans="1:31" hidden="1" outlineLevel="1" collapsed="1">
      <c r="A65" s="9">
        <v>42186</v>
      </c>
      <c r="B65" s="39">
        <v>24.549399999999999</v>
      </c>
      <c r="C65" s="39">
        <v>27.1084</v>
      </c>
      <c r="D65" s="39">
        <v>22.6691</v>
      </c>
      <c r="E65" s="39">
        <v>24.626799999999999</v>
      </c>
      <c r="F65" s="39">
        <v>20.3901</v>
      </c>
      <c r="G65" s="39">
        <v>0</v>
      </c>
      <c r="H65" s="39">
        <v>25.017900000000001</v>
      </c>
      <c r="I65" s="39">
        <v>27.1084</v>
      </c>
      <c r="J65" s="39">
        <v>23.381799999999998</v>
      </c>
      <c r="K65" s="39">
        <v>26.281199999999998</v>
      </c>
      <c r="L65" s="39">
        <v>20.3901</v>
      </c>
      <c r="M65" s="39">
        <v>0</v>
      </c>
      <c r="N65" s="39">
        <v>11.7204</v>
      </c>
      <c r="O65" s="39">
        <v>0</v>
      </c>
      <c r="P65" s="39">
        <v>11.7204</v>
      </c>
      <c r="Q65" s="39">
        <v>11.7204</v>
      </c>
      <c r="R65" s="39" t="s">
        <v>265</v>
      </c>
      <c r="S65" s="39" t="s">
        <v>265</v>
      </c>
      <c r="T65" s="39">
        <v>11.7204</v>
      </c>
      <c r="U65" s="39">
        <v>0</v>
      </c>
      <c r="V65" s="39">
        <v>11.7204</v>
      </c>
      <c r="W65" s="39">
        <v>11.7204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</row>
    <row r="66" spans="1:31" hidden="1" outlineLevel="1" collapsed="1">
      <c r="A66" s="9">
        <v>42217</v>
      </c>
      <c r="B66" s="39">
        <v>24.497199999999999</v>
      </c>
      <c r="C66" s="39">
        <v>26.494700000000002</v>
      </c>
      <c r="D66" s="39">
        <v>22.663399999999999</v>
      </c>
      <c r="E66" s="39">
        <v>23.127700000000001</v>
      </c>
      <c r="F66" s="39">
        <v>21.7715</v>
      </c>
      <c r="G66" s="39">
        <v>0</v>
      </c>
      <c r="H66" s="39">
        <v>25.027000000000001</v>
      </c>
      <c r="I66" s="39">
        <v>26.494700000000002</v>
      </c>
      <c r="J66" s="39">
        <v>23.567900000000002</v>
      </c>
      <c r="K66" s="39">
        <v>24.626200000000001</v>
      </c>
      <c r="L66" s="39">
        <v>21.7715</v>
      </c>
      <c r="M66" s="39">
        <v>0</v>
      </c>
      <c r="N66" s="39">
        <v>11.7437</v>
      </c>
      <c r="O66" s="39">
        <v>0</v>
      </c>
      <c r="P66" s="39">
        <v>11.7437</v>
      </c>
      <c r="Q66" s="39">
        <v>11.7437</v>
      </c>
      <c r="R66" s="39" t="s">
        <v>265</v>
      </c>
      <c r="S66" s="39">
        <v>0</v>
      </c>
      <c r="T66" s="39">
        <v>11.7437</v>
      </c>
      <c r="U66" s="39">
        <v>0</v>
      </c>
      <c r="V66" s="39">
        <v>11.7437</v>
      </c>
      <c r="W66" s="39">
        <v>11.7437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</row>
    <row r="67" spans="1:31" hidden="1" outlineLevel="1" collapsed="1">
      <c r="A67" s="9">
        <v>42248</v>
      </c>
      <c r="B67" s="39">
        <v>24.368500000000001</v>
      </c>
      <c r="C67" s="39">
        <v>27.2165</v>
      </c>
      <c r="D67" s="39">
        <v>22.565799999999999</v>
      </c>
      <c r="E67" s="39">
        <v>24.102</v>
      </c>
      <c r="F67" s="39">
        <v>21.090800000000002</v>
      </c>
      <c r="G67" s="39">
        <v>0</v>
      </c>
      <c r="H67" s="39">
        <v>24.7592</v>
      </c>
      <c r="I67" s="39">
        <v>27.2165</v>
      </c>
      <c r="J67" s="39">
        <v>23.124099999999999</v>
      </c>
      <c r="K67" s="39">
        <v>25.475899999999999</v>
      </c>
      <c r="L67" s="39">
        <v>21.090800000000002</v>
      </c>
      <c r="M67" s="39">
        <v>0</v>
      </c>
      <c r="N67" s="39">
        <v>11.6839</v>
      </c>
      <c r="O67" s="39">
        <v>0</v>
      </c>
      <c r="P67" s="39">
        <v>11.6839</v>
      </c>
      <c r="Q67" s="39">
        <v>11.6839</v>
      </c>
      <c r="R67" s="39" t="s">
        <v>265</v>
      </c>
      <c r="S67" s="39" t="s">
        <v>265</v>
      </c>
      <c r="T67" s="39">
        <v>11.6839</v>
      </c>
      <c r="U67" s="39">
        <v>0</v>
      </c>
      <c r="V67" s="39">
        <v>11.6839</v>
      </c>
      <c r="W67" s="39">
        <v>11.6839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</row>
    <row r="68" spans="1:31" hidden="1" outlineLevel="1" collapsed="1">
      <c r="A68" s="9">
        <v>42278</v>
      </c>
      <c r="B68" s="39">
        <v>25.3856</v>
      </c>
      <c r="C68" s="39">
        <v>27.703700000000001</v>
      </c>
      <c r="D68" s="39">
        <v>23.610900000000001</v>
      </c>
      <c r="E68" s="39">
        <v>24.433700000000002</v>
      </c>
      <c r="F68" s="39">
        <v>21.429500000000001</v>
      </c>
      <c r="G68" s="39">
        <v>0</v>
      </c>
      <c r="H68" s="39">
        <v>25.4864</v>
      </c>
      <c r="I68" s="39">
        <v>27.703700000000001</v>
      </c>
      <c r="J68" s="39">
        <v>23.7668</v>
      </c>
      <c r="K68" s="39">
        <v>24.664100000000001</v>
      </c>
      <c r="L68" s="39">
        <v>21.429500000000001</v>
      </c>
      <c r="M68" s="39">
        <v>0</v>
      </c>
      <c r="N68" s="39">
        <v>11.59</v>
      </c>
      <c r="O68" s="39">
        <v>0</v>
      </c>
      <c r="P68" s="39">
        <v>11.59</v>
      </c>
      <c r="Q68" s="39">
        <v>11.59</v>
      </c>
      <c r="R68" s="39" t="s">
        <v>265</v>
      </c>
      <c r="S68" s="39" t="s">
        <v>265</v>
      </c>
      <c r="T68" s="39">
        <v>11.59</v>
      </c>
      <c r="U68" s="39">
        <v>0</v>
      </c>
      <c r="V68" s="39">
        <v>11.59</v>
      </c>
      <c r="W68" s="39">
        <v>11.59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</row>
    <row r="69" spans="1:31" hidden="1" outlineLevel="1" collapsed="1">
      <c r="A69" s="9">
        <v>42309</v>
      </c>
      <c r="B69" s="39">
        <v>25.6081</v>
      </c>
      <c r="C69" s="39">
        <v>27.808499999999999</v>
      </c>
      <c r="D69" s="39">
        <v>23.7133</v>
      </c>
      <c r="E69" s="39">
        <v>23.8142</v>
      </c>
      <c r="F69" s="39">
        <v>23.241599999999998</v>
      </c>
      <c r="G69" s="39">
        <v>0</v>
      </c>
      <c r="H69" s="39">
        <v>25.826499999999999</v>
      </c>
      <c r="I69" s="39">
        <v>27.808499999999999</v>
      </c>
      <c r="J69" s="39">
        <v>24.069700000000001</v>
      </c>
      <c r="K69" s="39">
        <v>24.2531</v>
      </c>
      <c r="L69" s="39">
        <v>23.241599999999998</v>
      </c>
      <c r="M69" s="39">
        <v>0</v>
      </c>
      <c r="N69" s="39">
        <v>11.59</v>
      </c>
      <c r="O69" s="39">
        <v>0</v>
      </c>
      <c r="P69" s="39">
        <v>11.59</v>
      </c>
      <c r="Q69" s="39">
        <v>11.59</v>
      </c>
      <c r="R69" s="39" t="s">
        <v>265</v>
      </c>
      <c r="S69" s="39" t="s">
        <v>265</v>
      </c>
      <c r="T69" s="39">
        <v>11.59</v>
      </c>
      <c r="U69" s="39">
        <v>0</v>
      </c>
      <c r="V69" s="39">
        <v>11.59</v>
      </c>
      <c r="W69" s="39">
        <v>11.59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</row>
    <row r="70" spans="1:31" hidden="1" outlineLevel="1" collapsed="1">
      <c r="A70" s="9">
        <v>42339</v>
      </c>
      <c r="B70" s="39">
        <v>22.953199999999999</v>
      </c>
      <c r="C70" s="39">
        <v>26.765999999999998</v>
      </c>
      <c r="D70" s="39">
        <v>21.864699999999999</v>
      </c>
      <c r="E70" s="39">
        <v>23.3048</v>
      </c>
      <c r="F70" s="39">
        <v>16.498799999999999</v>
      </c>
      <c r="G70" s="39">
        <v>20.152999999999999</v>
      </c>
      <c r="H70" s="39">
        <v>24.071300000000001</v>
      </c>
      <c r="I70" s="39">
        <v>26.765999999999998</v>
      </c>
      <c r="J70" s="39">
        <v>23.197900000000001</v>
      </c>
      <c r="K70" s="39">
        <v>23.4011</v>
      </c>
      <c r="L70" s="39">
        <v>21.630299999999998</v>
      </c>
      <c r="M70" s="39">
        <v>20.152999999999999</v>
      </c>
      <c r="N70" s="39">
        <v>12.007400000000001</v>
      </c>
      <c r="O70" s="39">
        <v>0</v>
      </c>
      <c r="P70" s="39">
        <v>12.007400000000001</v>
      </c>
      <c r="Q70" s="39">
        <v>11.647</v>
      </c>
      <c r="R70" s="39">
        <v>12.028</v>
      </c>
      <c r="S70" s="39" t="s">
        <v>265</v>
      </c>
      <c r="T70" s="39">
        <v>12.007400000000001</v>
      </c>
      <c r="U70" s="39">
        <v>0</v>
      </c>
      <c r="V70" s="39">
        <v>12.007400000000001</v>
      </c>
      <c r="W70" s="39">
        <v>11.647</v>
      </c>
      <c r="X70" s="39">
        <v>12.028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</row>
    <row r="71" spans="1:31" hidden="1" outlineLevel="1" collapsed="1">
      <c r="A71" s="9">
        <v>42370</v>
      </c>
      <c r="B71" s="39">
        <v>25.645700000000001</v>
      </c>
      <c r="C71" s="39">
        <v>26.057700000000001</v>
      </c>
      <c r="D71" s="39">
        <v>25.293700000000001</v>
      </c>
      <c r="E71" s="39">
        <v>26.1831</v>
      </c>
      <c r="F71" s="39">
        <v>22.1569</v>
      </c>
      <c r="G71" s="39">
        <v>0</v>
      </c>
      <c r="H71" s="39">
        <v>25.7163</v>
      </c>
      <c r="I71" s="39">
        <v>26.057700000000001</v>
      </c>
      <c r="J71" s="39">
        <v>25.421900000000001</v>
      </c>
      <c r="K71" s="39">
        <v>26.358899999999998</v>
      </c>
      <c r="L71" s="39">
        <v>22.1569</v>
      </c>
      <c r="M71" s="39">
        <v>0</v>
      </c>
      <c r="N71" s="39">
        <v>11.75</v>
      </c>
      <c r="O71" s="39">
        <v>0</v>
      </c>
      <c r="P71" s="39">
        <v>11.75</v>
      </c>
      <c r="Q71" s="39">
        <v>11.75</v>
      </c>
      <c r="R71" s="39" t="s">
        <v>265</v>
      </c>
      <c r="S71" s="39" t="s">
        <v>265</v>
      </c>
      <c r="T71" s="39">
        <v>11.75</v>
      </c>
      <c r="U71" s="39">
        <v>0</v>
      </c>
      <c r="V71" s="39">
        <v>11.75</v>
      </c>
      <c r="W71" s="39">
        <v>11.75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</row>
    <row r="72" spans="1:31" hidden="1" outlineLevel="1" collapsed="1">
      <c r="A72" s="9">
        <v>42401</v>
      </c>
      <c r="B72" s="39">
        <v>25.397500000000001</v>
      </c>
      <c r="C72" s="39">
        <v>26.460100000000001</v>
      </c>
      <c r="D72" s="39">
        <v>24.226299999999998</v>
      </c>
      <c r="E72" s="39">
        <v>24.932200000000002</v>
      </c>
      <c r="F72" s="39">
        <v>20.913799999999998</v>
      </c>
      <c r="G72" s="39">
        <v>0</v>
      </c>
      <c r="H72" s="39">
        <v>25.518599999999999</v>
      </c>
      <c r="I72" s="39">
        <v>26.460100000000001</v>
      </c>
      <c r="J72" s="39">
        <v>24.461400000000001</v>
      </c>
      <c r="K72" s="39">
        <v>25.2347</v>
      </c>
      <c r="L72" s="39">
        <v>20.913799999999998</v>
      </c>
      <c r="M72" s="39">
        <v>0</v>
      </c>
      <c r="N72" s="39">
        <v>11.75</v>
      </c>
      <c r="O72" s="39">
        <v>0</v>
      </c>
      <c r="P72" s="39">
        <v>11.75</v>
      </c>
      <c r="Q72" s="39">
        <v>11.75</v>
      </c>
      <c r="R72" s="39" t="s">
        <v>265</v>
      </c>
      <c r="S72" s="39" t="s">
        <v>265</v>
      </c>
      <c r="T72" s="39">
        <v>11.75</v>
      </c>
      <c r="U72" s="39">
        <v>0</v>
      </c>
      <c r="V72" s="39">
        <v>11.75</v>
      </c>
      <c r="W72" s="39">
        <v>11.75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</row>
    <row r="73" spans="1:31" hidden="1" outlineLevel="1" collapsed="1">
      <c r="A73" s="9">
        <v>42430</v>
      </c>
      <c r="B73" s="39">
        <v>25.1739</v>
      </c>
      <c r="C73" s="39">
        <v>26.527899999999999</v>
      </c>
      <c r="D73" s="39">
        <v>23.8965</v>
      </c>
      <c r="E73" s="39">
        <v>24.420400000000001</v>
      </c>
      <c r="F73" s="39">
        <v>19.6601</v>
      </c>
      <c r="G73" s="39">
        <v>0</v>
      </c>
      <c r="H73" s="39">
        <v>25.692599999999999</v>
      </c>
      <c r="I73" s="39">
        <v>26.527899999999999</v>
      </c>
      <c r="J73" s="39">
        <v>24.8477</v>
      </c>
      <c r="K73" s="39">
        <v>25.160599999999999</v>
      </c>
      <c r="L73" s="39">
        <v>21.984100000000002</v>
      </c>
      <c r="M73" s="39">
        <v>0</v>
      </c>
      <c r="N73" s="39">
        <v>10.716900000000001</v>
      </c>
      <c r="O73" s="39">
        <v>0</v>
      </c>
      <c r="P73" s="39">
        <v>10.716900000000001</v>
      </c>
      <c r="Q73" s="39">
        <v>11.75</v>
      </c>
      <c r="R73" s="39">
        <v>7.9287000000000001</v>
      </c>
      <c r="S73" s="39">
        <v>0</v>
      </c>
      <c r="T73" s="39">
        <v>10.716900000000001</v>
      </c>
      <c r="U73" s="39">
        <v>0</v>
      </c>
      <c r="V73" s="39">
        <v>10.716900000000001</v>
      </c>
      <c r="W73" s="39">
        <v>11.75</v>
      </c>
      <c r="X73" s="39">
        <v>7.9287000000000001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</row>
    <row r="74" spans="1:31" hidden="1" outlineLevel="1" collapsed="1">
      <c r="A74" s="9">
        <v>42461</v>
      </c>
      <c r="B74" s="39">
        <v>24.951899999999998</v>
      </c>
      <c r="C74" s="39">
        <v>26.087</v>
      </c>
      <c r="D74" s="39">
        <v>24.123799999999999</v>
      </c>
      <c r="E74" s="39">
        <v>24.271100000000001</v>
      </c>
      <c r="F74" s="39">
        <v>21.812999999999999</v>
      </c>
      <c r="G74" s="39">
        <v>20.738499999999998</v>
      </c>
      <c r="H74" s="39">
        <v>25.2486</v>
      </c>
      <c r="I74" s="39">
        <v>26.087</v>
      </c>
      <c r="J74" s="39">
        <v>24.592600000000001</v>
      </c>
      <c r="K74" s="39">
        <v>24.782699999999998</v>
      </c>
      <c r="L74" s="39">
        <v>21.812999999999999</v>
      </c>
      <c r="M74" s="39">
        <v>20.738499999999998</v>
      </c>
      <c r="N74" s="39">
        <v>17.660699999999999</v>
      </c>
      <c r="O74" s="39">
        <v>0</v>
      </c>
      <c r="P74" s="39">
        <v>17.660699999999999</v>
      </c>
      <c r="Q74" s="39">
        <v>17.660699999999999</v>
      </c>
      <c r="R74" s="39" t="s">
        <v>265</v>
      </c>
      <c r="S74" s="39" t="s">
        <v>265</v>
      </c>
      <c r="T74" s="39">
        <v>16.725100000000001</v>
      </c>
      <c r="U74" s="39">
        <v>0</v>
      </c>
      <c r="V74" s="39">
        <v>16.725100000000001</v>
      </c>
      <c r="W74" s="39">
        <v>16.725100000000001</v>
      </c>
      <c r="X74" s="39">
        <v>0</v>
      </c>
      <c r="Y74" s="39">
        <v>0</v>
      </c>
      <c r="Z74" s="39">
        <v>18</v>
      </c>
      <c r="AA74" s="39">
        <v>0</v>
      </c>
      <c r="AB74" s="39">
        <v>18</v>
      </c>
      <c r="AC74" s="39">
        <v>18</v>
      </c>
      <c r="AD74" s="39">
        <v>0</v>
      </c>
      <c r="AE74" s="39">
        <v>0</v>
      </c>
    </row>
    <row r="75" spans="1:31" hidden="1" outlineLevel="1" collapsed="1">
      <c r="A75" s="9">
        <v>42491</v>
      </c>
      <c r="B75" s="39">
        <v>21.294899999999998</v>
      </c>
      <c r="C75" s="39">
        <v>25.490300000000001</v>
      </c>
      <c r="D75" s="39">
        <v>19.201599999999999</v>
      </c>
      <c r="E75" s="39">
        <v>19.392399999999999</v>
      </c>
      <c r="F75" s="39">
        <v>15.591799999999999</v>
      </c>
      <c r="G75" s="39">
        <v>0</v>
      </c>
      <c r="H75" s="39">
        <v>24.8216</v>
      </c>
      <c r="I75" s="39">
        <v>25.490300000000001</v>
      </c>
      <c r="J75" s="39">
        <v>24.262499999999999</v>
      </c>
      <c r="K75" s="39">
        <v>24.3537</v>
      </c>
      <c r="L75" s="39">
        <v>22.3142</v>
      </c>
      <c r="M75" s="39">
        <v>0</v>
      </c>
      <c r="N75" s="39">
        <v>11.709099999999999</v>
      </c>
      <c r="O75" s="39">
        <v>0</v>
      </c>
      <c r="P75" s="39">
        <v>11.709099999999999</v>
      </c>
      <c r="Q75" s="39">
        <v>11.941000000000001</v>
      </c>
      <c r="R75" s="39">
        <v>7.9684999999999997</v>
      </c>
      <c r="S75" s="39" t="s">
        <v>265</v>
      </c>
      <c r="T75" s="39">
        <v>11.709099999999999</v>
      </c>
      <c r="U75" s="39">
        <v>0</v>
      </c>
      <c r="V75" s="39">
        <v>11.709099999999999</v>
      </c>
      <c r="W75" s="39">
        <v>11.941000000000001</v>
      </c>
      <c r="X75" s="39">
        <v>7.9684999999999997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</row>
    <row r="76" spans="1:31" hidden="1" outlineLevel="1" collapsed="1">
      <c r="A76" s="9">
        <v>42522</v>
      </c>
      <c r="B76" s="39">
        <v>23.196100000000001</v>
      </c>
      <c r="C76" s="39">
        <v>24.4741</v>
      </c>
      <c r="D76" s="39">
        <v>22.0943</v>
      </c>
      <c r="E76" s="39">
        <v>22.114599999999999</v>
      </c>
      <c r="F76" s="39">
        <v>21.9024</v>
      </c>
      <c r="G76" s="39">
        <v>0</v>
      </c>
      <c r="H76" s="39">
        <v>23.4955</v>
      </c>
      <c r="I76" s="39">
        <v>24.4741</v>
      </c>
      <c r="J76" s="39">
        <v>22.614000000000001</v>
      </c>
      <c r="K76" s="39">
        <v>22.5932</v>
      </c>
      <c r="L76" s="39">
        <v>22.819700000000001</v>
      </c>
      <c r="M76" s="39">
        <v>0</v>
      </c>
      <c r="N76" s="39">
        <v>10.475899999999999</v>
      </c>
      <c r="O76" s="39">
        <v>0</v>
      </c>
      <c r="P76" s="39">
        <v>10.475899999999999</v>
      </c>
      <c r="Q76" s="39">
        <v>10.1187</v>
      </c>
      <c r="R76" s="39">
        <v>12</v>
      </c>
      <c r="S76" s="39" t="s">
        <v>265</v>
      </c>
      <c r="T76" s="39">
        <v>12.3934</v>
      </c>
      <c r="U76" s="39">
        <v>0</v>
      </c>
      <c r="V76" s="39">
        <v>12.3934</v>
      </c>
      <c r="W76" s="39">
        <v>12.514200000000001</v>
      </c>
      <c r="X76" s="39">
        <v>12</v>
      </c>
      <c r="Y76" s="39">
        <v>0</v>
      </c>
      <c r="Z76" s="39">
        <v>2.39</v>
      </c>
      <c r="AA76" s="39">
        <v>0</v>
      </c>
      <c r="AB76" s="39">
        <v>2.39</v>
      </c>
      <c r="AC76" s="39">
        <v>2.39</v>
      </c>
      <c r="AD76" s="39">
        <v>0</v>
      </c>
      <c r="AE76" s="39">
        <v>0</v>
      </c>
    </row>
    <row r="77" spans="1:31" hidden="1" outlineLevel="1" collapsed="1">
      <c r="A77" s="9">
        <v>42552</v>
      </c>
      <c r="B77" s="39">
        <v>23.6677</v>
      </c>
      <c r="C77" s="39">
        <v>24.256499999999999</v>
      </c>
      <c r="D77" s="39">
        <v>22.998799999999999</v>
      </c>
      <c r="E77" s="39">
        <v>23.180399999999999</v>
      </c>
      <c r="F77" s="39">
        <v>22.051300000000001</v>
      </c>
      <c r="G77" s="39">
        <v>20</v>
      </c>
      <c r="H77" s="39">
        <v>23.8184</v>
      </c>
      <c r="I77" s="39">
        <v>24.256499999999999</v>
      </c>
      <c r="J77" s="39">
        <v>23.3078</v>
      </c>
      <c r="K77" s="39">
        <v>23.554500000000001</v>
      </c>
      <c r="L77" s="39">
        <v>22.051300000000001</v>
      </c>
      <c r="M77" s="39">
        <v>20</v>
      </c>
      <c r="N77" s="39">
        <v>11.0503</v>
      </c>
      <c r="O77" s="39">
        <v>0</v>
      </c>
      <c r="P77" s="39">
        <v>11.0503</v>
      </c>
      <c r="Q77" s="39">
        <v>11.0503</v>
      </c>
      <c r="R77" s="39" t="s">
        <v>265</v>
      </c>
      <c r="S77" s="39" t="s">
        <v>265</v>
      </c>
      <c r="T77" s="39">
        <v>11.89</v>
      </c>
      <c r="U77" s="39">
        <v>0</v>
      </c>
      <c r="V77" s="39">
        <v>11.89</v>
      </c>
      <c r="W77" s="39">
        <v>11.89</v>
      </c>
      <c r="X77" s="39">
        <v>0</v>
      </c>
      <c r="Y77" s="39">
        <v>0</v>
      </c>
      <c r="Z77" s="39">
        <v>2.39</v>
      </c>
      <c r="AA77" s="39">
        <v>0</v>
      </c>
      <c r="AB77" s="39">
        <v>2.39</v>
      </c>
      <c r="AC77" s="39">
        <v>2.39</v>
      </c>
      <c r="AD77" s="39">
        <v>0</v>
      </c>
      <c r="AE77" s="39">
        <v>0</v>
      </c>
    </row>
    <row r="78" spans="1:31" hidden="1" outlineLevel="1" collapsed="1">
      <c r="A78" s="9">
        <v>42583</v>
      </c>
      <c r="B78" s="39">
        <v>22.0535</v>
      </c>
      <c r="C78" s="39">
        <v>24.068999999999999</v>
      </c>
      <c r="D78" s="39">
        <v>20.556799999999999</v>
      </c>
      <c r="E78" s="39">
        <v>22.4162</v>
      </c>
      <c r="F78" s="39">
        <v>16.4039</v>
      </c>
      <c r="G78" s="39">
        <v>0</v>
      </c>
      <c r="H78" s="39">
        <v>23.124600000000001</v>
      </c>
      <c r="I78" s="39">
        <v>24.068999999999999</v>
      </c>
      <c r="J78" s="39">
        <v>22.309899999999999</v>
      </c>
      <c r="K78" s="39">
        <v>22.965299999999999</v>
      </c>
      <c r="L78" s="39">
        <v>20.174099999999999</v>
      </c>
      <c r="M78" s="39">
        <v>0</v>
      </c>
      <c r="N78" s="39">
        <v>9.7231000000000005</v>
      </c>
      <c r="O78" s="39">
        <v>0</v>
      </c>
      <c r="P78" s="39">
        <v>9.7231000000000005</v>
      </c>
      <c r="Q78" s="39">
        <v>11.1614</v>
      </c>
      <c r="R78" s="39">
        <v>9.2918000000000003</v>
      </c>
      <c r="S78" s="39">
        <v>0</v>
      </c>
      <c r="T78" s="39">
        <v>9.7231000000000005</v>
      </c>
      <c r="U78" s="39">
        <v>0</v>
      </c>
      <c r="V78" s="39">
        <v>9.7231000000000005</v>
      </c>
      <c r="W78" s="39">
        <v>11.1614</v>
      </c>
      <c r="X78" s="39">
        <v>9.2918000000000003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</row>
    <row r="79" spans="1:31" hidden="1" outlineLevel="1" collapsed="1">
      <c r="A79" s="9">
        <v>42614</v>
      </c>
      <c r="B79" s="39">
        <v>20.703199999999999</v>
      </c>
      <c r="C79" s="39">
        <v>24.1462</v>
      </c>
      <c r="D79" s="39">
        <v>18.382300000000001</v>
      </c>
      <c r="E79" s="39">
        <v>20.9253</v>
      </c>
      <c r="F79" s="39">
        <v>12.7439</v>
      </c>
      <c r="G79" s="39">
        <v>0</v>
      </c>
      <c r="H79" s="39">
        <v>22.417000000000002</v>
      </c>
      <c r="I79" s="39">
        <v>24.1462</v>
      </c>
      <c r="J79" s="39">
        <v>20.895700000000001</v>
      </c>
      <c r="K79" s="39">
        <v>21.067799999999998</v>
      </c>
      <c r="L79" s="39">
        <v>19.564499999999999</v>
      </c>
      <c r="M79" s="39">
        <v>0</v>
      </c>
      <c r="N79" s="39">
        <v>10.1462</v>
      </c>
      <c r="O79" s="39">
        <v>0</v>
      </c>
      <c r="P79" s="39">
        <v>10.1462</v>
      </c>
      <c r="Q79" s="39">
        <v>11.89</v>
      </c>
      <c r="R79" s="39">
        <v>10.0626</v>
      </c>
      <c r="S79" s="39" t="s">
        <v>265</v>
      </c>
      <c r="T79" s="39">
        <v>10.1462</v>
      </c>
      <c r="U79" s="39">
        <v>0</v>
      </c>
      <c r="V79" s="39">
        <v>10.1462</v>
      </c>
      <c r="W79" s="39">
        <v>11.89</v>
      </c>
      <c r="X79" s="39">
        <v>10.0626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</row>
    <row r="80" spans="1:31" hidden="1" outlineLevel="1" collapsed="1">
      <c r="A80" s="9">
        <v>42644</v>
      </c>
      <c r="B80" s="39">
        <v>21.2256</v>
      </c>
      <c r="C80" s="39">
        <v>23.690799999999999</v>
      </c>
      <c r="D80" s="39">
        <v>19.327100000000002</v>
      </c>
      <c r="E80" s="39">
        <v>19.648800000000001</v>
      </c>
      <c r="F80" s="39">
        <v>17.995899999999999</v>
      </c>
      <c r="G80" s="39">
        <v>0</v>
      </c>
      <c r="H80" s="39">
        <v>21.3855</v>
      </c>
      <c r="I80" s="39">
        <v>23.690799999999999</v>
      </c>
      <c r="J80" s="39">
        <v>19.563500000000001</v>
      </c>
      <c r="K80" s="39">
        <v>19.6919</v>
      </c>
      <c r="L80" s="39">
        <v>18.970500000000001</v>
      </c>
      <c r="M80" s="39">
        <v>0</v>
      </c>
      <c r="N80" s="39">
        <v>10.3286</v>
      </c>
      <c r="O80" s="39">
        <v>0</v>
      </c>
      <c r="P80" s="39">
        <v>10.3286</v>
      </c>
      <c r="Q80" s="39">
        <v>11.89</v>
      </c>
      <c r="R80" s="39">
        <v>10</v>
      </c>
      <c r="S80" s="39">
        <v>0</v>
      </c>
      <c r="T80" s="39">
        <v>10.3286</v>
      </c>
      <c r="U80" s="39">
        <v>0</v>
      </c>
      <c r="V80" s="39">
        <v>10.3286</v>
      </c>
      <c r="W80" s="39">
        <v>11.89</v>
      </c>
      <c r="X80" s="39">
        <v>10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</row>
    <row r="81" spans="1:31" hidden="1" outlineLevel="1" collapsed="1">
      <c r="A81" s="9">
        <v>42675</v>
      </c>
      <c r="B81" s="39">
        <v>21.305399999999999</v>
      </c>
      <c r="C81" s="39">
        <v>23.253900000000002</v>
      </c>
      <c r="D81" s="39">
        <v>19.416499999999999</v>
      </c>
      <c r="E81" s="39">
        <v>20.816299999999998</v>
      </c>
      <c r="F81" s="39">
        <v>16.701699999999999</v>
      </c>
      <c r="G81" s="39">
        <v>19.099399999999999</v>
      </c>
      <c r="H81" s="39">
        <v>21.6187</v>
      </c>
      <c r="I81" s="39">
        <v>23.253900000000002</v>
      </c>
      <c r="J81" s="39">
        <v>19.947700000000001</v>
      </c>
      <c r="K81" s="39">
        <v>20.816299999999998</v>
      </c>
      <c r="L81" s="39">
        <v>17.968800000000002</v>
      </c>
      <c r="M81" s="39">
        <v>19.099399999999999</v>
      </c>
      <c r="N81" s="39">
        <v>9.6094000000000008</v>
      </c>
      <c r="O81" s="39">
        <v>0</v>
      </c>
      <c r="P81" s="39">
        <v>9.6094000000000008</v>
      </c>
      <c r="Q81" s="39" t="s">
        <v>265</v>
      </c>
      <c r="R81" s="39">
        <v>9.6094000000000008</v>
      </c>
      <c r="S81" s="39" t="s">
        <v>265</v>
      </c>
      <c r="T81" s="39">
        <v>10</v>
      </c>
      <c r="U81" s="39">
        <v>0</v>
      </c>
      <c r="V81" s="39">
        <v>10</v>
      </c>
      <c r="W81" s="39">
        <v>0</v>
      </c>
      <c r="X81" s="39">
        <v>10</v>
      </c>
      <c r="Y81" s="39">
        <v>0</v>
      </c>
      <c r="Z81" s="39">
        <v>8.5</v>
      </c>
      <c r="AA81" s="39">
        <v>0</v>
      </c>
      <c r="AB81" s="39">
        <v>8.5</v>
      </c>
      <c r="AC81" s="39">
        <v>0</v>
      </c>
      <c r="AD81" s="39">
        <v>8.5</v>
      </c>
      <c r="AE81" s="39">
        <v>0</v>
      </c>
    </row>
    <row r="82" spans="1:31" hidden="1" outlineLevel="1" collapsed="1">
      <c r="A82" s="9">
        <v>42705</v>
      </c>
      <c r="B82" s="39">
        <v>21.645199999999999</v>
      </c>
      <c r="C82" s="39">
        <v>22.5063</v>
      </c>
      <c r="D82" s="39">
        <v>20.804600000000001</v>
      </c>
      <c r="E82" s="39">
        <v>21.8245</v>
      </c>
      <c r="F82" s="39">
        <v>17.176400000000001</v>
      </c>
      <c r="G82" s="39">
        <v>19.099399999999999</v>
      </c>
      <c r="H82" s="39">
        <v>21.782599999999999</v>
      </c>
      <c r="I82" s="39">
        <v>22.5063</v>
      </c>
      <c r="J82" s="39">
        <v>21.059899999999999</v>
      </c>
      <c r="K82" s="39">
        <v>21.8245</v>
      </c>
      <c r="L82" s="39">
        <v>18.047000000000001</v>
      </c>
      <c r="M82" s="39">
        <v>19.099399999999999</v>
      </c>
      <c r="N82" s="39">
        <v>9.6041000000000007</v>
      </c>
      <c r="O82" s="39">
        <v>0</v>
      </c>
      <c r="P82" s="39">
        <v>9.6041000000000007</v>
      </c>
      <c r="Q82" s="39" t="s">
        <v>265</v>
      </c>
      <c r="R82" s="39">
        <v>9.6041000000000007</v>
      </c>
      <c r="S82" s="39" t="s">
        <v>265</v>
      </c>
      <c r="T82" s="39">
        <v>10</v>
      </c>
      <c r="U82" s="39">
        <v>0</v>
      </c>
      <c r="V82" s="39">
        <v>10</v>
      </c>
      <c r="W82" s="39">
        <v>0</v>
      </c>
      <c r="X82" s="39">
        <v>10</v>
      </c>
      <c r="Y82" s="39">
        <v>0</v>
      </c>
      <c r="Z82" s="39">
        <v>8.5</v>
      </c>
      <c r="AA82" s="39">
        <v>0</v>
      </c>
      <c r="AB82" s="39">
        <v>8.5</v>
      </c>
      <c r="AC82" s="39">
        <v>0</v>
      </c>
      <c r="AD82" s="39">
        <v>8.5</v>
      </c>
      <c r="AE82" s="39">
        <v>0</v>
      </c>
    </row>
    <row r="83" spans="1:31" hidden="1" outlineLevel="1" collapsed="1">
      <c r="A83" s="9">
        <v>42736</v>
      </c>
      <c r="B83" s="39">
        <v>20.907900000000001</v>
      </c>
      <c r="C83" s="39">
        <v>22.1495</v>
      </c>
      <c r="D83" s="39">
        <v>19.770800000000001</v>
      </c>
      <c r="E83" s="39">
        <v>20.7714</v>
      </c>
      <c r="F83" s="39">
        <v>16.4297</v>
      </c>
      <c r="G83" s="39">
        <v>0</v>
      </c>
      <c r="H83" s="39">
        <v>21.416699999999999</v>
      </c>
      <c r="I83" s="39">
        <v>22.1495</v>
      </c>
      <c r="J83" s="39">
        <v>20.683700000000002</v>
      </c>
      <c r="K83" s="39">
        <v>20.7714</v>
      </c>
      <c r="L83" s="39">
        <v>20.221699999999998</v>
      </c>
      <c r="M83" s="39">
        <v>0</v>
      </c>
      <c r="N83" s="39">
        <v>9.8629999999999995</v>
      </c>
      <c r="O83" s="39">
        <v>0</v>
      </c>
      <c r="P83" s="39">
        <v>9.8629999999999995</v>
      </c>
      <c r="Q83" s="39" t="s">
        <v>265</v>
      </c>
      <c r="R83" s="39">
        <v>9.8629999999999995</v>
      </c>
      <c r="S83" s="39" t="s">
        <v>265</v>
      </c>
      <c r="T83" s="39">
        <v>12.26</v>
      </c>
      <c r="U83" s="39">
        <v>0</v>
      </c>
      <c r="V83" s="39">
        <v>12.26</v>
      </c>
      <c r="W83" s="39">
        <v>0</v>
      </c>
      <c r="X83" s="39">
        <v>12.26</v>
      </c>
      <c r="Y83" s="39">
        <v>0</v>
      </c>
      <c r="Z83" s="39">
        <v>8.6022999999999996</v>
      </c>
      <c r="AA83" s="39">
        <v>0</v>
      </c>
      <c r="AB83" s="39">
        <v>8.6022999999999996</v>
      </c>
      <c r="AC83" s="39">
        <v>0</v>
      </c>
      <c r="AD83" s="39">
        <v>8.6022999999999996</v>
      </c>
      <c r="AE83" s="39">
        <v>0</v>
      </c>
    </row>
    <row r="84" spans="1:31" hidden="1" outlineLevel="1" collapsed="1">
      <c r="A84" s="9">
        <v>42767</v>
      </c>
      <c r="B84" s="39">
        <v>21.1751</v>
      </c>
      <c r="C84" s="39">
        <v>21.966699999999999</v>
      </c>
      <c r="D84" s="39">
        <v>20.5703</v>
      </c>
      <c r="E84" s="39">
        <v>20.904</v>
      </c>
      <c r="F84" s="39">
        <v>17.773099999999999</v>
      </c>
      <c r="G84" s="39">
        <v>0</v>
      </c>
      <c r="H84" s="39">
        <v>21.2425</v>
      </c>
      <c r="I84" s="39">
        <v>21.966699999999999</v>
      </c>
      <c r="J84" s="39">
        <v>20.684000000000001</v>
      </c>
      <c r="K84" s="39">
        <v>20.904</v>
      </c>
      <c r="L84" s="39">
        <v>18.658999999999999</v>
      </c>
      <c r="M84" s="39">
        <v>0</v>
      </c>
      <c r="N84" s="39">
        <v>8.7218</v>
      </c>
      <c r="O84" s="39">
        <v>0</v>
      </c>
      <c r="P84" s="39">
        <v>8.7218</v>
      </c>
      <c r="Q84" s="39" t="s">
        <v>265</v>
      </c>
      <c r="R84" s="39">
        <v>8.7218</v>
      </c>
      <c r="S84" s="39" t="s">
        <v>265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8.7218</v>
      </c>
      <c r="AA84" s="39">
        <v>0</v>
      </c>
      <c r="AB84" s="39">
        <v>8.7218</v>
      </c>
      <c r="AC84" s="39">
        <v>0</v>
      </c>
      <c r="AD84" s="39">
        <v>8.7218</v>
      </c>
      <c r="AE84" s="39">
        <v>0</v>
      </c>
    </row>
    <row r="85" spans="1:31" hidden="1" outlineLevel="1" collapsed="1">
      <c r="A85" s="9">
        <v>42795</v>
      </c>
      <c r="B85" s="39">
        <v>20.274100000000001</v>
      </c>
      <c r="C85" s="39">
        <v>20.785399999999999</v>
      </c>
      <c r="D85" s="39">
        <v>19.802</v>
      </c>
      <c r="E85" s="39">
        <v>20.2956</v>
      </c>
      <c r="F85" s="39">
        <v>17.352</v>
      </c>
      <c r="G85" s="39">
        <v>0</v>
      </c>
      <c r="H85" s="39">
        <v>20.3751</v>
      </c>
      <c r="I85" s="39">
        <v>20.785399999999999</v>
      </c>
      <c r="J85" s="39">
        <v>19.990200000000002</v>
      </c>
      <c r="K85" s="39">
        <v>20.2956</v>
      </c>
      <c r="L85" s="39">
        <v>18.319299999999998</v>
      </c>
      <c r="M85" s="39">
        <v>0</v>
      </c>
      <c r="N85" s="39">
        <v>7.9028</v>
      </c>
      <c r="O85" s="39">
        <v>0</v>
      </c>
      <c r="P85" s="39">
        <v>7.9028</v>
      </c>
      <c r="Q85" s="39" t="s">
        <v>265</v>
      </c>
      <c r="R85" s="39">
        <v>7.9028</v>
      </c>
      <c r="S85" s="39" t="s">
        <v>265</v>
      </c>
      <c r="T85" s="39">
        <v>7.1722999999999999</v>
      </c>
      <c r="U85" s="39">
        <v>0</v>
      </c>
      <c r="V85" s="39">
        <v>7.1722999999999999</v>
      </c>
      <c r="W85" s="39">
        <v>0</v>
      </c>
      <c r="X85" s="39">
        <v>7.1722999999999999</v>
      </c>
      <c r="Y85" s="39">
        <v>0</v>
      </c>
      <c r="Z85" s="39">
        <v>8.1308000000000007</v>
      </c>
      <c r="AA85" s="39">
        <v>0</v>
      </c>
      <c r="AB85" s="39">
        <v>8.1308000000000007</v>
      </c>
      <c r="AC85" s="39">
        <v>0</v>
      </c>
      <c r="AD85" s="39">
        <v>8.1308000000000007</v>
      </c>
      <c r="AE85" s="39">
        <v>0</v>
      </c>
    </row>
    <row r="86" spans="1:31" hidden="1" outlineLevel="1" collapsed="1">
      <c r="A86" s="9">
        <v>42826</v>
      </c>
      <c r="B86" s="39">
        <v>19.499600000000001</v>
      </c>
      <c r="C86" s="39">
        <v>20.956600000000002</v>
      </c>
      <c r="D86" s="39">
        <v>18.299399999999999</v>
      </c>
      <c r="E86" s="39">
        <v>18.374099999999999</v>
      </c>
      <c r="F86" s="39">
        <v>18.043199999999999</v>
      </c>
      <c r="G86" s="39">
        <v>0</v>
      </c>
      <c r="H86" s="39">
        <v>20.063500000000001</v>
      </c>
      <c r="I86" s="39">
        <v>20.956600000000002</v>
      </c>
      <c r="J86" s="39">
        <v>19.2486</v>
      </c>
      <c r="K86" s="39">
        <v>19.2364</v>
      </c>
      <c r="L86" s="39">
        <v>19.291899999999998</v>
      </c>
      <c r="M86" s="39">
        <v>0</v>
      </c>
      <c r="N86" s="39">
        <v>9.4791000000000007</v>
      </c>
      <c r="O86" s="39">
        <v>0</v>
      </c>
      <c r="P86" s="39">
        <v>9.4791000000000007</v>
      </c>
      <c r="Q86" s="39">
        <v>9.7651000000000003</v>
      </c>
      <c r="R86" s="39">
        <v>8.7226999999999997</v>
      </c>
      <c r="S86" s="39" t="s">
        <v>265</v>
      </c>
      <c r="T86" s="39">
        <v>9.7775999999999996</v>
      </c>
      <c r="U86" s="39">
        <v>0</v>
      </c>
      <c r="V86" s="39">
        <v>9.7775999999999996</v>
      </c>
      <c r="W86" s="39">
        <v>9.7651000000000003</v>
      </c>
      <c r="X86" s="39">
        <v>10</v>
      </c>
      <c r="Y86" s="39">
        <v>0</v>
      </c>
      <c r="Z86" s="39">
        <v>8.5</v>
      </c>
      <c r="AA86" s="39">
        <v>0</v>
      </c>
      <c r="AB86" s="39">
        <v>8.5</v>
      </c>
      <c r="AC86" s="39">
        <v>0</v>
      </c>
      <c r="AD86" s="39">
        <v>8.5</v>
      </c>
      <c r="AE86" s="39">
        <v>0</v>
      </c>
    </row>
    <row r="87" spans="1:31" hidden="1" outlineLevel="1" collapsed="1">
      <c r="A87" s="9">
        <v>42856</v>
      </c>
      <c r="B87" s="39">
        <v>19.335799999999999</v>
      </c>
      <c r="C87" s="39">
        <v>20.504899999999999</v>
      </c>
      <c r="D87" s="39">
        <v>18.1282</v>
      </c>
      <c r="E87" s="39">
        <v>18.308299999999999</v>
      </c>
      <c r="F87" s="39">
        <v>16.652799999999999</v>
      </c>
      <c r="G87" s="39">
        <v>0</v>
      </c>
      <c r="H87" s="39">
        <v>19.693200000000001</v>
      </c>
      <c r="I87" s="39">
        <v>20.504899999999999</v>
      </c>
      <c r="J87" s="39">
        <v>18.795500000000001</v>
      </c>
      <c r="K87" s="39">
        <v>18.8507</v>
      </c>
      <c r="L87" s="39">
        <v>18.265499999999999</v>
      </c>
      <c r="M87" s="39">
        <v>0</v>
      </c>
      <c r="N87" s="39">
        <v>8.7033000000000005</v>
      </c>
      <c r="O87" s="39">
        <v>0</v>
      </c>
      <c r="P87" s="39">
        <v>8.7033000000000005</v>
      </c>
      <c r="Q87" s="39">
        <v>8.2416999999999998</v>
      </c>
      <c r="R87" s="39">
        <v>9.7272999999999996</v>
      </c>
      <c r="S87" s="39" t="s">
        <v>265</v>
      </c>
      <c r="T87" s="39">
        <v>8.4323999999999995</v>
      </c>
      <c r="U87" s="39">
        <v>0</v>
      </c>
      <c r="V87" s="39">
        <v>8.4323999999999995</v>
      </c>
      <c r="W87" s="39">
        <v>8.2416999999999998</v>
      </c>
      <c r="X87" s="39">
        <v>12</v>
      </c>
      <c r="Y87" s="39">
        <v>0</v>
      </c>
      <c r="Z87" s="39">
        <v>9.4216999999999995</v>
      </c>
      <c r="AA87" s="39">
        <v>0</v>
      </c>
      <c r="AB87" s="39">
        <v>9.4216999999999995</v>
      </c>
      <c r="AC87" s="39">
        <v>0</v>
      </c>
      <c r="AD87" s="39">
        <v>9.4216999999999995</v>
      </c>
      <c r="AE87" s="39">
        <v>0</v>
      </c>
    </row>
    <row r="88" spans="1:31" hidden="1" outlineLevel="1" collapsed="1">
      <c r="A88" s="9">
        <v>42887</v>
      </c>
      <c r="B88" s="39">
        <v>18.784600000000001</v>
      </c>
      <c r="C88" s="39">
        <v>20.010000000000002</v>
      </c>
      <c r="D88" s="39">
        <v>17.4133</v>
      </c>
      <c r="E88" s="39">
        <v>17.908899999999999</v>
      </c>
      <c r="F88" s="39">
        <v>16.3736</v>
      </c>
      <c r="G88" s="39">
        <v>0</v>
      </c>
      <c r="H88" s="39">
        <v>19.291599999999999</v>
      </c>
      <c r="I88" s="39">
        <v>20.010000000000002</v>
      </c>
      <c r="J88" s="39">
        <v>18.398900000000001</v>
      </c>
      <c r="K88" s="39">
        <v>17.908899999999999</v>
      </c>
      <c r="L88" s="39">
        <v>19.885100000000001</v>
      </c>
      <c r="M88" s="39">
        <v>0</v>
      </c>
      <c r="N88" s="39">
        <v>8.5</v>
      </c>
      <c r="O88" s="39">
        <v>0</v>
      </c>
      <c r="P88" s="39">
        <v>8.5</v>
      </c>
      <c r="Q88" s="39" t="s">
        <v>265</v>
      </c>
      <c r="R88" s="39">
        <v>8.5</v>
      </c>
      <c r="S88" s="39" t="s">
        <v>265</v>
      </c>
      <c r="T88" s="39">
        <v>8.5</v>
      </c>
      <c r="U88" s="39">
        <v>0</v>
      </c>
      <c r="V88" s="39">
        <v>8.5</v>
      </c>
      <c r="W88" s="39">
        <v>0</v>
      </c>
      <c r="X88" s="39">
        <v>8.5</v>
      </c>
      <c r="Y88" s="39">
        <v>0</v>
      </c>
      <c r="Z88" s="39">
        <v>8.5</v>
      </c>
      <c r="AA88" s="39">
        <v>0</v>
      </c>
      <c r="AB88" s="39">
        <v>8.5</v>
      </c>
      <c r="AC88" s="39">
        <v>0</v>
      </c>
      <c r="AD88" s="39">
        <v>8.5</v>
      </c>
      <c r="AE88" s="39">
        <v>0</v>
      </c>
    </row>
    <row r="89" spans="1:31" hidden="1" outlineLevel="1" collapsed="1">
      <c r="A89" s="9">
        <v>42917</v>
      </c>
      <c r="B89" s="39">
        <v>17.550699999999999</v>
      </c>
      <c r="C89" s="39">
        <v>19.593399999999999</v>
      </c>
      <c r="D89" s="39">
        <v>15.486000000000001</v>
      </c>
      <c r="E89" s="39">
        <v>16.730399999999999</v>
      </c>
      <c r="F89" s="39">
        <v>13.6151</v>
      </c>
      <c r="G89" s="39">
        <v>0</v>
      </c>
      <c r="H89" s="39">
        <v>18.535599999999999</v>
      </c>
      <c r="I89" s="39">
        <v>19.593399999999999</v>
      </c>
      <c r="J89" s="39">
        <v>17.1554</v>
      </c>
      <c r="K89" s="39">
        <v>17.194700000000001</v>
      </c>
      <c r="L89" s="39">
        <v>17.046900000000001</v>
      </c>
      <c r="M89" s="39">
        <v>0</v>
      </c>
      <c r="N89" s="39">
        <v>9.7482000000000006</v>
      </c>
      <c r="O89" s="39">
        <v>0</v>
      </c>
      <c r="P89" s="39">
        <v>9.7482000000000006</v>
      </c>
      <c r="Q89" s="39">
        <v>8.4939</v>
      </c>
      <c r="R89" s="39">
        <v>9.9562000000000008</v>
      </c>
      <c r="S89" s="39" t="s">
        <v>265</v>
      </c>
      <c r="T89" s="39">
        <v>8.5446000000000009</v>
      </c>
      <c r="U89" s="39">
        <v>0</v>
      </c>
      <c r="V89" s="39">
        <v>8.5446000000000009</v>
      </c>
      <c r="W89" s="39">
        <v>8.4939</v>
      </c>
      <c r="X89" s="39">
        <v>8.5878999999999994</v>
      </c>
      <c r="Y89" s="39">
        <v>0</v>
      </c>
      <c r="Z89" s="39">
        <v>10.286199999999999</v>
      </c>
      <c r="AA89" s="39">
        <v>0</v>
      </c>
      <c r="AB89" s="39">
        <v>10.286199999999999</v>
      </c>
      <c r="AC89" s="39">
        <v>0</v>
      </c>
      <c r="AD89" s="39">
        <v>10.286199999999999</v>
      </c>
      <c r="AE89" s="39">
        <v>0</v>
      </c>
    </row>
    <row r="90" spans="1:31" hidden="1" outlineLevel="1" collapsed="1">
      <c r="A90" s="9">
        <v>42948</v>
      </c>
      <c r="B90" s="39">
        <v>16.7667</v>
      </c>
      <c r="C90" s="39">
        <v>19.067399999999999</v>
      </c>
      <c r="D90" s="39">
        <v>15.474600000000001</v>
      </c>
      <c r="E90" s="39">
        <v>15.598000000000001</v>
      </c>
      <c r="F90" s="39">
        <v>14.6645</v>
      </c>
      <c r="G90" s="39">
        <v>0</v>
      </c>
      <c r="H90" s="39">
        <v>17.612300000000001</v>
      </c>
      <c r="I90" s="39">
        <v>19.067399999999999</v>
      </c>
      <c r="J90" s="39">
        <v>16.654399999999999</v>
      </c>
      <c r="K90" s="39">
        <v>16.465</v>
      </c>
      <c r="L90" s="39">
        <v>18.489599999999999</v>
      </c>
      <c r="M90" s="39">
        <v>0</v>
      </c>
      <c r="N90" s="39">
        <v>8.6186000000000007</v>
      </c>
      <c r="O90" s="39">
        <v>0</v>
      </c>
      <c r="P90" s="39">
        <v>8.6186000000000007</v>
      </c>
      <c r="Q90" s="39">
        <v>8.5009999999999994</v>
      </c>
      <c r="R90" s="39">
        <v>8.8307000000000002</v>
      </c>
      <c r="S90" s="39" t="s">
        <v>265</v>
      </c>
      <c r="T90" s="39">
        <v>8.5746000000000002</v>
      </c>
      <c r="U90" s="39">
        <v>0</v>
      </c>
      <c r="V90" s="39">
        <v>8.5746000000000002</v>
      </c>
      <c r="W90" s="39">
        <v>8.5009999999999994</v>
      </c>
      <c r="X90" s="39">
        <v>8.7628000000000004</v>
      </c>
      <c r="Y90" s="39">
        <v>0</v>
      </c>
      <c r="Z90" s="39">
        <v>8.9932999999999996</v>
      </c>
      <c r="AA90" s="39">
        <v>0</v>
      </c>
      <c r="AB90" s="39">
        <v>8.9932999999999996</v>
      </c>
      <c r="AC90" s="39">
        <v>0</v>
      </c>
      <c r="AD90" s="39">
        <v>8.9932999999999996</v>
      </c>
      <c r="AE90" s="39">
        <v>0</v>
      </c>
    </row>
    <row r="91" spans="1:31" hidden="1" outlineLevel="1" collapsed="1">
      <c r="A91" s="9">
        <v>42979</v>
      </c>
      <c r="B91" s="39">
        <v>17.785599999999999</v>
      </c>
      <c r="C91" s="39">
        <v>18.925799999999999</v>
      </c>
      <c r="D91" s="39">
        <v>16.674299999999999</v>
      </c>
      <c r="E91" s="39">
        <v>16.968499999999999</v>
      </c>
      <c r="F91" s="39">
        <v>15.37</v>
      </c>
      <c r="G91" s="39">
        <v>0</v>
      </c>
      <c r="H91" s="39">
        <v>18.146899999999999</v>
      </c>
      <c r="I91" s="39">
        <v>18.925799999999999</v>
      </c>
      <c r="J91" s="39">
        <v>17.327100000000002</v>
      </c>
      <c r="K91" s="39">
        <v>17.2715</v>
      </c>
      <c r="L91" s="39">
        <v>17.644300000000001</v>
      </c>
      <c r="M91" s="39">
        <v>0</v>
      </c>
      <c r="N91" s="39">
        <v>8.4987999999999992</v>
      </c>
      <c r="O91" s="39">
        <v>0</v>
      </c>
      <c r="P91" s="39">
        <v>8.4987999999999992</v>
      </c>
      <c r="Q91" s="39">
        <v>8.5035000000000007</v>
      </c>
      <c r="R91" s="39">
        <v>8.4957999999999991</v>
      </c>
      <c r="S91" s="39" t="s">
        <v>265</v>
      </c>
      <c r="T91" s="39">
        <v>8.5023</v>
      </c>
      <c r="U91" s="39">
        <v>0</v>
      </c>
      <c r="V91" s="39">
        <v>8.5023</v>
      </c>
      <c r="W91" s="39">
        <v>8.5035000000000007</v>
      </c>
      <c r="X91" s="39">
        <v>8.5</v>
      </c>
      <c r="Y91" s="39">
        <v>0</v>
      </c>
      <c r="Z91" s="39">
        <v>8.4939</v>
      </c>
      <c r="AA91" s="39">
        <v>0</v>
      </c>
      <c r="AB91" s="39">
        <v>8.4939</v>
      </c>
      <c r="AC91" s="39">
        <v>0</v>
      </c>
      <c r="AD91" s="39">
        <v>8.4939</v>
      </c>
      <c r="AE91" s="39">
        <v>0</v>
      </c>
    </row>
    <row r="92" spans="1:31" hidden="1" outlineLevel="1" collapsed="1">
      <c r="A92" s="9">
        <v>43009</v>
      </c>
      <c r="B92" s="39">
        <v>17.678699999999999</v>
      </c>
      <c r="C92" s="39">
        <v>18.554099999999998</v>
      </c>
      <c r="D92" s="39">
        <v>16.957999999999998</v>
      </c>
      <c r="E92" s="39">
        <v>17.2529</v>
      </c>
      <c r="F92" s="39">
        <v>15.9899</v>
      </c>
      <c r="G92" s="39">
        <v>0</v>
      </c>
      <c r="H92" s="39">
        <v>18.211600000000001</v>
      </c>
      <c r="I92" s="39">
        <v>18.554099999999998</v>
      </c>
      <c r="J92" s="39">
        <v>17.8947</v>
      </c>
      <c r="K92" s="39">
        <v>17.731300000000001</v>
      </c>
      <c r="L92" s="39">
        <v>18.6433</v>
      </c>
      <c r="M92" s="39">
        <v>0</v>
      </c>
      <c r="N92" s="39">
        <v>9.3954000000000004</v>
      </c>
      <c r="O92" s="39">
        <v>0</v>
      </c>
      <c r="P92" s="39">
        <v>9.3954000000000004</v>
      </c>
      <c r="Q92" s="39">
        <v>7.5753000000000004</v>
      </c>
      <c r="R92" s="39">
        <v>10.2826</v>
      </c>
      <c r="S92" s="39" t="s">
        <v>265</v>
      </c>
      <c r="T92" s="39">
        <v>9.8780000000000001</v>
      </c>
      <c r="U92" s="39">
        <v>0</v>
      </c>
      <c r="V92" s="39">
        <v>9.8780000000000001</v>
      </c>
      <c r="W92" s="39">
        <v>8.3755000000000006</v>
      </c>
      <c r="X92" s="39">
        <v>10.711399999999999</v>
      </c>
      <c r="Y92" s="39">
        <v>0</v>
      </c>
      <c r="Z92" s="39">
        <v>7.4897999999999998</v>
      </c>
      <c r="AA92" s="39">
        <v>0</v>
      </c>
      <c r="AB92" s="39">
        <v>7.4897999999999998</v>
      </c>
      <c r="AC92" s="39">
        <v>2.2799999999999998</v>
      </c>
      <c r="AD92" s="39">
        <v>8.8988999999999994</v>
      </c>
      <c r="AE92" s="39">
        <v>0</v>
      </c>
    </row>
    <row r="93" spans="1:31" hidden="1" outlineLevel="1" collapsed="1">
      <c r="A93" s="9">
        <v>43040</v>
      </c>
      <c r="B93" s="39">
        <v>17.788900000000002</v>
      </c>
      <c r="C93" s="39">
        <v>18.438400000000001</v>
      </c>
      <c r="D93" s="39">
        <v>16.8537</v>
      </c>
      <c r="E93" s="39">
        <v>16.893799999999999</v>
      </c>
      <c r="F93" s="39">
        <v>16.7165</v>
      </c>
      <c r="G93" s="39">
        <v>0</v>
      </c>
      <c r="H93" s="39">
        <v>18.2636</v>
      </c>
      <c r="I93" s="39">
        <v>18.438400000000001</v>
      </c>
      <c r="J93" s="39">
        <v>17.979099999999999</v>
      </c>
      <c r="K93" s="39">
        <v>17.671600000000002</v>
      </c>
      <c r="L93" s="39">
        <v>19.265899999999998</v>
      </c>
      <c r="M93" s="39">
        <v>0</v>
      </c>
      <c r="N93" s="39">
        <v>8.2079000000000004</v>
      </c>
      <c r="O93" s="39">
        <v>0</v>
      </c>
      <c r="P93" s="39">
        <v>8.2079000000000004</v>
      </c>
      <c r="Q93" s="39">
        <v>7.5480999999999998</v>
      </c>
      <c r="R93" s="39">
        <v>8.9114000000000004</v>
      </c>
      <c r="S93" s="39">
        <v>0</v>
      </c>
      <c r="T93" s="39">
        <v>8.3957999999999995</v>
      </c>
      <c r="U93" s="39">
        <v>0</v>
      </c>
      <c r="V93" s="39">
        <v>8.3957999999999995</v>
      </c>
      <c r="W93" s="39">
        <v>8.3634000000000004</v>
      </c>
      <c r="X93" s="39">
        <v>8.5</v>
      </c>
      <c r="Y93" s="39">
        <v>0</v>
      </c>
      <c r="Z93" s="39">
        <v>7.9424000000000001</v>
      </c>
      <c r="AA93" s="39">
        <v>0</v>
      </c>
      <c r="AB93" s="39">
        <v>7.9424000000000001</v>
      </c>
      <c r="AC93" s="39">
        <v>2.2799999999999998</v>
      </c>
      <c r="AD93" s="39">
        <v>9.0769000000000002</v>
      </c>
      <c r="AE93" s="39">
        <v>0</v>
      </c>
    </row>
    <row r="94" spans="1:31" hidden="1" outlineLevel="1" collapsed="1">
      <c r="A94" s="9">
        <v>43070</v>
      </c>
      <c r="B94" s="39">
        <v>17.867000000000001</v>
      </c>
      <c r="C94" s="39">
        <v>18.578900000000001</v>
      </c>
      <c r="D94" s="39">
        <v>17.078900000000001</v>
      </c>
      <c r="E94" s="39">
        <v>17.125699999999998</v>
      </c>
      <c r="F94" s="39">
        <v>16.8947</v>
      </c>
      <c r="G94" s="39">
        <v>0</v>
      </c>
      <c r="H94" s="39">
        <v>18.645600000000002</v>
      </c>
      <c r="I94" s="39">
        <v>18.578900000000001</v>
      </c>
      <c r="J94" s="39">
        <v>18.7317</v>
      </c>
      <c r="K94" s="39">
        <v>18.916399999999999</v>
      </c>
      <c r="L94" s="39">
        <v>18.03</v>
      </c>
      <c r="M94" s="39">
        <v>0</v>
      </c>
      <c r="N94" s="39">
        <v>7.1204000000000001</v>
      </c>
      <c r="O94" s="39">
        <v>0</v>
      </c>
      <c r="P94" s="39">
        <v>7.1204000000000001</v>
      </c>
      <c r="Q94" s="39">
        <v>6.8586</v>
      </c>
      <c r="R94" s="39">
        <v>8.4156999999999993</v>
      </c>
      <c r="S94" s="39" t="s">
        <v>265</v>
      </c>
      <c r="T94" s="39">
        <v>8.5352999999999994</v>
      </c>
      <c r="U94" s="39">
        <v>0</v>
      </c>
      <c r="V94" s="39">
        <v>8.5352999999999994</v>
      </c>
      <c r="W94" s="39">
        <v>8.5107999999999997</v>
      </c>
      <c r="X94" s="39">
        <v>9.9</v>
      </c>
      <c r="Y94" s="39">
        <v>0</v>
      </c>
      <c r="Z94" s="39">
        <v>4.7893999999999997</v>
      </c>
      <c r="AA94" s="39">
        <v>0</v>
      </c>
      <c r="AB94" s="39">
        <v>4.7893999999999997</v>
      </c>
      <c r="AC94" s="39">
        <v>2.2799999999999998</v>
      </c>
      <c r="AD94" s="39">
        <v>8.3117000000000001</v>
      </c>
      <c r="AE94" s="39">
        <v>0</v>
      </c>
    </row>
    <row r="95" spans="1:31" hidden="1" outlineLevel="1" collapsed="1">
      <c r="A95" s="9">
        <v>43101</v>
      </c>
      <c r="B95" s="39">
        <v>18.512</v>
      </c>
      <c r="C95" s="39">
        <v>18.7669</v>
      </c>
      <c r="D95" s="39">
        <v>18.066199999999998</v>
      </c>
      <c r="E95" s="39">
        <v>18.261399999999998</v>
      </c>
      <c r="F95" s="39">
        <v>17.231300000000001</v>
      </c>
      <c r="G95" s="39">
        <v>0</v>
      </c>
      <c r="H95" s="39">
        <v>18.8247</v>
      </c>
      <c r="I95" s="39">
        <v>18.7669</v>
      </c>
      <c r="J95" s="39">
        <v>18.9343</v>
      </c>
      <c r="K95" s="39">
        <v>18.926200000000001</v>
      </c>
      <c r="L95" s="39">
        <v>18.9739</v>
      </c>
      <c r="M95" s="39">
        <v>0</v>
      </c>
      <c r="N95" s="39">
        <v>7.7119</v>
      </c>
      <c r="O95" s="39">
        <v>0</v>
      </c>
      <c r="P95" s="39">
        <v>7.7119</v>
      </c>
      <c r="Q95" s="39">
        <v>6.7548000000000004</v>
      </c>
      <c r="R95" s="39">
        <v>8.9921000000000006</v>
      </c>
      <c r="S95" s="39" t="s">
        <v>265</v>
      </c>
      <c r="T95" s="39">
        <v>8.6466999999999992</v>
      </c>
      <c r="U95" s="39">
        <v>0</v>
      </c>
      <c r="V95" s="39">
        <v>8.6466999999999992</v>
      </c>
      <c r="W95" s="39">
        <v>8.7184000000000008</v>
      </c>
      <c r="X95" s="39">
        <v>8.5</v>
      </c>
      <c r="Y95" s="39">
        <v>0</v>
      </c>
      <c r="Z95" s="39">
        <v>6.3560999999999996</v>
      </c>
      <c r="AA95" s="39">
        <v>0</v>
      </c>
      <c r="AB95" s="39">
        <v>6.3560999999999996</v>
      </c>
      <c r="AC95" s="39">
        <v>2.2799999999999998</v>
      </c>
      <c r="AD95" s="39">
        <v>9.4011999999999993</v>
      </c>
      <c r="AE95" s="39">
        <v>0</v>
      </c>
    </row>
    <row r="96" spans="1:31" hidden="1" outlineLevel="1" collapsed="1">
      <c r="A96" s="9">
        <v>43132</v>
      </c>
      <c r="B96" s="39">
        <v>18.78</v>
      </c>
      <c r="C96" s="39">
        <v>18.549299999999999</v>
      </c>
      <c r="D96" s="39">
        <v>19.085000000000001</v>
      </c>
      <c r="E96" s="39">
        <v>20.1191</v>
      </c>
      <c r="F96" s="39">
        <v>17.5839</v>
      </c>
      <c r="G96" s="39">
        <v>0</v>
      </c>
      <c r="H96" s="39">
        <v>18.930499999999999</v>
      </c>
      <c r="I96" s="39">
        <v>18.549299999999999</v>
      </c>
      <c r="J96" s="39">
        <v>19.4512</v>
      </c>
      <c r="K96" s="39">
        <v>20.344200000000001</v>
      </c>
      <c r="L96" s="39">
        <v>18.100100000000001</v>
      </c>
      <c r="M96" s="39">
        <v>0</v>
      </c>
      <c r="N96" s="39">
        <v>7.9805999999999999</v>
      </c>
      <c r="O96" s="39">
        <v>0</v>
      </c>
      <c r="P96" s="39">
        <v>7.9805999999999999</v>
      </c>
      <c r="Q96" s="39">
        <v>5.9450000000000003</v>
      </c>
      <c r="R96" s="39">
        <v>8.8119999999999994</v>
      </c>
      <c r="S96" s="39" t="s">
        <v>265</v>
      </c>
      <c r="T96" s="39">
        <v>9.1165000000000003</v>
      </c>
      <c r="U96" s="39">
        <v>0</v>
      </c>
      <c r="V96" s="39">
        <v>9.1165000000000003</v>
      </c>
      <c r="W96" s="39">
        <v>10.5</v>
      </c>
      <c r="X96" s="39">
        <v>8.8364999999999991</v>
      </c>
      <c r="Y96" s="39">
        <v>0</v>
      </c>
      <c r="Z96" s="39">
        <v>4.2201000000000004</v>
      </c>
      <c r="AA96" s="39">
        <v>0</v>
      </c>
      <c r="AB96" s="39">
        <v>4.2201000000000004</v>
      </c>
      <c r="AC96" s="39">
        <v>2.2799999999999998</v>
      </c>
      <c r="AD96" s="39">
        <v>8.5925999999999991</v>
      </c>
      <c r="AE96" s="39">
        <v>0</v>
      </c>
    </row>
    <row r="97" spans="1:31" hidden="1" outlineLevel="1" collapsed="1">
      <c r="A97" s="9">
        <v>43160</v>
      </c>
      <c r="B97" s="39">
        <v>16.737400000000001</v>
      </c>
      <c r="C97" s="39">
        <v>18.826699999999999</v>
      </c>
      <c r="D97" s="39">
        <v>15.2219</v>
      </c>
      <c r="E97" s="39">
        <v>18.931999999999999</v>
      </c>
      <c r="F97" s="39">
        <v>11.1152</v>
      </c>
      <c r="G97" s="39">
        <v>0</v>
      </c>
      <c r="H97" s="39">
        <v>19.018699999999999</v>
      </c>
      <c r="I97" s="39">
        <v>18.826699999999999</v>
      </c>
      <c r="J97" s="39">
        <v>19.226600000000001</v>
      </c>
      <c r="K97" s="39">
        <v>19.405799999999999</v>
      </c>
      <c r="L97" s="39">
        <v>18.686399999999999</v>
      </c>
      <c r="M97" s="39">
        <v>0</v>
      </c>
      <c r="N97" s="39">
        <v>7.0946999999999996</v>
      </c>
      <c r="O97" s="39">
        <v>0</v>
      </c>
      <c r="P97" s="39">
        <v>7.0946999999999996</v>
      </c>
      <c r="Q97" s="39">
        <v>8.2555999999999994</v>
      </c>
      <c r="R97" s="39">
        <v>7.0105000000000004</v>
      </c>
      <c r="S97" s="39" t="s">
        <v>265</v>
      </c>
      <c r="T97" s="39">
        <v>7.1074000000000002</v>
      </c>
      <c r="U97" s="39">
        <v>0</v>
      </c>
      <c r="V97" s="39">
        <v>7.1074000000000002</v>
      </c>
      <c r="W97" s="39">
        <v>8.6066000000000003</v>
      </c>
      <c r="X97" s="39">
        <v>7.0033000000000003</v>
      </c>
      <c r="Y97" s="39">
        <v>0</v>
      </c>
      <c r="Z97" s="39">
        <v>6.2896000000000001</v>
      </c>
      <c r="AA97" s="39">
        <v>0</v>
      </c>
      <c r="AB97" s="39">
        <v>6.2896000000000001</v>
      </c>
      <c r="AC97" s="39">
        <v>2.2799999999999998</v>
      </c>
      <c r="AD97" s="39">
        <v>7.5692000000000004</v>
      </c>
      <c r="AE97" s="39">
        <v>0</v>
      </c>
    </row>
    <row r="98" spans="1:31" hidden="1" outlineLevel="1" collapsed="1">
      <c r="A98" s="9">
        <v>43191</v>
      </c>
      <c r="B98" s="39">
        <v>18.856999999999999</v>
      </c>
      <c r="C98" s="39">
        <v>18.983499999999999</v>
      </c>
      <c r="D98" s="39">
        <v>18.714300000000001</v>
      </c>
      <c r="E98" s="39">
        <v>19.555099999999999</v>
      </c>
      <c r="F98" s="39">
        <v>17.0246</v>
      </c>
      <c r="G98" s="39">
        <v>0</v>
      </c>
      <c r="H98" s="39">
        <v>19.084099999999999</v>
      </c>
      <c r="I98" s="39">
        <v>18.983499999999999</v>
      </c>
      <c r="J98" s="39">
        <v>19.2029</v>
      </c>
      <c r="K98" s="39">
        <v>19.763200000000001</v>
      </c>
      <c r="L98" s="39">
        <v>17.967400000000001</v>
      </c>
      <c r="M98" s="39">
        <v>0</v>
      </c>
      <c r="N98" s="39">
        <v>8.1149000000000004</v>
      </c>
      <c r="O98" s="39">
        <v>0</v>
      </c>
      <c r="P98" s="39">
        <v>8.1149000000000004</v>
      </c>
      <c r="Q98" s="39">
        <v>5.9618000000000002</v>
      </c>
      <c r="R98" s="39">
        <v>8.7525999999999993</v>
      </c>
      <c r="S98" s="39" t="s">
        <v>265</v>
      </c>
      <c r="T98" s="39">
        <v>6.9958</v>
      </c>
      <c r="U98" s="39">
        <v>0</v>
      </c>
      <c r="V98" s="39">
        <v>6.9958</v>
      </c>
      <c r="W98" s="39">
        <v>6.9839000000000002</v>
      </c>
      <c r="X98" s="39">
        <v>7</v>
      </c>
      <c r="Y98" s="39">
        <v>0</v>
      </c>
      <c r="Z98" s="39">
        <v>10.587300000000001</v>
      </c>
      <c r="AA98" s="39">
        <v>0</v>
      </c>
      <c r="AB98" s="39">
        <v>10.587300000000001</v>
      </c>
      <c r="AC98" s="39">
        <v>2.2799999999999998</v>
      </c>
      <c r="AD98" s="39">
        <v>12.162000000000001</v>
      </c>
      <c r="AE98" s="39">
        <v>0</v>
      </c>
    </row>
    <row r="99" spans="1:31" hidden="1" outlineLevel="1" collapsed="1">
      <c r="A99" s="9">
        <v>43221</v>
      </c>
      <c r="B99" s="39">
        <v>19.208300000000001</v>
      </c>
      <c r="C99" s="39">
        <v>19.133500000000002</v>
      </c>
      <c r="D99" s="39">
        <v>19.2728</v>
      </c>
      <c r="E99" s="39">
        <v>19.635999999999999</v>
      </c>
      <c r="F99" s="39">
        <v>18.263100000000001</v>
      </c>
      <c r="G99" s="39">
        <v>0</v>
      </c>
      <c r="H99" s="39">
        <v>19.222300000000001</v>
      </c>
      <c r="I99" s="39">
        <v>19.133500000000002</v>
      </c>
      <c r="J99" s="39">
        <v>19.299099999999999</v>
      </c>
      <c r="K99" s="39">
        <v>19.639299999999999</v>
      </c>
      <c r="L99" s="39">
        <v>18.3398</v>
      </c>
      <c r="M99" s="39">
        <v>0</v>
      </c>
      <c r="N99" s="39">
        <v>12.678100000000001</v>
      </c>
      <c r="O99" s="39">
        <v>0</v>
      </c>
      <c r="P99" s="39">
        <v>12.678100000000001</v>
      </c>
      <c r="Q99" s="39">
        <v>4.5999999999999996</v>
      </c>
      <c r="R99" s="39">
        <v>13.025700000000001</v>
      </c>
      <c r="S99" s="39" t="s">
        <v>265</v>
      </c>
      <c r="T99" s="39">
        <v>4.5999999999999996</v>
      </c>
      <c r="U99" s="39">
        <v>0</v>
      </c>
      <c r="V99" s="39">
        <v>4.5999999999999996</v>
      </c>
      <c r="W99" s="39">
        <v>4.5999999999999996</v>
      </c>
      <c r="X99" s="39">
        <v>0</v>
      </c>
      <c r="Y99" s="39">
        <v>0</v>
      </c>
      <c r="Z99" s="39">
        <v>13.025700000000001</v>
      </c>
      <c r="AA99" s="39">
        <v>0</v>
      </c>
      <c r="AB99" s="39">
        <v>13.025700000000001</v>
      </c>
      <c r="AC99" s="39">
        <v>0</v>
      </c>
      <c r="AD99" s="39">
        <v>13.025700000000001</v>
      </c>
      <c r="AE99" s="39">
        <v>0</v>
      </c>
    </row>
    <row r="100" spans="1:31" hidden="1" outlineLevel="1" collapsed="1">
      <c r="A100" s="9">
        <v>43252</v>
      </c>
      <c r="B100" s="39">
        <v>19.042000000000002</v>
      </c>
      <c r="C100" s="39">
        <v>19.201799999999999</v>
      </c>
      <c r="D100" s="39">
        <v>18.8675</v>
      </c>
      <c r="E100" s="39">
        <v>19.5656</v>
      </c>
      <c r="F100" s="39">
        <v>17.5837</v>
      </c>
      <c r="G100" s="39">
        <v>0</v>
      </c>
      <c r="H100" s="39">
        <v>19.179099999999998</v>
      </c>
      <c r="I100" s="39">
        <v>19.201799999999999</v>
      </c>
      <c r="J100" s="39">
        <v>19.153500000000001</v>
      </c>
      <c r="K100" s="39">
        <v>19.8371</v>
      </c>
      <c r="L100" s="39">
        <v>17.844799999999999</v>
      </c>
      <c r="M100" s="39">
        <v>0</v>
      </c>
      <c r="N100" s="39">
        <v>9.3260000000000005</v>
      </c>
      <c r="O100" s="39">
        <v>0</v>
      </c>
      <c r="P100" s="39">
        <v>9.3260000000000005</v>
      </c>
      <c r="Q100" s="39">
        <v>2.2799999999999998</v>
      </c>
      <c r="R100" s="39">
        <v>13.025700000000001</v>
      </c>
      <c r="S100" s="39" t="s">
        <v>265</v>
      </c>
      <c r="T100" s="39">
        <v>0</v>
      </c>
      <c r="U100" s="39">
        <v>0</v>
      </c>
      <c r="V100" s="39">
        <v>0</v>
      </c>
      <c r="W100" s="39">
        <v>0</v>
      </c>
      <c r="X100" s="39">
        <v>0</v>
      </c>
      <c r="Y100" s="39">
        <v>0</v>
      </c>
      <c r="Z100" s="39">
        <v>9.3260000000000005</v>
      </c>
      <c r="AA100" s="39">
        <v>0</v>
      </c>
      <c r="AB100" s="39">
        <v>9.3260000000000005</v>
      </c>
      <c r="AC100" s="39">
        <v>2.2799999999999998</v>
      </c>
      <c r="AD100" s="39">
        <v>13.025700000000001</v>
      </c>
      <c r="AE100" s="39">
        <v>0</v>
      </c>
    </row>
    <row r="101" spans="1:31" hidden="1" outlineLevel="1" collapsed="1">
      <c r="A101" s="9">
        <v>43282</v>
      </c>
      <c r="B101" s="39">
        <v>18.728100000000001</v>
      </c>
      <c r="C101" s="39">
        <v>19.0017</v>
      </c>
      <c r="D101" s="39">
        <v>18.4741</v>
      </c>
      <c r="E101" s="39">
        <v>18.9634</v>
      </c>
      <c r="F101" s="39">
        <v>17.293099999999999</v>
      </c>
      <c r="G101" s="39">
        <v>0</v>
      </c>
      <c r="H101" s="39">
        <v>19.2989</v>
      </c>
      <c r="I101" s="39">
        <v>19.0017</v>
      </c>
      <c r="J101" s="39">
        <v>19.611999999999998</v>
      </c>
      <c r="K101" s="39">
        <v>20.192699999999999</v>
      </c>
      <c r="L101" s="39">
        <v>18.267600000000002</v>
      </c>
      <c r="M101" s="39">
        <v>0</v>
      </c>
      <c r="N101" s="39">
        <v>10.085000000000001</v>
      </c>
      <c r="O101" s="39">
        <v>0</v>
      </c>
      <c r="P101" s="39">
        <v>10.085000000000001</v>
      </c>
      <c r="Q101" s="39">
        <v>10.7582</v>
      </c>
      <c r="R101" s="39">
        <v>7.8135000000000003</v>
      </c>
      <c r="S101" s="39">
        <v>0</v>
      </c>
      <c r="T101" s="39">
        <v>11.198700000000001</v>
      </c>
      <c r="U101" s="39">
        <v>0</v>
      </c>
      <c r="V101" s="39">
        <v>11.198700000000001</v>
      </c>
      <c r="W101" s="39">
        <v>12.590400000000001</v>
      </c>
      <c r="X101" s="39">
        <v>6</v>
      </c>
      <c r="Y101" s="39">
        <v>0</v>
      </c>
      <c r="Z101" s="39">
        <v>5.5415999999999999</v>
      </c>
      <c r="AA101" s="39">
        <v>0</v>
      </c>
      <c r="AB101" s="39">
        <v>5.5415999999999999</v>
      </c>
      <c r="AC101" s="39">
        <v>2.3376999999999999</v>
      </c>
      <c r="AD101" s="39">
        <v>13.025700000000001</v>
      </c>
      <c r="AE101" s="39">
        <v>0</v>
      </c>
    </row>
    <row r="102" spans="1:31" hidden="1" outlineLevel="1" collapsed="1">
      <c r="A102" s="9">
        <v>43313</v>
      </c>
      <c r="B102" s="39">
        <v>18.174499999999998</v>
      </c>
      <c r="C102" s="39">
        <v>19.058499999999999</v>
      </c>
      <c r="D102" s="39">
        <v>16.718900000000001</v>
      </c>
      <c r="E102" s="39">
        <v>15.9168</v>
      </c>
      <c r="F102" s="39">
        <v>17.817299999999999</v>
      </c>
      <c r="G102" s="39">
        <v>0</v>
      </c>
      <c r="H102" s="39">
        <v>18.8263</v>
      </c>
      <c r="I102" s="39">
        <v>19.058499999999999</v>
      </c>
      <c r="J102" s="39">
        <v>18.387599999999999</v>
      </c>
      <c r="K102" s="39">
        <v>18.516999999999999</v>
      </c>
      <c r="L102" s="39">
        <v>18.2393</v>
      </c>
      <c r="M102" s="39">
        <v>0</v>
      </c>
      <c r="N102" s="39">
        <v>5.3654000000000002</v>
      </c>
      <c r="O102" s="39">
        <v>0</v>
      </c>
      <c r="P102" s="39">
        <v>5.3654000000000002</v>
      </c>
      <c r="Q102" s="39">
        <v>5.1477000000000004</v>
      </c>
      <c r="R102" s="39">
        <v>6.9207000000000001</v>
      </c>
      <c r="S102" s="39" t="s">
        <v>265</v>
      </c>
      <c r="T102" s="39">
        <v>6.8018000000000001</v>
      </c>
      <c r="U102" s="39">
        <v>0</v>
      </c>
      <c r="V102" s="39">
        <v>6.8018000000000001</v>
      </c>
      <c r="W102" s="39">
        <v>6.9790999999999999</v>
      </c>
      <c r="X102" s="39">
        <v>6</v>
      </c>
      <c r="Y102" s="39">
        <v>0</v>
      </c>
      <c r="Z102" s="39">
        <v>3.3039000000000001</v>
      </c>
      <c r="AA102" s="39">
        <v>0</v>
      </c>
      <c r="AB102" s="39">
        <v>3.3039000000000001</v>
      </c>
      <c r="AC102" s="39">
        <v>2.9075000000000002</v>
      </c>
      <c r="AD102" s="39">
        <v>13.025700000000001</v>
      </c>
      <c r="AE102" s="39">
        <v>0</v>
      </c>
    </row>
    <row r="103" spans="1:31" hidden="1" outlineLevel="1" collapsed="1">
      <c r="A103" s="9">
        <v>43344</v>
      </c>
      <c r="B103" s="39">
        <v>17.751799999999999</v>
      </c>
      <c r="C103" s="39">
        <v>19.1495</v>
      </c>
      <c r="D103" s="39">
        <v>16.1372</v>
      </c>
      <c r="E103" s="39">
        <v>17.2791</v>
      </c>
      <c r="F103" s="39">
        <v>14.653</v>
      </c>
      <c r="G103" s="39">
        <v>0</v>
      </c>
      <c r="H103" s="39">
        <v>18.926300000000001</v>
      </c>
      <c r="I103" s="39">
        <v>19.1495</v>
      </c>
      <c r="J103" s="39">
        <v>18.615200000000002</v>
      </c>
      <c r="K103" s="39">
        <v>18.590399999999999</v>
      </c>
      <c r="L103" s="39">
        <v>18.653099999999998</v>
      </c>
      <c r="M103" s="39">
        <v>0</v>
      </c>
      <c r="N103" s="39">
        <v>4.1509</v>
      </c>
      <c r="O103" s="39">
        <v>0</v>
      </c>
      <c r="P103" s="39">
        <v>4.1509</v>
      </c>
      <c r="Q103" s="39">
        <v>7.0529000000000002</v>
      </c>
      <c r="R103" s="39">
        <v>2.41</v>
      </c>
      <c r="S103" s="39" t="s">
        <v>265</v>
      </c>
      <c r="T103" s="39">
        <v>9.0175000000000001</v>
      </c>
      <c r="U103" s="39">
        <v>0</v>
      </c>
      <c r="V103" s="39">
        <v>9.0175000000000001</v>
      </c>
      <c r="W103" s="39">
        <v>9.0175000000000001</v>
      </c>
      <c r="X103" s="39">
        <v>0</v>
      </c>
      <c r="Y103" s="39">
        <v>0</v>
      </c>
      <c r="Z103" s="39">
        <v>2.6859999999999999</v>
      </c>
      <c r="AA103" s="39">
        <v>0</v>
      </c>
      <c r="AB103" s="39">
        <v>2.6859999999999999</v>
      </c>
      <c r="AC103" s="39">
        <v>3.8874</v>
      </c>
      <c r="AD103" s="39">
        <v>2.41</v>
      </c>
      <c r="AE103" s="39">
        <v>0</v>
      </c>
    </row>
    <row r="104" spans="1:31" hidden="1" outlineLevel="1" collapsed="1">
      <c r="A104" s="9">
        <v>43374</v>
      </c>
      <c r="B104" s="39">
        <v>16.491499999999998</v>
      </c>
      <c r="C104" s="39">
        <v>19.5321</v>
      </c>
      <c r="D104" s="39">
        <v>13.7613</v>
      </c>
      <c r="E104" s="39">
        <v>14.998200000000001</v>
      </c>
      <c r="F104" s="39">
        <v>18.460599999999999</v>
      </c>
      <c r="G104" s="39">
        <v>7.5</v>
      </c>
      <c r="H104" s="39">
        <v>19.308900000000001</v>
      </c>
      <c r="I104" s="39">
        <v>19.5321</v>
      </c>
      <c r="J104" s="39">
        <v>18.960799999999999</v>
      </c>
      <c r="K104" s="39">
        <v>19.276499999999999</v>
      </c>
      <c r="L104" s="39">
        <v>18.612100000000002</v>
      </c>
      <c r="M104" s="39">
        <v>0</v>
      </c>
      <c r="N104" s="39">
        <v>6.7030000000000003</v>
      </c>
      <c r="O104" s="39">
        <v>0</v>
      </c>
      <c r="P104" s="39">
        <v>6.7030000000000003</v>
      </c>
      <c r="Q104" s="39">
        <v>4.7962999999999996</v>
      </c>
      <c r="R104" s="39">
        <v>8.6036000000000001</v>
      </c>
      <c r="S104" s="39">
        <v>7.5</v>
      </c>
      <c r="T104" s="39">
        <v>6.8648999999999996</v>
      </c>
      <c r="U104" s="39">
        <v>0</v>
      </c>
      <c r="V104" s="39">
        <v>6.8648999999999996</v>
      </c>
      <c r="W104" s="39">
        <v>5.1367000000000003</v>
      </c>
      <c r="X104" s="39">
        <v>8.6036000000000001</v>
      </c>
      <c r="Y104" s="39">
        <v>7.5</v>
      </c>
      <c r="Z104" s="39">
        <v>2.21</v>
      </c>
      <c r="AA104" s="39">
        <v>0</v>
      </c>
      <c r="AB104" s="39">
        <v>2.21</v>
      </c>
      <c r="AC104" s="39">
        <v>2.21</v>
      </c>
      <c r="AD104" s="39">
        <v>0</v>
      </c>
      <c r="AE104" s="39">
        <v>0</v>
      </c>
    </row>
    <row r="105" spans="1:31" hidden="1" outlineLevel="1" collapsed="1">
      <c r="A105" s="9">
        <v>43405</v>
      </c>
      <c r="B105" s="39">
        <v>17.289000000000001</v>
      </c>
      <c r="C105" s="39">
        <v>19.651</v>
      </c>
      <c r="D105" s="39">
        <v>14.539300000000001</v>
      </c>
      <c r="E105" s="39">
        <v>13.488300000000001</v>
      </c>
      <c r="F105" s="39">
        <v>17.993300000000001</v>
      </c>
      <c r="G105" s="39">
        <v>0</v>
      </c>
      <c r="H105" s="39">
        <v>19.812100000000001</v>
      </c>
      <c r="I105" s="39">
        <v>19.651</v>
      </c>
      <c r="J105" s="39">
        <v>20.110299999999999</v>
      </c>
      <c r="K105" s="39">
        <v>20.693200000000001</v>
      </c>
      <c r="L105" s="39">
        <v>19.004000000000001</v>
      </c>
      <c r="M105" s="39">
        <v>0</v>
      </c>
      <c r="N105" s="39">
        <v>5.1054000000000004</v>
      </c>
      <c r="O105" s="39">
        <v>0</v>
      </c>
      <c r="P105" s="39">
        <v>5.1054000000000004</v>
      </c>
      <c r="Q105" s="39">
        <v>5.13</v>
      </c>
      <c r="R105" s="39">
        <v>4.5715000000000003</v>
      </c>
      <c r="S105" s="39" t="s">
        <v>265</v>
      </c>
      <c r="T105" s="39">
        <v>5.1840999999999999</v>
      </c>
      <c r="U105" s="39">
        <v>0</v>
      </c>
      <c r="V105" s="39">
        <v>5.1840999999999999</v>
      </c>
      <c r="W105" s="39">
        <v>5.13</v>
      </c>
      <c r="X105" s="39">
        <v>8.5</v>
      </c>
      <c r="Y105" s="39">
        <v>0</v>
      </c>
      <c r="Z105" s="39">
        <v>2.41</v>
      </c>
      <c r="AA105" s="39">
        <v>0</v>
      </c>
      <c r="AB105" s="39">
        <v>2.41</v>
      </c>
      <c r="AC105" s="39">
        <v>0</v>
      </c>
      <c r="AD105" s="39">
        <v>2.41</v>
      </c>
      <c r="AE105" s="39">
        <v>0</v>
      </c>
    </row>
    <row r="106" spans="1:31" hidden="1" outlineLevel="1" collapsed="1">
      <c r="A106" s="9">
        <v>43435</v>
      </c>
      <c r="B106" s="39">
        <v>18.601700000000001</v>
      </c>
      <c r="C106" s="39">
        <v>20.0533</v>
      </c>
      <c r="D106" s="39">
        <v>16.584499999999998</v>
      </c>
      <c r="E106" s="39">
        <v>16.023</v>
      </c>
      <c r="F106" s="39">
        <v>19.081600000000002</v>
      </c>
      <c r="G106" s="39">
        <v>0</v>
      </c>
      <c r="H106" s="39">
        <v>20.349699999999999</v>
      </c>
      <c r="I106" s="39">
        <v>20.0533</v>
      </c>
      <c r="J106" s="39">
        <v>20.916899999999998</v>
      </c>
      <c r="K106" s="39">
        <v>21.2803</v>
      </c>
      <c r="L106" s="39">
        <v>19.779299999999999</v>
      </c>
      <c r="M106" s="39">
        <v>0</v>
      </c>
      <c r="N106" s="39">
        <v>5.0993000000000004</v>
      </c>
      <c r="O106" s="39">
        <v>0</v>
      </c>
      <c r="P106" s="39">
        <v>5.0993000000000004</v>
      </c>
      <c r="Q106" s="39">
        <v>5.15</v>
      </c>
      <c r="R106" s="39">
        <v>3.37</v>
      </c>
      <c r="S106" s="39" t="s">
        <v>265</v>
      </c>
      <c r="T106" s="39">
        <v>5.15</v>
      </c>
      <c r="U106" s="39">
        <v>0</v>
      </c>
      <c r="V106" s="39">
        <v>5.15</v>
      </c>
      <c r="W106" s="39">
        <v>5.15</v>
      </c>
      <c r="X106" s="39">
        <v>0</v>
      </c>
      <c r="Y106" s="39">
        <v>0</v>
      </c>
      <c r="Z106" s="39">
        <v>3.37</v>
      </c>
      <c r="AA106" s="39">
        <v>0</v>
      </c>
      <c r="AB106" s="39">
        <v>3.37</v>
      </c>
      <c r="AC106" s="39">
        <v>0</v>
      </c>
      <c r="AD106" s="39">
        <v>3.37</v>
      </c>
      <c r="AE106" s="39">
        <v>0</v>
      </c>
    </row>
    <row r="107" spans="1:31" hidden="1" outlineLevel="1" collapsed="1">
      <c r="A107" s="9">
        <v>43466</v>
      </c>
      <c r="B107" s="39">
        <v>15.7502</v>
      </c>
      <c r="C107" s="39">
        <v>20.170999999999999</v>
      </c>
      <c r="D107" s="39">
        <v>11.810499999999999</v>
      </c>
      <c r="E107" s="39">
        <v>10.947699999999999</v>
      </c>
      <c r="F107" s="39">
        <v>20.151700000000002</v>
      </c>
      <c r="G107" s="39">
        <v>0</v>
      </c>
      <c r="H107" s="39">
        <v>20.261299999999999</v>
      </c>
      <c r="I107" s="39">
        <v>20.170999999999999</v>
      </c>
      <c r="J107" s="39">
        <v>20.447500000000002</v>
      </c>
      <c r="K107" s="39">
        <v>20.529399999999999</v>
      </c>
      <c r="L107" s="39">
        <v>20.151700000000002</v>
      </c>
      <c r="M107" s="39">
        <v>0</v>
      </c>
      <c r="N107" s="39">
        <v>5.2279999999999998</v>
      </c>
      <c r="O107" s="39">
        <v>0</v>
      </c>
      <c r="P107" s="39">
        <v>5.2279999999999998</v>
      </c>
      <c r="Q107" s="39">
        <v>5.2279999999999998</v>
      </c>
      <c r="R107" s="39" t="s">
        <v>265</v>
      </c>
      <c r="S107" s="39" t="s">
        <v>265</v>
      </c>
      <c r="T107" s="39">
        <v>5.2279999999999998</v>
      </c>
      <c r="U107" s="39">
        <v>0</v>
      </c>
      <c r="V107" s="39">
        <v>5.2279999999999998</v>
      </c>
      <c r="W107" s="39">
        <v>5.2279999999999998</v>
      </c>
      <c r="X107" s="39">
        <v>0</v>
      </c>
      <c r="Y107" s="39">
        <v>0</v>
      </c>
      <c r="Z107" s="39">
        <v>0</v>
      </c>
      <c r="AA107" s="39">
        <v>0</v>
      </c>
      <c r="AB107" s="39">
        <v>0</v>
      </c>
      <c r="AC107" s="39">
        <v>0</v>
      </c>
      <c r="AD107" s="39">
        <v>0</v>
      </c>
      <c r="AE107" s="39">
        <v>0</v>
      </c>
    </row>
    <row r="108" spans="1:31" hidden="1" outlineLevel="1" collapsed="1">
      <c r="A108" s="9">
        <v>43497</v>
      </c>
      <c r="B108" s="39">
        <v>20.020900000000001</v>
      </c>
      <c r="C108" s="39">
        <v>20.347200000000001</v>
      </c>
      <c r="D108" s="39">
        <v>19.2728</v>
      </c>
      <c r="E108" s="39">
        <v>20.960999999999999</v>
      </c>
      <c r="F108" s="39">
        <v>17.034700000000001</v>
      </c>
      <c r="G108" s="39">
        <v>9.41</v>
      </c>
      <c r="H108" s="39">
        <v>20.422699999999999</v>
      </c>
      <c r="I108" s="39">
        <v>20.347200000000001</v>
      </c>
      <c r="J108" s="39">
        <v>20.611999999999998</v>
      </c>
      <c r="K108" s="39">
        <v>21.45</v>
      </c>
      <c r="L108" s="39">
        <v>19.223500000000001</v>
      </c>
      <c r="M108" s="39">
        <v>0</v>
      </c>
      <c r="N108" s="39">
        <v>5.1115000000000004</v>
      </c>
      <c r="O108" s="39">
        <v>0</v>
      </c>
      <c r="P108" s="39">
        <v>5.1115000000000004</v>
      </c>
      <c r="Q108" s="39">
        <v>6.6516999999999999</v>
      </c>
      <c r="R108" s="39">
        <v>3.84</v>
      </c>
      <c r="S108" s="39">
        <v>9.41</v>
      </c>
      <c r="T108" s="39">
        <v>6.6435000000000004</v>
      </c>
      <c r="U108" s="39">
        <v>0</v>
      </c>
      <c r="V108" s="39">
        <v>6.6435000000000004</v>
      </c>
      <c r="W108" s="39">
        <v>6.6435000000000004</v>
      </c>
      <c r="X108" s="39">
        <v>0</v>
      </c>
      <c r="Y108" s="39">
        <v>0</v>
      </c>
      <c r="Z108" s="39">
        <v>4.6840000000000002</v>
      </c>
      <c r="AA108" s="39">
        <v>0</v>
      </c>
      <c r="AB108" s="39">
        <v>4.6840000000000002</v>
      </c>
      <c r="AC108" s="39">
        <v>6.9</v>
      </c>
      <c r="AD108" s="39">
        <v>3.84</v>
      </c>
      <c r="AE108" s="39">
        <v>9.41</v>
      </c>
    </row>
    <row r="109" spans="1:31" hidden="1" outlineLevel="1" collapsed="1">
      <c r="A109" s="9">
        <v>43525</v>
      </c>
      <c r="B109" s="39">
        <v>19.9939</v>
      </c>
      <c r="C109" s="39">
        <v>20.539000000000001</v>
      </c>
      <c r="D109" s="39">
        <v>19.0504</v>
      </c>
      <c r="E109" s="39">
        <v>19.583200000000001</v>
      </c>
      <c r="F109" s="39">
        <v>18.488299999999999</v>
      </c>
      <c r="G109" s="39">
        <v>0</v>
      </c>
      <c r="H109" s="39">
        <v>20.332699999999999</v>
      </c>
      <c r="I109" s="39">
        <v>20.539000000000001</v>
      </c>
      <c r="J109" s="39">
        <v>19.9529</v>
      </c>
      <c r="K109" s="39">
        <v>19.976099999999999</v>
      </c>
      <c r="L109" s="39">
        <v>19.9268</v>
      </c>
      <c r="M109" s="39">
        <v>0</v>
      </c>
      <c r="N109" s="39">
        <v>4.8451000000000004</v>
      </c>
      <c r="O109" s="39">
        <v>0</v>
      </c>
      <c r="P109" s="39">
        <v>4.8451000000000004</v>
      </c>
      <c r="Q109" s="39">
        <v>6.8514999999999997</v>
      </c>
      <c r="R109" s="39">
        <v>4.1500000000000004</v>
      </c>
      <c r="S109" s="39" t="s">
        <v>265</v>
      </c>
      <c r="T109" s="39">
        <v>8.5</v>
      </c>
      <c r="U109" s="39">
        <v>0</v>
      </c>
      <c r="V109" s="39">
        <v>8.5</v>
      </c>
      <c r="W109" s="39">
        <v>8.5</v>
      </c>
      <c r="X109" s="39">
        <v>0</v>
      </c>
      <c r="Y109" s="39">
        <v>0</v>
      </c>
      <c r="Z109" s="39">
        <v>4.3960999999999997</v>
      </c>
      <c r="AA109" s="39">
        <v>0</v>
      </c>
      <c r="AB109" s="39">
        <v>4.3960999999999997</v>
      </c>
      <c r="AC109" s="39">
        <v>5.6318000000000001</v>
      </c>
      <c r="AD109" s="39">
        <v>4.1500000000000004</v>
      </c>
      <c r="AE109" s="39">
        <v>0</v>
      </c>
    </row>
    <row r="110" spans="1:31" hidden="1" outlineLevel="1" collapsed="1">
      <c r="A110" s="9">
        <v>43556</v>
      </c>
      <c r="B110" s="39">
        <v>15.9133</v>
      </c>
      <c r="C110" s="39">
        <v>20.588999999999999</v>
      </c>
      <c r="D110" s="39">
        <v>12.083299999999999</v>
      </c>
      <c r="E110" s="39">
        <v>10.978999999999999</v>
      </c>
      <c r="F110" s="39">
        <v>12.889799999999999</v>
      </c>
      <c r="G110" s="39">
        <v>0</v>
      </c>
      <c r="H110" s="39">
        <v>20.333200000000001</v>
      </c>
      <c r="I110" s="39">
        <v>20.588999999999999</v>
      </c>
      <c r="J110" s="39">
        <v>19.8446</v>
      </c>
      <c r="K110" s="39">
        <v>19.743500000000001</v>
      </c>
      <c r="L110" s="39">
        <v>19.909800000000001</v>
      </c>
      <c r="M110" s="39">
        <v>0</v>
      </c>
      <c r="N110" s="39">
        <v>6.2583000000000002</v>
      </c>
      <c r="O110" s="39">
        <v>0</v>
      </c>
      <c r="P110" s="39">
        <v>6.2583000000000002</v>
      </c>
      <c r="Q110" s="39">
        <v>5.1702000000000004</v>
      </c>
      <c r="R110" s="39">
        <v>7.1284999999999998</v>
      </c>
      <c r="S110" s="39" t="s">
        <v>265</v>
      </c>
      <c r="T110" s="39">
        <v>6.2542</v>
      </c>
      <c r="U110" s="39">
        <v>0</v>
      </c>
      <c r="V110" s="39">
        <v>6.2542</v>
      </c>
      <c r="W110" s="39">
        <v>5.1692999999999998</v>
      </c>
      <c r="X110" s="39">
        <v>7.11</v>
      </c>
      <c r="Y110" s="39">
        <v>0</v>
      </c>
      <c r="Z110" s="39">
        <v>6.4787999999999997</v>
      </c>
      <c r="AA110" s="39">
        <v>0</v>
      </c>
      <c r="AB110" s="39">
        <v>6.4787999999999997</v>
      </c>
      <c r="AC110" s="39">
        <v>5.2069000000000001</v>
      </c>
      <c r="AD110" s="39">
        <v>8.6068999999999996</v>
      </c>
      <c r="AE110" s="39">
        <v>0</v>
      </c>
    </row>
    <row r="111" spans="1:31" hidden="1" outlineLevel="1" collapsed="1">
      <c r="A111" s="9">
        <v>43586</v>
      </c>
      <c r="B111" s="39">
        <v>19.062200000000001</v>
      </c>
      <c r="C111" s="39">
        <v>20.612100000000002</v>
      </c>
      <c r="D111" s="39">
        <v>17.087800000000001</v>
      </c>
      <c r="E111" s="39">
        <v>17.490400000000001</v>
      </c>
      <c r="F111" s="39">
        <v>16.2362</v>
      </c>
      <c r="G111" s="39">
        <v>0</v>
      </c>
      <c r="H111" s="39">
        <v>20.146999999999998</v>
      </c>
      <c r="I111" s="39">
        <v>20.612100000000002</v>
      </c>
      <c r="J111" s="39">
        <v>19.437999999999999</v>
      </c>
      <c r="K111" s="39">
        <v>19.470800000000001</v>
      </c>
      <c r="L111" s="39">
        <v>19.361899999999999</v>
      </c>
      <c r="M111" s="39">
        <v>0</v>
      </c>
      <c r="N111" s="39">
        <v>5.1478999999999999</v>
      </c>
      <c r="O111" s="39">
        <v>0</v>
      </c>
      <c r="P111" s="39">
        <v>5.1478999999999999</v>
      </c>
      <c r="Q111" s="39">
        <v>5.3558000000000003</v>
      </c>
      <c r="R111" s="39">
        <v>4.8616000000000001</v>
      </c>
      <c r="S111" s="39">
        <v>0</v>
      </c>
      <c r="T111" s="39">
        <v>5.2546999999999997</v>
      </c>
      <c r="U111" s="39">
        <v>0</v>
      </c>
      <c r="V111" s="39">
        <v>5.2546999999999997</v>
      </c>
      <c r="W111" s="39">
        <v>5.2546999999999997</v>
      </c>
      <c r="X111" s="39">
        <v>0</v>
      </c>
      <c r="Y111" s="39">
        <v>0</v>
      </c>
      <c r="Z111" s="39">
        <v>5.0275999999999996</v>
      </c>
      <c r="AA111" s="39">
        <v>0</v>
      </c>
      <c r="AB111" s="39">
        <v>5.0275999999999996</v>
      </c>
      <c r="AC111" s="39">
        <v>6.4396000000000004</v>
      </c>
      <c r="AD111" s="39">
        <v>4.8616000000000001</v>
      </c>
      <c r="AE111" s="39">
        <v>0</v>
      </c>
    </row>
    <row r="112" spans="1:31" hidden="1" outlineLevel="1" collapsed="1">
      <c r="A112" s="9">
        <v>43617</v>
      </c>
      <c r="B112" s="39">
        <v>20.057400000000001</v>
      </c>
      <c r="C112" s="39">
        <v>20.427900000000001</v>
      </c>
      <c r="D112" s="39">
        <v>19.575099999999999</v>
      </c>
      <c r="E112" s="39">
        <v>19.384</v>
      </c>
      <c r="F112" s="39">
        <v>19.985700000000001</v>
      </c>
      <c r="G112" s="39">
        <v>56</v>
      </c>
      <c r="H112" s="39">
        <v>20.2529</v>
      </c>
      <c r="I112" s="39">
        <v>20.427900000000001</v>
      </c>
      <c r="J112" s="39">
        <v>20.0167</v>
      </c>
      <c r="K112" s="39">
        <v>20.0242</v>
      </c>
      <c r="L112" s="39">
        <v>19.985700000000001</v>
      </c>
      <c r="M112" s="39">
        <v>56</v>
      </c>
      <c r="N112" s="39">
        <v>7.6154000000000002</v>
      </c>
      <c r="O112" s="39">
        <v>0</v>
      </c>
      <c r="P112" s="39">
        <v>7.6154000000000002</v>
      </c>
      <c r="Q112" s="39">
        <v>7.6154000000000002</v>
      </c>
      <c r="R112" s="39" t="s">
        <v>265</v>
      </c>
      <c r="S112" s="39" t="s">
        <v>265</v>
      </c>
      <c r="T112" s="39">
        <v>7.6567999999999996</v>
      </c>
      <c r="U112" s="39">
        <v>0</v>
      </c>
      <c r="V112" s="39">
        <v>7.6567999999999996</v>
      </c>
      <c r="W112" s="39">
        <v>7.6567999999999996</v>
      </c>
      <c r="X112" s="39">
        <v>0</v>
      </c>
      <c r="Y112" s="39">
        <v>0</v>
      </c>
      <c r="Z112" s="39">
        <v>6.9</v>
      </c>
      <c r="AA112" s="39">
        <v>0</v>
      </c>
      <c r="AB112" s="39">
        <v>6.9</v>
      </c>
      <c r="AC112" s="39">
        <v>6.9</v>
      </c>
      <c r="AD112" s="39">
        <v>0</v>
      </c>
      <c r="AE112" s="39">
        <v>0</v>
      </c>
    </row>
    <row r="113" spans="1:31" hidden="1" outlineLevel="1" collapsed="1">
      <c r="A113" s="9">
        <v>43647</v>
      </c>
      <c r="B113" s="39">
        <v>18.575800000000001</v>
      </c>
      <c r="C113" s="39">
        <v>20.475999999999999</v>
      </c>
      <c r="D113" s="39">
        <v>16.087900000000001</v>
      </c>
      <c r="E113" s="39">
        <v>18.6632</v>
      </c>
      <c r="F113" s="39">
        <v>14.6913</v>
      </c>
      <c r="G113" s="39">
        <v>0</v>
      </c>
      <c r="H113" s="39">
        <v>20.202000000000002</v>
      </c>
      <c r="I113" s="39">
        <v>20.475999999999999</v>
      </c>
      <c r="J113" s="39">
        <v>19.667000000000002</v>
      </c>
      <c r="K113" s="39">
        <v>19.574300000000001</v>
      </c>
      <c r="L113" s="39">
        <v>19.7559</v>
      </c>
      <c r="M113" s="39">
        <v>0</v>
      </c>
      <c r="N113" s="39">
        <v>8.8021999999999991</v>
      </c>
      <c r="O113" s="39">
        <v>0</v>
      </c>
      <c r="P113" s="39">
        <v>8.8021999999999991</v>
      </c>
      <c r="Q113" s="39">
        <v>5.8852000000000002</v>
      </c>
      <c r="R113" s="39">
        <v>9.0252999999999997</v>
      </c>
      <c r="S113" s="39" t="s">
        <v>265</v>
      </c>
      <c r="T113" s="39">
        <v>7.7667999999999999</v>
      </c>
      <c r="U113" s="39">
        <v>0</v>
      </c>
      <c r="V113" s="39">
        <v>7.7667999999999999</v>
      </c>
      <c r="W113" s="39">
        <v>7.7667999999999999</v>
      </c>
      <c r="X113" s="39">
        <v>0</v>
      </c>
      <c r="Y113" s="39">
        <v>0</v>
      </c>
      <c r="Z113" s="39">
        <v>8.8129000000000008</v>
      </c>
      <c r="AA113" s="39">
        <v>0</v>
      </c>
      <c r="AB113" s="39">
        <v>8.8129000000000008</v>
      </c>
      <c r="AC113" s="39">
        <v>5.5675999999999997</v>
      </c>
      <c r="AD113" s="39">
        <v>9.0252999999999997</v>
      </c>
      <c r="AE113" s="39">
        <v>0</v>
      </c>
    </row>
    <row r="114" spans="1:31" hidden="1" outlineLevel="1" collapsed="1">
      <c r="A114" s="9">
        <v>43678</v>
      </c>
      <c r="B114" s="39">
        <v>18.753599999999999</v>
      </c>
      <c r="C114" s="39">
        <v>20.678000000000001</v>
      </c>
      <c r="D114" s="39">
        <v>15.5764</v>
      </c>
      <c r="E114" s="39">
        <v>15.9947</v>
      </c>
      <c r="F114" s="39">
        <v>15.2585</v>
      </c>
      <c r="G114" s="39">
        <v>0</v>
      </c>
      <c r="H114" s="39">
        <v>20.386199999999999</v>
      </c>
      <c r="I114" s="39">
        <v>20.678000000000001</v>
      </c>
      <c r="J114" s="39">
        <v>19.695900000000002</v>
      </c>
      <c r="K114" s="39">
        <v>20.3841</v>
      </c>
      <c r="L114" s="39">
        <v>19.1937</v>
      </c>
      <c r="M114" s="39">
        <v>0</v>
      </c>
      <c r="N114" s="39">
        <v>6.0648</v>
      </c>
      <c r="O114" s="39">
        <v>0</v>
      </c>
      <c r="P114" s="39">
        <v>6.0648</v>
      </c>
      <c r="Q114" s="39">
        <v>6.5911</v>
      </c>
      <c r="R114" s="39">
        <v>5.6261000000000001</v>
      </c>
      <c r="S114" s="39" t="s">
        <v>265</v>
      </c>
      <c r="T114" s="39">
        <v>7.0841000000000003</v>
      </c>
      <c r="U114" s="39">
        <v>0</v>
      </c>
      <c r="V114" s="39">
        <v>7.0841000000000003</v>
      </c>
      <c r="W114" s="39">
        <v>9.7475000000000005</v>
      </c>
      <c r="X114" s="39">
        <v>6.05</v>
      </c>
      <c r="Y114" s="39">
        <v>0</v>
      </c>
      <c r="Z114" s="39">
        <v>4.6364999999999998</v>
      </c>
      <c r="AA114" s="39">
        <v>0</v>
      </c>
      <c r="AB114" s="39">
        <v>4.6364999999999998</v>
      </c>
      <c r="AC114" s="39">
        <v>4.8235999999999999</v>
      </c>
      <c r="AD114" s="39">
        <v>4.2</v>
      </c>
      <c r="AE114" s="39">
        <v>0</v>
      </c>
    </row>
    <row r="115" spans="1:31" hidden="1" outlineLevel="1" collapsed="1">
      <c r="A115" s="9">
        <v>43709</v>
      </c>
      <c r="B115" s="39">
        <v>17.1403</v>
      </c>
      <c r="C115" s="39">
        <v>21.136399999999998</v>
      </c>
      <c r="D115" s="39">
        <v>12.946400000000001</v>
      </c>
      <c r="E115" s="39">
        <v>11.904299999999999</v>
      </c>
      <c r="F115" s="39">
        <v>16.417400000000001</v>
      </c>
      <c r="G115" s="39">
        <v>0</v>
      </c>
      <c r="H115" s="39">
        <v>20.843699999999998</v>
      </c>
      <c r="I115" s="39">
        <v>21.136399999999998</v>
      </c>
      <c r="J115" s="39">
        <v>20.2424</v>
      </c>
      <c r="K115" s="39">
        <v>20.503399999999999</v>
      </c>
      <c r="L115" s="39">
        <v>19.7607</v>
      </c>
      <c r="M115" s="39">
        <v>0</v>
      </c>
      <c r="N115" s="39">
        <v>5.3255999999999997</v>
      </c>
      <c r="O115" s="39">
        <v>0</v>
      </c>
      <c r="P115" s="39">
        <v>5.3255999999999997</v>
      </c>
      <c r="Q115" s="39">
        <v>5.3952999999999998</v>
      </c>
      <c r="R115" s="39">
        <v>4.7321</v>
      </c>
      <c r="S115" s="39" t="s">
        <v>265</v>
      </c>
      <c r="T115" s="39">
        <v>5.3125999999999998</v>
      </c>
      <c r="U115" s="39">
        <v>0</v>
      </c>
      <c r="V115" s="39">
        <v>5.3125999999999998</v>
      </c>
      <c r="W115" s="39">
        <v>5.3125999999999998</v>
      </c>
      <c r="X115" s="39">
        <v>0</v>
      </c>
      <c r="Y115" s="39">
        <v>0</v>
      </c>
      <c r="Z115" s="39">
        <v>5.3590999999999998</v>
      </c>
      <c r="AA115" s="39">
        <v>0</v>
      </c>
      <c r="AB115" s="39">
        <v>5.3590999999999998</v>
      </c>
      <c r="AC115" s="39">
        <v>5.7351999999999999</v>
      </c>
      <c r="AD115" s="39">
        <v>4.7321</v>
      </c>
      <c r="AE115" s="39">
        <v>0</v>
      </c>
    </row>
    <row r="116" spans="1:31" hidden="1" outlineLevel="1" collapsed="1">
      <c r="A116" s="9">
        <v>43739</v>
      </c>
      <c r="B116" s="39">
        <v>14.3987</v>
      </c>
      <c r="C116" s="39">
        <v>20.381</v>
      </c>
      <c r="D116" s="39">
        <v>10.9102</v>
      </c>
      <c r="E116" s="39">
        <v>9.2530999999999999</v>
      </c>
      <c r="F116" s="39">
        <v>19.424499999999998</v>
      </c>
      <c r="G116" s="39">
        <v>6.7683</v>
      </c>
      <c r="H116" s="39">
        <v>20.016300000000001</v>
      </c>
      <c r="I116" s="39">
        <v>20.381</v>
      </c>
      <c r="J116" s="39">
        <v>19.4466</v>
      </c>
      <c r="K116" s="39">
        <v>19.478999999999999</v>
      </c>
      <c r="L116" s="39">
        <v>19.424499999999998</v>
      </c>
      <c r="M116" s="39">
        <v>0</v>
      </c>
      <c r="N116" s="39">
        <v>5.8239000000000001</v>
      </c>
      <c r="O116" s="39">
        <v>0</v>
      </c>
      <c r="P116" s="39">
        <v>5.8239000000000001</v>
      </c>
      <c r="Q116" s="39">
        <v>5.2351999999999999</v>
      </c>
      <c r="R116" s="39" t="s">
        <v>265</v>
      </c>
      <c r="S116" s="39">
        <v>6.7683</v>
      </c>
      <c r="T116" s="39">
        <v>5.8148</v>
      </c>
      <c r="U116" s="39">
        <v>0</v>
      </c>
      <c r="V116" s="39">
        <v>5.8148</v>
      </c>
      <c r="W116" s="39">
        <v>5.1772999999999998</v>
      </c>
      <c r="X116" s="39">
        <v>0</v>
      </c>
      <c r="Y116" s="39">
        <v>6.7683</v>
      </c>
      <c r="Z116" s="39">
        <v>6.0347999999999997</v>
      </c>
      <c r="AA116" s="39">
        <v>0</v>
      </c>
      <c r="AB116" s="39">
        <v>6.0347999999999997</v>
      </c>
      <c r="AC116" s="39">
        <v>6.0347999999999997</v>
      </c>
      <c r="AD116" s="39">
        <v>0</v>
      </c>
      <c r="AE116" s="39">
        <v>0</v>
      </c>
    </row>
    <row r="117" spans="1:31" hidden="1" outlineLevel="1" collapsed="1">
      <c r="A117" s="9">
        <v>43770</v>
      </c>
      <c r="B117" s="39">
        <v>19.564599999999999</v>
      </c>
      <c r="C117" s="39">
        <v>20.509399999999999</v>
      </c>
      <c r="D117" s="39">
        <v>17.897099999999998</v>
      </c>
      <c r="E117" s="39">
        <v>16.782399999999999</v>
      </c>
      <c r="F117" s="39">
        <v>19.167000000000002</v>
      </c>
      <c r="G117" s="39">
        <v>0</v>
      </c>
      <c r="H117" s="39">
        <v>20.212599999999998</v>
      </c>
      <c r="I117" s="39">
        <v>20.509399999999999</v>
      </c>
      <c r="J117" s="39">
        <v>19.619299999999999</v>
      </c>
      <c r="K117" s="39">
        <v>20.128399999999999</v>
      </c>
      <c r="L117" s="39">
        <v>19.167000000000002</v>
      </c>
      <c r="M117" s="39">
        <v>0</v>
      </c>
      <c r="N117" s="39">
        <v>4.9349999999999996</v>
      </c>
      <c r="O117" s="39">
        <v>0</v>
      </c>
      <c r="P117" s="39">
        <v>4.9349999999999996</v>
      </c>
      <c r="Q117" s="39">
        <v>4.9349999999999996</v>
      </c>
      <c r="R117" s="39" t="s">
        <v>265</v>
      </c>
      <c r="S117" s="39" t="s">
        <v>265</v>
      </c>
      <c r="T117" s="39">
        <v>6.8785999999999996</v>
      </c>
      <c r="U117" s="39">
        <v>0</v>
      </c>
      <c r="V117" s="39">
        <v>6.8785999999999996</v>
      </c>
      <c r="W117" s="39">
        <v>6.8785999999999996</v>
      </c>
      <c r="X117" s="39">
        <v>0</v>
      </c>
      <c r="Y117" s="39">
        <v>0</v>
      </c>
      <c r="Z117" s="39">
        <v>4.5705999999999998</v>
      </c>
      <c r="AA117" s="39">
        <v>0</v>
      </c>
      <c r="AB117" s="39">
        <v>4.5705999999999998</v>
      </c>
      <c r="AC117" s="39">
        <v>4.5705999999999998</v>
      </c>
      <c r="AD117" s="39">
        <v>0</v>
      </c>
      <c r="AE117" s="39">
        <v>0</v>
      </c>
    </row>
    <row r="118" spans="1:31" hidden="1" outlineLevel="1" collapsed="1">
      <c r="A118" s="9">
        <v>43800</v>
      </c>
      <c r="B118" s="39">
        <v>18.508600000000001</v>
      </c>
      <c r="C118" s="39">
        <v>20.318899999999999</v>
      </c>
      <c r="D118" s="39">
        <v>15.981199999999999</v>
      </c>
      <c r="E118" s="39">
        <v>15.035600000000001</v>
      </c>
      <c r="F118" s="39">
        <v>17.9754</v>
      </c>
      <c r="G118" s="39">
        <v>0</v>
      </c>
      <c r="H118" s="39">
        <v>19.868500000000001</v>
      </c>
      <c r="I118" s="39">
        <v>20.318899999999999</v>
      </c>
      <c r="J118" s="39">
        <v>19.049299999999999</v>
      </c>
      <c r="K118" s="39">
        <v>18.657499999999999</v>
      </c>
      <c r="L118" s="39">
        <v>19.747</v>
      </c>
      <c r="M118" s="39">
        <v>0</v>
      </c>
      <c r="N118" s="39">
        <v>5.8418999999999999</v>
      </c>
      <c r="O118" s="39">
        <v>0</v>
      </c>
      <c r="P118" s="39">
        <v>5.8418999999999999</v>
      </c>
      <c r="Q118" s="39">
        <v>5.5023</v>
      </c>
      <c r="R118" s="39">
        <v>7.2346000000000004</v>
      </c>
      <c r="S118" s="39" t="s">
        <v>265</v>
      </c>
      <c r="T118" s="39">
        <v>6.0269000000000004</v>
      </c>
      <c r="U118" s="39">
        <v>0</v>
      </c>
      <c r="V118" s="39">
        <v>6.0269000000000004</v>
      </c>
      <c r="W118" s="39">
        <v>5.6456999999999997</v>
      </c>
      <c r="X118" s="39">
        <v>7.3754999999999997</v>
      </c>
      <c r="Y118" s="39">
        <v>0</v>
      </c>
      <c r="Z118" s="39">
        <v>5.0171000000000001</v>
      </c>
      <c r="AA118" s="39">
        <v>0</v>
      </c>
      <c r="AB118" s="39">
        <v>5.0171000000000001</v>
      </c>
      <c r="AC118" s="39">
        <v>4.9560000000000004</v>
      </c>
      <c r="AD118" s="39">
        <v>5.6535000000000002</v>
      </c>
      <c r="AE118" s="39">
        <v>0</v>
      </c>
    </row>
    <row r="119" spans="1:31" hidden="1" outlineLevel="1" collapsed="1">
      <c r="A119" s="9">
        <v>43831</v>
      </c>
      <c r="B119" s="39">
        <v>19.116399999999999</v>
      </c>
      <c r="C119" s="39">
        <v>19.936699999999998</v>
      </c>
      <c r="D119" s="39">
        <v>17.392600000000002</v>
      </c>
      <c r="E119" s="39">
        <v>16.2866</v>
      </c>
      <c r="F119" s="39">
        <v>20.035399999999999</v>
      </c>
      <c r="G119" s="39">
        <v>0</v>
      </c>
      <c r="H119" s="39">
        <v>19.751799999999999</v>
      </c>
      <c r="I119" s="39">
        <v>19.936699999999998</v>
      </c>
      <c r="J119" s="39">
        <v>19.304300000000001</v>
      </c>
      <c r="K119" s="39">
        <v>18.927900000000001</v>
      </c>
      <c r="L119" s="39">
        <v>20.035399999999999</v>
      </c>
      <c r="M119" s="39">
        <v>0</v>
      </c>
      <c r="N119" s="39">
        <v>4.8136000000000001</v>
      </c>
      <c r="O119" s="39">
        <v>0</v>
      </c>
      <c r="P119" s="39">
        <v>4.8136000000000001</v>
      </c>
      <c r="Q119" s="39">
        <v>4.8136000000000001</v>
      </c>
      <c r="R119" s="39" t="s">
        <v>265</v>
      </c>
      <c r="S119" s="39" t="s">
        <v>265</v>
      </c>
      <c r="T119" s="39">
        <v>4.2161</v>
      </c>
      <c r="U119" s="39">
        <v>0</v>
      </c>
      <c r="V119" s="39">
        <v>4.2161</v>
      </c>
      <c r="W119" s="39">
        <v>4.2161</v>
      </c>
      <c r="X119" s="39">
        <v>0</v>
      </c>
      <c r="Y119" s="39">
        <v>0</v>
      </c>
      <c r="Z119" s="39">
        <v>4.8323</v>
      </c>
      <c r="AA119" s="39">
        <v>0</v>
      </c>
      <c r="AB119" s="39">
        <v>4.8323</v>
      </c>
      <c r="AC119" s="39">
        <v>4.8323</v>
      </c>
      <c r="AD119" s="39">
        <v>0</v>
      </c>
      <c r="AE119" s="39">
        <v>0</v>
      </c>
    </row>
    <row r="120" spans="1:31" hidden="1" outlineLevel="1" collapsed="1">
      <c r="A120" s="9">
        <v>43862</v>
      </c>
      <c r="B120" s="39">
        <v>17.887</v>
      </c>
      <c r="C120" s="39">
        <v>19.383800000000001</v>
      </c>
      <c r="D120" s="39">
        <v>16.064</v>
      </c>
      <c r="E120" s="39">
        <v>15.264900000000001</v>
      </c>
      <c r="F120" s="39">
        <v>18.4267</v>
      </c>
      <c r="G120" s="39">
        <v>0</v>
      </c>
      <c r="H120" s="39">
        <v>18.6371</v>
      </c>
      <c r="I120" s="39">
        <v>19.383800000000001</v>
      </c>
      <c r="J120" s="39">
        <v>17.598299999999998</v>
      </c>
      <c r="K120" s="39">
        <v>17.2224</v>
      </c>
      <c r="L120" s="39">
        <v>18.5383</v>
      </c>
      <c r="M120" s="39">
        <v>0</v>
      </c>
      <c r="N120" s="39">
        <v>5.2742000000000004</v>
      </c>
      <c r="O120" s="39">
        <v>0</v>
      </c>
      <c r="P120" s="39">
        <v>5.2742000000000004</v>
      </c>
      <c r="Q120" s="39">
        <v>5.2237999999999998</v>
      </c>
      <c r="R120" s="39">
        <v>7.65</v>
      </c>
      <c r="S120" s="39" t="s">
        <v>265</v>
      </c>
      <c r="T120" s="39">
        <v>7.3808999999999996</v>
      </c>
      <c r="U120" s="39">
        <v>0</v>
      </c>
      <c r="V120" s="39">
        <v>7.3808999999999996</v>
      </c>
      <c r="W120" s="39">
        <v>7.3808999999999996</v>
      </c>
      <c r="X120" s="39">
        <v>0</v>
      </c>
      <c r="Y120" s="39">
        <v>0</v>
      </c>
      <c r="Z120" s="39">
        <v>4.9203999999999999</v>
      </c>
      <c r="AA120" s="39">
        <v>0</v>
      </c>
      <c r="AB120" s="39">
        <v>4.9203999999999999</v>
      </c>
      <c r="AC120" s="39">
        <v>4.8525</v>
      </c>
      <c r="AD120" s="39">
        <v>7.65</v>
      </c>
      <c r="AE120" s="39">
        <v>0</v>
      </c>
    </row>
    <row r="121" spans="1:31" hidden="1" outlineLevel="1" collapsed="1">
      <c r="A121" s="9">
        <v>43891</v>
      </c>
      <c r="B121" s="39">
        <v>17.6951</v>
      </c>
      <c r="C121" s="39">
        <v>18.7209</v>
      </c>
      <c r="D121" s="39">
        <v>16.229800000000001</v>
      </c>
      <c r="E121" s="39">
        <v>14.9937</v>
      </c>
      <c r="F121" s="39">
        <v>18.703199999999999</v>
      </c>
      <c r="G121" s="39">
        <v>15.5</v>
      </c>
      <c r="H121" s="39">
        <v>18.295200000000001</v>
      </c>
      <c r="I121" s="39">
        <v>18.7209</v>
      </c>
      <c r="J121" s="39">
        <v>17.613499999999998</v>
      </c>
      <c r="K121" s="39">
        <v>16.968499999999999</v>
      </c>
      <c r="L121" s="39">
        <v>18.703199999999999</v>
      </c>
      <c r="M121" s="39">
        <v>15.5</v>
      </c>
      <c r="N121" s="39">
        <v>4.8003999999999998</v>
      </c>
      <c r="O121" s="39">
        <v>0</v>
      </c>
      <c r="P121" s="39">
        <v>4.8003999999999998</v>
      </c>
      <c r="Q121" s="39">
        <v>4.8003999999999998</v>
      </c>
      <c r="R121" s="39" t="s">
        <v>265</v>
      </c>
      <c r="S121" s="39" t="s">
        <v>265</v>
      </c>
      <c r="T121" s="39">
        <v>6.5637999999999996</v>
      </c>
      <c r="U121" s="39">
        <v>0</v>
      </c>
      <c r="V121" s="39">
        <v>6.5637999999999996</v>
      </c>
      <c r="W121" s="39">
        <v>6.5637999999999996</v>
      </c>
      <c r="X121" s="39">
        <v>0</v>
      </c>
      <c r="Y121" s="39">
        <v>0</v>
      </c>
      <c r="Z121" s="39">
        <v>4.2853000000000003</v>
      </c>
      <c r="AA121" s="39">
        <v>0</v>
      </c>
      <c r="AB121" s="39">
        <v>4.2853000000000003</v>
      </c>
      <c r="AC121" s="39">
        <v>4.2853000000000003</v>
      </c>
      <c r="AD121" s="39">
        <v>0</v>
      </c>
      <c r="AE121" s="39">
        <v>0</v>
      </c>
    </row>
    <row r="122" spans="1:31" hidden="1" outlineLevel="1" collapsed="1">
      <c r="A122" s="9">
        <v>43922</v>
      </c>
      <c r="B122" s="39">
        <v>15.876099999999999</v>
      </c>
      <c r="C122" s="39">
        <v>18.440200000000001</v>
      </c>
      <c r="D122" s="39">
        <v>13.2639</v>
      </c>
      <c r="E122" s="39">
        <v>17.105399999999999</v>
      </c>
      <c r="F122" s="39">
        <v>18.2942</v>
      </c>
      <c r="G122" s="39">
        <v>7.11</v>
      </c>
      <c r="H122" s="39">
        <v>18.0655</v>
      </c>
      <c r="I122" s="39">
        <v>18.440200000000001</v>
      </c>
      <c r="J122" s="39">
        <v>17.425999999999998</v>
      </c>
      <c r="K122" s="39">
        <v>17.177</v>
      </c>
      <c r="L122" s="39">
        <v>18.2942</v>
      </c>
      <c r="M122" s="39">
        <v>0</v>
      </c>
      <c r="N122" s="39">
        <v>7.0961999999999996</v>
      </c>
      <c r="O122" s="39">
        <v>0</v>
      </c>
      <c r="P122" s="39">
        <v>7.0961999999999996</v>
      </c>
      <c r="Q122" s="39">
        <v>5.1083999999999996</v>
      </c>
      <c r="R122" s="39" t="s">
        <v>265</v>
      </c>
      <c r="S122" s="39">
        <v>7.11</v>
      </c>
      <c r="T122" s="39">
        <v>7.0961999999999996</v>
      </c>
      <c r="U122" s="39">
        <v>0</v>
      </c>
      <c r="V122" s="39">
        <v>7.0961999999999996</v>
      </c>
      <c r="W122" s="39">
        <v>5.1083999999999996</v>
      </c>
      <c r="X122" s="39">
        <v>0</v>
      </c>
      <c r="Y122" s="39">
        <v>7.11</v>
      </c>
      <c r="Z122" s="39">
        <v>0</v>
      </c>
      <c r="AA122" s="39">
        <v>0</v>
      </c>
      <c r="AB122" s="39">
        <v>0</v>
      </c>
      <c r="AC122" s="39">
        <v>0</v>
      </c>
      <c r="AD122" s="39">
        <v>0</v>
      </c>
      <c r="AE122" s="39">
        <v>0</v>
      </c>
    </row>
    <row r="123" spans="1:31" hidden="1" outlineLevel="1" collapsed="1">
      <c r="A123" s="9">
        <v>43952</v>
      </c>
      <c r="B123" s="39">
        <v>17.095500000000001</v>
      </c>
      <c r="C123" s="39">
        <v>18.1248</v>
      </c>
      <c r="D123" s="39">
        <v>15.7797</v>
      </c>
      <c r="E123" s="39">
        <v>15.579599999999999</v>
      </c>
      <c r="F123" s="39">
        <v>16.315000000000001</v>
      </c>
      <c r="G123" s="39">
        <v>0</v>
      </c>
      <c r="H123" s="39">
        <v>17.216899999999999</v>
      </c>
      <c r="I123" s="39">
        <v>18.1248</v>
      </c>
      <c r="J123" s="39">
        <v>16.026800000000001</v>
      </c>
      <c r="K123" s="39">
        <v>15.749599999999999</v>
      </c>
      <c r="L123" s="39">
        <v>16.790600000000001</v>
      </c>
      <c r="M123" s="39">
        <v>0</v>
      </c>
      <c r="N123" s="39">
        <v>6.0503999999999998</v>
      </c>
      <c r="O123" s="39">
        <v>0</v>
      </c>
      <c r="P123" s="39">
        <v>6.0503999999999998</v>
      </c>
      <c r="Q123" s="39">
        <v>5.7789000000000001</v>
      </c>
      <c r="R123" s="39">
        <v>6.3228</v>
      </c>
      <c r="S123" s="39" t="s">
        <v>265</v>
      </c>
      <c r="T123" s="39">
        <v>6.8806000000000003</v>
      </c>
      <c r="U123" s="39">
        <v>0</v>
      </c>
      <c r="V123" s="39">
        <v>6.8806000000000003</v>
      </c>
      <c r="W123" s="39">
        <v>9.3819999999999997</v>
      </c>
      <c r="X123" s="39">
        <v>6.2013999999999996</v>
      </c>
      <c r="Y123" s="39">
        <v>0</v>
      </c>
      <c r="Z123" s="39">
        <v>5.2396000000000003</v>
      </c>
      <c r="AA123" s="39">
        <v>0</v>
      </c>
      <c r="AB123" s="39">
        <v>5.2396000000000003</v>
      </c>
      <c r="AC123" s="39">
        <v>4.8174999999999999</v>
      </c>
      <c r="AD123" s="39">
        <v>6.75</v>
      </c>
      <c r="AE123" s="39">
        <v>0</v>
      </c>
    </row>
    <row r="124" spans="1:31" hidden="1" outlineLevel="1" collapsed="1">
      <c r="A124" s="9">
        <v>43983</v>
      </c>
      <c r="B124" s="39">
        <v>15.053800000000001</v>
      </c>
      <c r="C124" s="39">
        <v>17.303599999999999</v>
      </c>
      <c r="D124" s="39">
        <v>13.1075</v>
      </c>
      <c r="E124" s="39">
        <v>12.7182</v>
      </c>
      <c r="F124" s="39">
        <v>16.0688</v>
      </c>
      <c r="G124" s="39">
        <v>0</v>
      </c>
      <c r="H124" s="39">
        <v>15.1661</v>
      </c>
      <c r="I124" s="39">
        <v>17.303599999999999</v>
      </c>
      <c r="J124" s="39">
        <v>13.2728</v>
      </c>
      <c r="K124" s="39">
        <v>12.8947</v>
      </c>
      <c r="L124" s="39">
        <v>16.074000000000002</v>
      </c>
      <c r="M124" s="39">
        <v>0</v>
      </c>
      <c r="N124" s="39">
        <v>6.1909999999999998</v>
      </c>
      <c r="O124" s="39">
        <v>0</v>
      </c>
      <c r="P124" s="39">
        <v>6.1909999999999998</v>
      </c>
      <c r="Q124" s="39">
        <v>6.1955</v>
      </c>
      <c r="R124" s="39">
        <v>4.1509</v>
      </c>
      <c r="S124" s="39" t="s">
        <v>265</v>
      </c>
      <c r="T124" s="39">
        <v>7.7946999999999997</v>
      </c>
      <c r="U124" s="39">
        <v>0</v>
      </c>
      <c r="V124" s="39">
        <v>7.7946999999999997</v>
      </c>
      <c r="W124" s="39">
        <v>7.7946999999999997</v>
      </c>
      <c r="X124" s="39">
        <v>0</v>
      </c>
      <c r="Y124" s="39">
        <v>0</v>
      </c>
      <c r="Z124" s="39">
        <v>5.9013</v>
      </c>
      <c r="AA124" s="39">
        <v>0</v>
      </c>
      <c r="AB124" s="39">
        <v>5.9013</v>
      </c>
      <c r="AC124" s="39">
        <v>5.9058999999999999</v>
      </c>
      <c r="AD124" s="39">
        <v>4.1509</v>
      </c>
      <c r="AE124" s="39">
        <v>0</v>
      </c>
    </row>
    <row r="125" spans="1:31" hidden="1" outlineLevel="1" collapsed="1">
      <c r="A125" s="9">
        <v>44013</v>
      </c>
      <c r="B125" s="39">
        <v>14.5108</v>
      </c>
      <c r="C125" s="39">
        <v>16.427099999999999</v>
      </c>
      <c r="D125" s="39">
        <v>13.2859</v>
      </c>
      <c r="E125" s="39">
        <v>13.285500000000001</v>
      </c>
      <c r="F125" s="39">
        <v>13.2873</v>
      </c>
      <c r="G125" s="39">
        <v>0</v>
      </c>
      <c r="H125" s="39">
        <v>14.8073</v>
      </c>
      <c r="I125" s="39">
        <v>16.427099999999999</v>
      </c>
      <c r="J125" s="39">
        <v>13.719799999999999</v>
      </c>
      <c r="K125" s="39">
        <v>13.3264</v>
      </c>
      <c r="L125" s="39">
        <v>15.7041</v>
      </c>
      <c r="M125" s="39">
        <v>0</v>
      </c>
      <c r="N125" s="39">
        <v>4.6717000000000004</v>
      </c>
      <c r="O125" s="39">
        <v>0</v>
      </c>
      <c r="P125" s="39">
        <v>4.6717000000000004</v>
      </c>
      <c r="Q125" s="39">
        <v>4.6993999999999998</v>
      </c>
      <c r="R125" s="39">
        <v>4.6692999999999998</v>
      </c>
      <c r="S125" s="39" t="s">
        <v>265</v>
      </c>
      <c r="T125" s="39">
        <v>4.617</v>
      </c>
      <c r="U125" s="39">
        <v>0</v>
      </c>
      <c r="V125" s="39">
        <v>4.617</v>
      </c>
      <c r="W125" s="39">
        <v>3.3904000000000001</v>
      </c>
      <c r="X125" s="39">
        <v>4.6692999999999998</v>
      </c>
      <c r="Y125" s="39">
        <v>0</v>
      </c>
      <c r="Z125" s="39">
        <v>6</v>
      </c>
      <c r="AA125" s="39">
        <v>0</v>
      </c>
      <c r="AB125" s="39">
        <v>6</v>
      </c>
      <c r="AC125" s="39">
        <v>6</v>
      </c>
      <c r="AD125" s="39">
        <v>0</v>
      </c>
      <c r="AE125" s="39">
        <v>0</v>
      </c>
    </row>
    <row r="126" spans="1:31" hidden="1" outlineLevel="1" collapsed="1">
      <c r="A126" s="9">
        <v>44044</v>
      </c>
      <c r="B126" s="39">
        <v>13.235900000000001</v>
      </c>
      <c r="C126" s="39">
        <v>15.7956</v>
      </c>
      <c r="D126" s="39">
        <v>11.2805</v>
      </c>
      <c r="E126" s="39">
        <v>11.144399999999999</v>
      </c>
      <c r="F126" s="39">
        <v>12.051600000000001</v>
      </c>
      <c r="G126" s="39">
        <v>21.8962</v>
      </c>
      <c r="H126" s="39">
        <v>14.5954</v>
      </c>
      <c r="I126" s="39">
        <v>15.7956</v>
      </c>
      <c r="J126" s="39">
        <v>13.4252</v>
      </c>
      <c r="K126" s="39">
        <v>13.1396</v>
      </c>
      <c r="L126" s="39">
        <v>15.3653</v>
      </c>
      <c r="M126" s="39">
        <v>21.8962</v>
      </c>
      <c r="N126" s="39">
        <v>3.5173000000000001</v>
      </c>
      <c r="O126" s="39">
        <v>0</v>
      </c>
      <c r="P126" s="39">
        <v>3.5173000000000001</v>
      </c>
      <c r="Q126" s="39">
        <v>3.3416999999999999</v>
      </c>
      <c r="R126" s="39">
        <v>4.2685000000000004</v>
      </c>
      <c r="S126" s="39" t="s">
        <v>265</v>
      </c>
      <c r="T126" s="39">
        <v>4.6463000000000001</v>
      </c>
      <c r="U126" s="39">
        <v>0</v>
      </c>
      <c r="V126" s="39">
        <v>4.6463000000000001</v>
      </c>
      <c r="W126" s="39">
        <v>3.8984999999999999</v>
      </c>
      <c r="X126" s="39">
        <v>4.8099999999999996</v>
      </c>
      <c r="Y126" s="39">
        <v>0</v>
      </c>
      <c r="Z126" s="39">
        <v>3.4237000000000002</v>
      </c>
      <c r="AA126" s="39">
        <v>0</v>
      </c>
      <c r="AB126" s="39">
        <v>3.4237000000000002</v>
      </c>
      <c r="AC126" s="39">
        <v>3.3321000000000001</v>
      </c>
      <c r="AD126" s="39">
        <v>4</v>
      </c>
      <c r="AE126" s="39">
        <v>0</v>
      </c>
    </row>
    <row r="127" spans="1:31" hidden="1" outlineLevel="1" collapsed="1">
      <c r="A127" s="9">
        <v>44075</v>
      </c>
      <c r="B127" s="39">
        <v>13.270799999999999</v>
      </c>
      <c r="C127" s="39">
        <v>15.0503</v>
      </c>
      <c r="D127" s="39">
        <v>11.5032</v>
      </c>
      <c r="E127" s="39">
        <v>11.2089</v>
      </c>
      <c r="F127" s="39">
        <v>12.9138</v>
      </c>
      <c r="G127" s="39">
        <v>0</v>
      </c>
      <c r="H127" s="39">
        <v>14.191800000000001</v>
      </c>
      <c r="I127" s="39">
        <v>15.0503</v>
      </c>
      <c r="J127" s="39">
        <v>13.149800000000001</v>
      </c>
      <c r="K127" s="39">
        <v>13.0914</v>
      </c>
      <c r="L127" s="39">
        <v>13.3847</v>
      </c>
      <c r="M127" s="39">
        <v>0</v>
      </c>
      <c r="N127" s="39">
        <v>4.0754999999999999</v>
      </c>
      <c r="O127" s="39">
        <v>0</v>
      </c>
      <c r="P127" s="39">
        <v>4.0754999999999999</v>
      </c>
      <c r="Q127" s="39">
        <v>4.0350999999999999</v>
      </c>
      <c r="R127" s="39">
        <v>4.8099999999999996</v>
      </c>
      <c r="S127" s="39" t="s">
        <v>265</v>
      </c>
      <c r="T127" s="39">
        <v>3.9624000000000001</v>
      </c>
      <c r="U127" s="39">
        <v>0</v>
      </c>
      <c r="V127" s="39">
        <v>3.9624000000000001</v>
      </c>
      <c r="W127" s="39">
        <v>3.8978000000000002</v>
      </c>
      <c r="X127" s="39">
        <v>4.8099999999999996</v>
      </c>
      <c r="Y127" s="39">
        <v>0</v>
      </c>
      <c r="Z127" s="39">
        <v>4.3936000000000002</v>
      </c>
      <c r="AA127" s="39">
        <v>0</v>
      </c>
      <c r="AB127" s="39">
        <v>4.3936000000000002</v>
      </c>
      <c r="AC127" s="39">
        <v>4.3936000000000002</v>
      </c>
      <c r="AD127" s="39">
        <v>0</v>
      </c>
      <c r="AE127" s="39">
        <v>0</v>
      </c>
    </row>
    <row r="128" spans="1:31" hidden="1" outlineLevel="1" collapsed="1">
      <c r="A128" s="9">
        <v>44105</v>
      </c>
      <c r="B128" s="39">
        <v>12.4457</v>
      </c>
      <c r="C128" s="39">
        <v>14.5282</v>
      </c>
      <c r="D128" s="39">
        <v>11.178800000000001</v>
      </c>
      <c r="E128" s="39">
        <v>12.040699999999999</v>
      </c>
      <c r="F128" s="39">
        <v>13.6309</v>
      </c>
      <c r="G128" s="39">
        <v>4.75</v>
      </c>
      <c r="H128" s="39">
        <v>13.754</v>
      </c>
      <c r="I128" s="39">
        <v>14.5282</v>
      </c>
      <c r="J128" s="39">
        <v>13.143000000000001</v>
      </c>
      <c r="K128" s="39">
        <v>12.882999999999999</v>
      </c>
      <c r="L128" s="39">
        <v>13.9969</v>
      </c>
      <c r="M128" s="39">
        <v>0</v>
      </c>
      <c r="N128" s="39">
        <v>4.5698999999999996</v>
      </c>
      <c r="O128" s="39">
        <v>0</v>
      </c>
      <c r="P128" s="39">
        <v>4.5698999999999996</v>
      </c>
      <c r="Q128" s="39">
        <v>4.0830000000000002</v>
      </c>
      <c r="R128" s="39">
        <v>4.8099999999999996</v>
      </c>
      <c r="S128" s="39">
        <v>4.75</v>
      </c>
      <c r="T128" s="39">
        <v>4.6032000000000002</v>
      </c>
      <c r="U128" s="39">
        <v>0</v>
      </c>
      <c r="V128" s="39">
        <v>4.6032000000000002</v>
      </c>
      <c r="W128" s="39">
        <v>3.8856000000000002</v>
      </c>
      <c r="X128" s="39">
        <v>4.8099999999999996</v>
      </c>
      <c r="Y128" s="39">
        <v>4.75</v>
      </c>
      <c r="Z128" s="39">
        <v>4.3289</v>
      </c>
      <c r="AA128" s="39">
        <v>0</v>
      </c>
      <c r="AB128" s="39">
        <v>4.3289</v>
      </c>
      <c r="AC128" s="39">
        <v>4.3289</v>
      </c>
      <c r="AD128" s="39">
        <v>0</v>
      </c>
      <c r="AE128" s="39">
        <v>0</v>
      </c>
    </row>
    <row r="129" spans="1:31" hidden="1" outlineLevel="1" collapsed="1">
      <c r="A129" s="9">
        <v>44136</v>
      </c>
      <c r="B129" s="39">
        <v>13.7936</v>
      </c>
      <c r="C129" s="39">
        <v>14.250299999999999</v>
      </c>
      <c r="D129" s="39">
        <v>13.0318</v>
      </c>
      <c r="E129" s="39">
        <v>12.3041</v>
      </c>
      <c r="F129" s="39">
        <v>14.898999999999999</v>
      </c>
      <c r="G129" s="39">
        <v>0</v>
      </c>
      <c r="H129" s="39">
        <v>14.0244</v>
      </c>
      <c r="I129" s="39">
        <v>14.250299999999999</v>
      </c>
      <c r="J129" s="39">
        <v>13.6183</v>
      </c>
      <c r="K129" s="39">
        <v>13.063599999999999</v>
      </c>
      <c r="L129" s="39">
        <v>14.898999999999999</v>
      </c>
      <c r="M129" s="39">
        <v>0</v>
      </c>
      <c r="N129" s="39">
        <v>5.4881000000000002</v>
      </c>
      <c r="O129" s="39">
        <v>0</v>
      </c>
      <c r="P129" s="39">
        <v>5.4881000000000002</v>
      </c>
      <c r="Q129" s="39">
        <v>5.4881000000000002</v>
      </c>
      <c r="R129" s="39" t="s">
        <v>265</v>
      </c>
      <c r="S129" s="39" t="s">
        <v>265</v>
      </c>
      <c r="T129" s="39">
        <v>6.5137</v>
      </c>
      <c r="U129" s="39">
        <v>0</v>
      </c>
      <c r="V129" s="39">
        <v>6.5137</v>
      </c>
      <c r="W129" s="39">
        <v>6.5137</v>
      </c>
      <c r="X129" s="39">
        <v>0</v>
      </c>
      <c r="Y129" s="39">
        <v>0</v>
      </c>
      <c r="Z129" s="39">
        <v>4.0818000000000003</v>
      </c>
      <c r="AA129" s="39">
        <v>0</v>
      </c>
      <c r="AB129" s="39">
        <v>4.0818000000000003</v>
      </c>
      <c r="AC129" s="39">
        <v>4.0818000000000003</v>
      </c>
      <c r="AD129" s="39">
        <v>0</v>
      </c>
      <c r="AE129" s="39">
        <v>0</v>
      </c>
    </row>
    <row r="130" spans="1:31" hidden="1" outlineLevel="1" collapsed="1">
      <c r="A130" s="9">
        <v>44166</v>
      </c>
      <c r="B130" s="39">
        <v>11.805899999999999</v>
      </c>
      <c r="C130" s="39">
        <v>13.6716</v>
      </c>
      <c r="D130" s="39">
        <v>10.103899999999999</v>
      </c>
      <c r="E130" s="39">
        <v>9.4296000000000006</v>
      </c>
      <c r="F130" s="39">
        <v>12.8306</v>
      </c>
      <c r="G130" s="39">
        <v>0</v>
      </c>
      <c r="H130" s="39">
        <v>12.0413</v>
      </c>
      <c r="I130" s="39">
        <v>13.6716</v>
      </c>
      <c r="J130" s="39">
        <v>10.4717</v>
      </c>
      <c r="K130" s="39">
        <v>9.7655999999999992</v>
      </c>
      <c r="L130" s="39">
        <v>13.4023</v>
      </c>
      <c r="M130" s="39">
        <v>0</v>
      </c>
      <c r="N130" s="39">
        <v>3.4597000000000002</v>
      </c>
      <c r="O130" s="39">
        <v>0</v>
      </c>
      <c r="P130" s="39">
        <v>3.4597000000000002</v>
      </c>
      <c r="Q130" s="39">
        <v>2.7017000000000002</v>
      </c>
      <c r="R130" s="39">
        <v>5.4801000000000002</v>
      </c>
      <c r="S130" s="39" t="s">
        <v>265</v>
      </c>
      <c r="T130" s="39">
        <v>5.5685000000000002</v>
      </c>
      <c r="U130" s="39">
        <v>0</v>
      </c>
      <c r="V130" s="39">
        <v>5.5685000000000002</v>
      </c>
      <c r="W130" s="39">
        <v>2.75</v>
      </c>
      <c r="X130" s="39">
        <v>5.6513999999999998</v>
      </c>
      <c r="Y130" s="39">
        <v>0</v>
      </c>
      <c r="Z130" s="39">
        <v>2.8714</v>
      </c>
      <c r="AA130" s="39">
        <v>0</v>
      </c>
      <c r="AB130" s="39">
        <v>2.8714</v>
      </c>
      <c r="AC130" s="39">
        <v>2.7012999999999998</v>
      </c>
      <c r="AD130" s="39">
        <v>4.8842999999999996</v>
      </c>
      <c r="AE130" s="39">
        <v>0</v>
      </c>
    </row>
    <row r="131" spans="1:31" hidden="1" outlineLevel="1" collapsed="1">
      <c r="A131" s="9">
        <v>44197</v>
      </c>
      <c r="B131" s="39">
        <v>12.3055</v>
      </c>
      <c r="C131" s="39">
        <v>13.657299999999999</v>
      </c>
      <c r="D131" s="39">
        <v>11.074400000000001</v>
      </c>
      <c r="E131" s="39">
        <v>11.5183</v>
      </c>
      <c r="F131" s="39">
        <v>10.484</v>
      </c>
      <c r="G131" s="39">
        <v>0</v>
      </c>
      <c r="H131" s="39">
        <v>13.1684</v>
      </c>
      <c r="I131" s="39">
        <v>13.657299999999999</v>
      </c>
      <c r="J131" s="39">
        <v>12.592499999999999</v>
      </c>
      <c r="K131" s="39">
        <v>12.112</v>
      </c>
      <c r="L131" s="39">
        <v>13.6671</v>
      </c>
      <c r="M131" s="39">
        <v>0</v>
      </c>
      <c r="N131" s="39">
        <v>5.9020999999999999</v>
      </c>
      <c r="O131" s="39">
        <v>0</v>
      </c>
      <c r="P131" s="39">
        <v>5.9020999999999999</v>
      </c>
      <c r="Q131" s="39">
        <v>2.8569</v>
      </c>
      <c r="R131" s="39">
        <v>6.4881000000000002</v>
      </c>
      <c r="S131" s="39" t="s">
        <v>265</v>
      </c>
      <c r="T131" s="39">
        <v>5.4028999999999998</v>
      </c>
      <c r="U131" s="39">
        <v>0</v>
      </c>
      <c r="V131" s="39">
        <v>5.4028999999999998</v>
      </c>
      <c r="W131" s="39">
        <v>2.75</v>
      </c>
      <c r="X131" s="39">
        <v>5.5</v>
      </c>
      <c r="Y131" s="39">
        <v>0</v>
      </c>
      <c r="Z131" s="39">
        <v>5.9074</v>
      </c>
      <c r="AA131" s="39">
        <v>0</v>
      </c>
      <c r="AB131" s="39">
        <v>5.9074</v>
      </c>
      <c r="AC131" s="39">
        <v>2.8571</v>
      </c>
      <c r="AD131" s="39">
        <v>6.5</v>
      </c>
      <c r="AE131" s="39">
        <v>0</v>
      </c>
    </row>
    <row r="132" spans="1:31" hidden="1" outlineLevel="1" collapsed="1">
      <c r="A132" s="9">
        <v>44228</v>
      </c>
      <c r="B132" s="39">
        <v>12.387700000000001</v>
      </c>
      <c r="C132" s="39">
        <v>13.4291</v>
      </c>
      <c r="D132" s="39">
        <v>11.154500000000001</v>
      </c>
      <c r="E132" s="39">
        <v>10.7798</v>
      </c>
      <c r="F132" s="39">
        <v>12.426399999999999</v>
      </c>
      <c r="G132" s="39">
        <v>14.541700000000001</v>
      </c>
      <c r="H132" s="39">
        <v>13.199400000000001</v>
      </c>
      <c r="I132" s="39">
        <v>13.4291</v>
      </c>
      <c r="J132" s="39">
        <v>12.874700000000001</v>
      </c>
      <c r="K132" s="39">
        <v>13.0031</v>
      </c>
      <c r="L132" s="39">
        <v>12.519299999999999</v>
      </c>
      <c r="M132" s="39">
        <v>14.541700000000001</v>
      </c>
      <c r="N132" s="39">
        <v>2.2717999999999998</v>
      </c>
      <c r="O132" s="39">
        <v>0</v>
      </c>
      <c r="P132" s="39">
        <v>2.2717999999999998</v>
      </c>
      <c r="Q132" s="39">
        <v>2.214</v>
      </c>
      <c r="R132" s="39">
        <v>5.3860999999999999</v>
      </c>
      <c r="S132" s="39">
        <v>0</v>
      </c>
      <c r="T132" s="39">
        <v>5.5</v>
      </c>
      <c r="U132" s="39">
        <v>0</v>
      </c>
      <c r="V132" s="39">
        <v>5.5</v>
      </c>
      <c r="W132" s="39">
        <v>0</v>
      </c>
      <c r="X132" s="39">
        <v>5.5</v>
      </c>
      <c r="Y132" s="39">
        <v>0</v>
      </c>
      <c r="Z132" s="39">
        <v>2.2225999999999999</v>
      </c>
      <c r="AA132" s="39">
        <v>0</v>
      </c>
      <c r="AB132" s="39">
        <v>2.2225999999999999</v>
      </c>
      <c r="AC132" s="39">
        <v>2.214</v>
      </c>
      <c r="AD132" s="39">
        <v>4.8499999999999996</v>
      </c>
      <c r="AE132" s="39">
        <v>0</v>
      </c>
    </row>
    <row r="133" spans="1:31" hidden="1" outlineLevel="1" collapsed="1">
      <c r="A133" s="9">
        <v>44256</v>
      </c>
      <c r="B133" s="39">
        <v>11.292899999999999</v>
      </c>
      <c r="C133" s="39">
        <v>13.4422</v>
      </c>
      <c r="D133" s="39">
        <v>9.5553000000000008</v>
      </c>
      <c r="E133" s="39">
        <v>11.2669</v>
      </c>
      <c r="F133" s="39">
        <v>9.7874999999999996</v>
      </c>
      <c r="G133" s="39">
        <v>5.6448</v>
      </c>
      <c r="H133" s="39">
        <v>12.4269</v>
      </c>
      <c r="I133" s="39">
        <v>13.4422</v>
      </c>
      <c r="J133" s="39">
        <v>11.325200000000001</v>
      </c>
      <c r="K133" s="39">
        <v>11.5342</v>
      </c>
      <c r="L133" s="39">
        <v>10.428100000000001</v>
      </c>
      <c r="M133" s="39">
        <v>13.77</v>
      </c>
      <c r="N133" s="39">
        <v>4.3848000000000003</v>
      </c>
      <c r="O133" s="39">
        <v>0</v>
      </c>
      <c r="P133" s="39">
        <v>4.3848000000000003</v>
      </c>
      <c r="Q133" s="39">
        <v>4.1535000000000002</v>
      </c>
      <c r="R133" s="39">
        <v>3.9624999999999999</v>
      </c>
      <c r="S133" s="39">
        <v>4.45</v>
      </c>
      <c r="T133" s="39">
        <v>4.4367000000000001</v>
      </c>
      <c r="U133" s="39">
        <v>0</v>
      </c>
      <c r="V133" s="39">
        <v>4.4367000000000001</v>
      </c>
      <c r="W133" s="39">
        <v>4.5995999999999997</v>
      </c>
      <c r="X133" s="39">
        <v>3.8</v>
      </c>
      <c r="Y133" s="39">
        <v>4.45</v>
      </c>
      <c r="Z133" s="39">
        <v>4.0631000000000004</v>
      </c>
      <c r="AA133" s="39">
        <v>0</v>
      </c>
      <c r="AB133" s="39">
        <v>4.0631000000000004</v>
      </c>
      <c r="AC133" s="39">
        <v>4.1186999999999996</v>
      </c>
      <c r="AD133" s="39">
        <v>4.0071000000000003</v>
      </c>
      <c r="AE133" s="39">
        <v>0</v>
      </c>
    </row>
    <row r="134" spans="1:31" hidden="1" outlineLevel="1" collapsed="1">
      <c r="A134" s="9">
        <v>44287</v>
      </c>
      <c r="B134" s="39">
        <v>12.0617</v>
      </c>
      <c r="C134" s="39">
        <v>13.427</v>
      </c>
      <c r="D134" s="39">
        <v>11.105499999999999</v>
      </c>
      <c r="E134" s="39">
        <v>10.954599999999999</v>
      </c>
      <c r="F134" s="39">
        <v>11.4216</v>
      </c>
      <c r="G134" s="39">
        <v>0</v>
      </c>
      <c r="H134" s="39">
        <v>12.2026</v>
      </c>
      <c r="I134" s="39">
        <v>13.427</v>
      </c>
      <c r="J134" s="39">
        <v>11.3192</v>
      </c>
      <c r="K134" s="39">
        <v>11.1523</v>
      </c>
      <c r="L134" s="39">
        <v>11.6708</v>
      </c>
      <c r="M134" s="39">
        <v>0</v>
      </c>
      <c r="N134" s="39">
        <v>4.0266999999999999</v>
      </c>
      <c r="O134" s="39">
        <v>0</v>
      </c>
      <c r="P134" s="39">
        <v>4.0266999999999999</v>
      </c>
      <c r="Q134" s="39">
        <v>3.9839000000000002</v>
      </c>
      <c r="R134" s="39">
        <v>4.1018999999999997</v>
      </c>
      <c r="S134" s="39" t="s">
        <v>265</v>
      </c>
      <c r="T134" s="39">
        <v>6.0551000000000004</v>
      </c>
      <c r="U134" s="39">
        <v>0</v>
      </c>
      <c r="V134" s="39">
        <v>6.0551000000000004</v>
      </c>
      <c r="W134" s="39">
        <v>6.0551000000000004</v>
      </c>
      <c r="X134" s="39">
        <v>0</v>
      </c>
      <c r="Y134" s="39">
        <v>0</v>
      </c>
      <c r="Z134" s="39">
        <v>3.7665000000000002</v>
      </c>
      <c r="AA134" s="39">
        <v>0</v>
      </c>
      <c r="AB134" s="39">
        <v>3.7665000000000002</v>
      </c>
      <c r="AC134" s="39">
        <v>3.5339</v>
      </c>
      <c r="AD134" s="39">
        <v>4.1018999999999997</v>
      </c>
      <c r="AE134" s="39">
        <v>0</v>
      </c>
    </row>
    <row r="135" spans="1:31" hidden="1" outlineLevel="1" collapsed="1">
      <c r="A135" s="9">
        <v>44317</v>
      </c>
      <c r="B135" s="39">
        <v>11.5938</v>
      </c>
      <c r="C135" s="39">
        <v>13.293799999999999</v>
      </c>
      <c r="D135" s="39">
        <v>10.144500000000001</v>
      </c>
      <c r="E135" s="39">
        <v>9.7317</v>
      </c>
      <c r="F135" s="39">
        <v>12.6073</v>
      </c>
      <c r="G135" s="39">
        <v>0</v>
      </c>
      <c r="H135" s="39">
        <v>11.686299999999999</v>
      </c>
      <c r="I135" s="39">
        <v>13.293799999999999</v>
      </c>
      <c r="J135" s="39">
        <v>10.283899999999999</v>
      </c>
      <c r="K135" s="39">
        <v>9.8512000000000004</v>
      </c>
      <c r="L135" s="39">
        <v>12.898099999999999</v>
      </c>
      <c r="M135" s="39">
        <v>0</v>
      </c>
      <c r="N135" s="39">
        <v>4.1676000000000002</v>
      </c>
      <c r="O135" s="39">
        <v>0</v>
      </c>
      <c r="P135" s="39">
        <v>4.1676000000000002</v>
      </c>
      <c r="Q135" s="39">
        <v>4.1755000000000004</v>
      </c>
      <c r="R135" s="39">
        <v>4.1379000000000001</v>
      </c>
      <c r="S135" s="39" t="s">
        <v>265</v>
      </c>
      <c r="T135" s="39">
        <v>2.5703</v>
      </c>
      <c r="U135" s="39">
        <v>0</v>
      </c>
      <c r="V135" s="39">
        <v>2.5703</v>
      </c>
      <c r="W135" s="39">
        <v>2.5703</v>
      </c>
      <c r="X135" s="39">
        <v>0</v>
      </c>
      <c r="Y135" s="39">
        <v>0</v>
      </c>
      <c r="Z135" s="39">
        <v>4.2218999999999998</v>
      </c>
      <c r="AA135" s="39">
        <v>0</v>
      </c>
      <c r="AB135" s="39">
        <v>4.2218999999999998</v>
      </c>
      <c r="AC135" s="39">
        <v>4.2450000000000001</v>
      </c>
      <c r="AD135" s="39">
        <v>4.1379000000000001</v>
      </c>
      <c r="AE135" s="39">
        <v>0</v>
      </c>
    </row>
    <row r="136" spans="1:31" hidden="1" outlineLevel="1" collapsed="1">
      <c r="A136" s="9">
        <v>44348</v>
      </c>
      <c r="B136" s="39">
        <v>11.712199999999999</v>
      </c>
      <c r="C136" s="39">
        <v>13.0085</v>
      </c>
      <c r="D136" s="39">
        <v>10.3681</v>
      </c>
      <c r="E136" s="39">
        <v>10.2445</v>
      </c>
      <c r="F136" s="39">
        <v>10.7348</v>
      </c>
      <c r="G136" s="39">
        <v>0</v>
      </c>
      <c r="H136" s="39">
        <v>11.784700000000001</v>
      </c>
      <c r="I136" s="39">
        <v>13.0085</v>
      </c>
      <c r="J136" s="39">
        <v>10.492699999999999</v>
      </c>
      <c r="K136" s="39">
        <v>10.4091</v>
      </c>
      <c r="L136" s="39">
        <v>10.7348</v>
      </c>
      <c r="M136" s="39">
        <v>0</v>
      </c>
      <c r="N136" s="39">
        <v>3.5352000000000001</v>
      </c>
      <c r="O136" s="39">
        <v>0</v>
      </c>
      <c r="P136" s="39">
        <v>3.5352000000000001</v>
      </c>
      <c r="Q136" s="39">
        <v>3.5352000000000001</v>
      </c>
      <c r="R136" s="39" t="s">
        <v>265</v>
      </c>
      <c r="S136" s="39" t="s">
        <v>265</v>
      </c>
      <c r="T136" s="39">
        <v>2.9767999999999999</v>
      </c>
      <c r="U136" s="39">
        <v>0</v>
      </c>
      <c r="V136" s="39">
        <v>2.9767999999999999</v>
      </c>
      <c r="W136" s="39">
        <v>2.9767999999999999</v>
      </c>
      <c r="X136" s="39">
        <v>0</v>
      </c>
      <c r="Y136" s="39">
        <v>0</v>
      </c>
      <c r="Z136" s="39">
        <v>3.5842999999999998</v>
      </c>
      <c r="AA136" s="39">
        <v>0</v>
      </c>
      <c r="AB136" s="39">
        <v>3.5842999999999998</v>
      </c>
      <c r="AC136" s="39">
        <v>3.5842999999999998</v>
      </c>
      <c r="AD136" s="39">
        <v>0</v>
      </c>
      <c r="AE136" s="39">
        <v>0</v>
      </c>
    </row>
    <row r="137" spans="1:31" hidden="1" outlineLevel="1" collapsed="1">
      <c r="A137" s="9">
        <v>44378</v>
      </c>
      <c r="B137" s="39">
        <v>12.161199999999999</v>
      </c>
      <c r="C137" s="39">
        <v>13.238099999999999</v>
      </c>
      <c r="D137" s="39">
        <v>11.365</v>
      </c>
      <c r="E137" s="39">
        <v>11.084899999999999</v>
      </c>
      <c r="F137" s="39">
        <v>11.900499999999999</v>
      </c>
      <c r="G137" s="39">
        <v>0</v>
      </c>
      <c r="H137" s="39">
        <v>12.6173</v>
      </c>
      <c r="I137" s="39">
        <v>13.238099999999999</v>
      </c>
      <c r="J137" s="39">
        <v>12.1152</v>
      </c>
      <c r="K137" s="39">
        <v>11.9953</v>
      </c>
      <c r="L137" s="39">
        <v>12.332800000000001</v>
      </c>
      <c r="M137" s="39">
        <v>0</v>
      </c>
      <c r="N137" s="39">
        <v>3.3439999999999999</v>
      </c>
      <c r="O137" s="39">
        <v>0</v>
      </c>
      <c r="P137" s="39">
        <v>3.3439999999999999</v>
      </c>
      <c r="Q137" s="39">
        <v>3.0960999999999999</v>
      </c>
      <c r="R137" s="39">
        <v>4.2506000000000004</v>
      </c>
      <c r="S137" s="39" t="s">
        <v>265</v>
      </c>
      <c r="T137" s="39">
        <v>3.0215000000000001</v>
      </c>
      <c r="U137" s="39">
        <v>0</v>
      </c>
      <c r="V137" s="39">
        <v>3.0215000000000001</v>
      </c>
      <c r="W137" s="39">
        <v>2.65</v>
      </c>
      <c r="X137" s="39">
        <v>4.2</v>
      </c>
      <c r="Y137" s="39">
        <v>0</v>
      </c>
      <c r="Z137" s="39">
        <v>4.2854999999999999</v>
      </c>
      <c r="AA137" s="39">
        <v>0</v>
      </c>
      <c r="AB137" s="39">
        <v>4.2854999999999999</v>
      </c>
      <c r="AC137" s="39">
        <v>4.25</v>
      </c>
      <c r="AD137" s="39">
        <v>4.5</v>
      </c>
      <c r="AE137" s="39">
        <v>0</v>
      </c>
    </row>
    <row r="138" spans="1:31" hidden="1" outlineLevel="1" collapsed="1">
      <c r="A138" s="9">
        <v>44409</v>
      </c>
      <c r="B138" s="39">
        <v>11.177</v>
      </c>
      <c r="C138" s="39">
        <v>13.2037</v>
      </c>
      <c r="D138" s="39">
        <v>9.5047999999999995</v>
      </c>
      <c r="E138" s="39">
        <v>9.7340999999999998</v>
      </c>
      <c r="F138" s="39">
        <v>8.6456</v>
      </c>
      <c r="G138" s="39">
        <v>11.5</v>
      </c>
      <c r="H138" s="39">
        <v>12.061500000000001</v>
      </c>
      <c r="I138" s="39">
        <v>13.2037</v>
      </c>
      <c r="J138" s="39">
        <v>10.922700000000001</v>
      </c>
      <c r="K138" s="39">
        <v>11.541700000000001</v>
      </c>
      <c r="L138" s="39">
        <v>8.9618000000000002</v>
      </c>
      <c r="M138" s="39">
        <v>11.5</v>
      </c>
      <c r="N138" s="39">
        <v>2.6960999999999999</v>
      </c>
      <c r="O138" s="39">
        <v>0</v>
      </c>
      <c r="P138" s="39">
        <v>2.6960999999999999</v>
      </c>
      <c r="Q138" s="39">
        <v>2.5617999999999999</v>
      </c>
      <c r="R138" s="39">
        <v>4.2</v>
      </c>
      <c r="S138" s="39" t="s">
        <v>265</v>
      </c>
      <c r="T138" s="39">
        <v>4.1524999999999999</v>
      </c>
      <c r="U138" s="39">
        <v>0</v>
      </c>
      <c r="V138" s="39">
        <v>4.1524999999999999</v>
      </c>
      <c r="W138" s="39">
        <v>4.0957999999999997</v>
      </c>
      <c r="X138" s="39">
        <v>4.2</v>
      </c>
      <c r="Y138" s="39">
        <v>0</v>
      </c>
      <c r="Z138" s="39">
        <v>2.4378000000000002</v>
      </c>
      <c r="AA138" s="39">
        <v>0</v>
      </c>
      <c r="AB138" s="39">
        <v>2.4378000000000002</v>
      </c>
      <c r="AC138" s="39">
        <v>2.4378000000000002</v>
      </c>
      <c r="AD138" s="39">
        <v>0</v>
      </c>
      <c r="AE138" s="39">
        <v>0</v>
      </c>
    </row>
    <row r="139" spans="1:31" hidden="1" outlineLevel="1" collapsed="1">
      <c r="A139" s="9">
        <v>44440</v>
      </c>
      <c r="B139" s="39">
        <v>9.1158000000000001</v>
      </c>
      <c r="C139" s="39">
        <v>13.3315</v>
      </c>
      <c r="D139" s="39">
        <v>6.6044</v>
      </c>
      <c r="E139" s="39">
        <v>5.7046999999999999</v>
      </c>
      <c r="F139" s="39">
        <v>10.5939</v>
      </c>
      <c r="G139" s="39">
        <v>11.5</v>
      </c>
      <c r="H139" s="39">
        <v>12.7623</v>
      </c>
      <c r="I139" s="39">
        <v>13.3315</v>
      </c>
      <c r="J139" s="39">
        <v>11.9549</v>
      </c>
      <c r="K139" s="39">
        <v>12.722200000000001</v>
      </c>
      <c r="L139" s="39">
        <v>10.8729</v>
      </c>
      <c r="M139" s="39">
        <v>11.5</v>
      </c>
      <c r="N139" s="39">
        <v>2.7311000000000001</v>
      </c>
      <c r="O139" s="39">
        <v>0</v>
      </c>
      <c r="P139" s="39">
        <v>2.7311000000000001</v>
      </c>
      <c r="Q139" s="39">
        <v>2.6876000000000002</v>
      </c>
      <c r="R139" s="39">
        <v>5.3951000000000002</v>
      </c>
      <c r="S139" s="39" t="s">
        <v>265</v>
      </c>
      <c r="T139" s="39">
        <v>2.6537999999999999</v>
      </c>
      <c r="U139" s="39">
        <v>0</v>
      </c>
      <c r="V139" s="39">
        <v>2.6537999999999999</v>
      </c>
      <c r="W139" s="39">
        <v>2.6537999999999999</v>
      </c>
      <c r="X139" s="39">
        <v>0</v>
      </c>
      <c r="Y139" s="39">
        <v>0</v>
      </c>
      <c r="Z139" s="39">
        <v>4.5369999999999999</v>
      </c>
      <c r="AA139" s="39">
        <v>0</v>
      </c>
      <c r="AB139" s="39">
        <v>4.5369999999999999</v>
      </c>
      <c r="AC139" s="39">
        <v>3.9853999999999998</v>
      </c>
      <c r="AD139" s="39">
        <v>5.3951000000000002</v>
      </c>
      <c r="AE139" s="39">
        <v>0</v>
      </c>
    </row>
    <row r="140" spans="1:31" hidden="1" outlineLevel="1" collapsed="1">
      <c r="A140" s="9">
        <v>44470</v>
      </c>
      <c r="B140" s="39">
        <v>10.736599999999999</v>
      </c>
      <c r="C140" s="39">
        <v>12.821300000000001</v>
      </c>
      <c r="D140" s="39">
        <v>9.5184999999999995</v>
      </c>
      <c r="E140" s="39">
        <v>8.8285999999999998</v>
      </c>
      <c r="F140" s="39">
        <v>10.930999999999999</v>
      </c>
      <c r="G140" s="39">
        <v>0</v>
      </c>
      <c r="H140" s="39">
        <v>12.2014</v>
      </c>
      <c r="I140" s="39">
        <v>12.821300000000001</v>
      </c>
      <c r="J140" s="39">
        <v>11.73</v>
      </c>
      <c r="K140" s="39">
        <v>12.14</v>
      </c>
      <c r="L140" s="39">
        <v>11.1477</v>
      </c>
      <c r="M140" s="39">
        <v>0</v>
      </c>
      <c r="N140" s="39">
        <v>2.1796000000000002</v>
      </c>
      <c r="O140" s="39">
        <v>0</v>
      </c>
      <c r="P140" s="39">
        <v>2.1796000000000002</v>
      </c>
      <c r="Q140" s="39">
        <v>2.0707</v>
      </c>
      <c r="R140" s="39">
        <v>4.4463999999999997</v>
      </c>
      <c r="S140" s="39" t="s">
        <v>265</v>
      </c>
      <c r="T140" s="39">
        <v>3.0832000000000002</v>
      </c>
      <c r="U140" s="39">
        <v>0</v>
      </c>
      <c r="V140" s="39">
        <v>3.0832000000000002</v>
      </c>
      <c r="W140" s="39">
        <v>3.0832000000000002</v>
      </c>
      <c r="X140" s="39">
        <v>0</v>
      </c>
      <c r="Y140" s="39">
        <v>0</v>
      </c>
      <c r="Z140" s="39">
        <v>2.177</v>
      </c>
      <c r="AA140" s="39">
        <v>0</v>
      </c>
      <c r="AB140" s="39">
        <v>2.177</v>
      </c>
      <c r="AC140" s="39">
        <v>2.0676999999999999</v>
      </c>
      <c r="AD140" s="39">
        <v>4.4463999999999997</v>
      </c>
      <c r="AE140" s="39">
        <v>0</v>
      </c>
    </row>
    <row r="141" spans="1:31" hidden="1" outlineLevel="1" collapsed="1">
      <c r="A141" s="9">
        <v>44501</v>
      </c>
      <c r="B141" s="39">
        <v>12.376200000000001</v>
      </c>
      <c r="C141" s="39">
        <v>12.8864</v>
      </c>
      <c r="D141" s="39">
        <v>11.8032</v>
      </c>
      <c r="E141" s="39">
        <v>12.0852</v>
      </c>
      <c r="F141" s="39">
        <v>11.038600000000001</v>
      </c>
      <c r="G141" s="39">
        <v>0</v>
      </c>
      <c r="H141" s="39">
        <v>12.445600000000001</v>
      </c>
      <c r="I141" s="39">
        <v>12.8864</v>
      </c>
      <c r="J141" s="39">
        <v>11.940799999999999</v>
      </c>
      <c r="K141" s="39">
        <v>12.1533</v>
      </c>
      <c r="L141" s="39">
        <v>11.338200000000001</v>
      </c>
      <c r="M141" s="39">
        <v>0</v>
      </c>
      <c r="N141" s="39">
        <v>4.8098000000000001</v>
      </c>
      <c r="O141" s="39">
        <v>0</v>
      </c>
      <c r="P141" s="39">
        <v>4.8098000000000001</v>
      </c>
      <c r="Q141" s="39">
        <v>3.0655999999999999</v>
      </c>
      <c r="R141" s="39">
        <v>5.5</v>
      </c>
      <c r="S141" s="39" t="s">
        <v>265</v>
      </c>
      <c r="T141" s="39">
        <v>3.1387999999999998</v>
      </c>
      <c r="U141" s="39">
        <v>0</v>
      </c>
      <c r="V141" s="39">
        <v>3.1387999999999998</v>
      </c>
      <c r="W141" s="39">
        <v>3.1387999999999998</v>
      </c>
      <c r="X141" s="39">
        <v>0</v>
      </c>
      <c r="Y141" s="39">
        <v>0</v>
      </c>
      <c r="Z141" s="39">
        <v>5.0430999999999999</v>
      </c>
      <c r="AA141" s="39">
        <v>0</v>
      </c>
      <c r="AB141" s="39">
        <v>5.0430999999999999</v>
      </c>
      <c r="AC141" s="39">
        <v>3.01</v>
      </c>
      <c r="AD141" s="39">
        <v>5.5</v>
      </c>
      <c r="AE141" s="39">
        <v>0</v>
      </c>
    </row>
    <row r="142" spans="1:31" hidden="1" outlineLevel="1" collapsed="1">
      <c r="A142" s="9">
        <v>44531</v>
      </c>
      <c r="B142" s="39">
        <v>9.9786000000000001</v>
      </c>
      <c r="C142" s="39">
        <v>12.3301</v>
      </c>
      <c r="D142" s="39">
        <v>8.1667000000000005</v>
      </c>
      <c r="E142" s="39">
        <v>6.8186999999999998</v>
      </c>
      <c r="F142" s="39">
        <v>12.6248</v>
      </c>
      <c r="G142" s="39">
        <v>9.9160000000000004</v>
      </c>
      <c r="H142" s="39">
        <v>12.3606</v>
      </c>
      <c r="I142" s="39">
        <v>12.3301</v>
      </c>
      <c r="J142" s="39">
        <v>12.401400000000001</v>
      </c>
      <c r="K142" s="39">
        <v>12.180400000000001</v>
      </c>
      <c r="L142" s="39">
        <v>12.852399999999999</v>
      </c>
      <c r="M142" s="39">
        <v>9.9160000000000004</v>
      </c>
      <c r="N142" s="39">
        <v>2.4529999999999998</v>
      </c>
      <c r="O142" s="39">
        <v>0</v>
      </c>
      <c r="P142" s="39">
        <v>2.4529999999999998</v>
      </c>
      <c r="Q142" s="39">
        <v>2.4262000000000001</v>
      </c>
      <c r="R142" s="39">
        <v>4.3078000000000003</v>
      </c>
      <c r="S142" s="39" t="s">
        <v>265</v>
      </c>
      <c r="T142" s="39">
        <v>2.6503000000000001</v>
      </c>
      <c r="U142" s="39">
        <v>0</v>
      </c>
      <c r="V142" s="39">
        <v>2.6503000000000001</v>
      </c>
      <c r="W142" s="39">
        <v>2.6503000000000001</v>
      </c>
      <c r="X142" s="39">
        <v>0</v>
      </c>
      <c r="Y142" s="39">
        <v>0</v>
      </c>
      <c r="Z142" s="39">
        <v>2.1711</v>
      </c>
      <c r="AA142" s="39">
        <v>0</v>
      </c>
      <c r="AB142" s="39">
        <v>2.1711</v>
      </c>
      <c r="AC142" s="39">
        <v>2.0948000000000002</v>
      </c>
      <c r="AD142" s="39">
        <v>4.3078000000000003</v>
      </c>
      <c r="AE142" s="39">
        <v>0</v>
      </c>
    </row>
    <row r="143" spans="1:31" hidden="1" outlineLevel="1" collapsed="1">
      <c r="A143" s="9">
        <v>44562</v>
      </c>
      <c r="B143" s="39">
        <v>12.1637</v>
      </c>
      <c r="C143" s="39">
        <v>11.462300000000001</v>
      </c>
      <c r="D143" s="39">
        <v>12.8752</v>
      </c>
      <c r="E143" s="39">
        <v>14.079800000000001</v>
      </c>
      <c r="F143" s="39">
        <v>11.729100000000001</v>
      </c>
      <c r="G143" s="39">
        <v>0</v>
      </c>
      <c r="H143" s="39">
        <v>12.5557</v>
      </c>
      <c r="I143" s="39">
        <v>11.462300000000001</v>
      </c>
      <c r="J143" s="39">
        <v>13.8249</v>
      </c>
      <c r="K143" s="39">
        <v>14.144600000000001</v>
      </c>
      <c r="L143" s="39">
        <v>13.4268</v>
      </c>
      <c r="M143" s="39">
        <v>0</v>
      </c>
      <c r="N143" s="39">
        <v>6.2891000000000004</v>
      </c>
      <c r="O143" s="39">
        <v>0</v>
      </c>
      <c r="P143" s="39">
        <v>6.2891000000000004</v>
      </c>
      <c r="Q143" s="39">
        <v>3.01</v>
      </c>
      <c r="R143" s="39">
        <v>6.3647</v>
      </c>
      <c r="S143" s="39" t="s">
        <v>265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6.2891000000000004</v>
      </c>
      <c r="AA143" s="39">
        <v>0</v>
      </c>
      <c r="AB143" s="39">
        <v>6.2891000000000004</v>
      </c>
      <c r="AC143" s="39">
        <v>3.01</v>
      </c>
      <c r="AD143" s="39">
        <v>6.3647</v>
      </c>
      <c r="AE143" s="39">
        <v>0</v>
      </c>
    </row>
    <row r="144" spans="1:31" hidden="1" outlineLevel="1" collapsed="1">
      <c r="A144" s="9">
        <v>44593</v>
      </c>
      <c r="B144" s="39">
        <v>8.4158000000000008</v>
      </c>
      <c r="C144" s="39">
        <v>11.6838</v>
      </c>
      <c r="D144" s="39">
        <v>7.3258999999999999</v>
      </c>
      <c r="E144" s="39">
        <v>6.7895000000000003</v>
      </c>
      <c r="F144" s="39">
        <v>12.569699999999999</v>
      </c>
      <c r="G144" s="39">
        <v>9.8000000000000007</v>
      </c>
      <c r="H144" s="39">
        <v>13.35</v>
      </c>
      <c r="I144" s="39">
        <v>11.6838</v>
      </c>
      <c r="J144" s="39">
        <v>14.8119</v>
      </c>
      <c r="K144" s="39">
        <v>15.455500000000001</v>
      </c>
      <c r="L144" s="39">
        <v>12.8255</v>
      </c>
      <c r="M144" s="39">
        <v>9.8000000000000007</v>
      </c>
      <c r="N144" s="39">
        <v>2.7351999999999999</v>
      </c>
      <c r="O144" s="39">
        <v>0</v>
      </c>
      <c r="P144" s="39">
        <v>2.7351999999999999</v>
      </c>
      <c r="Q144" s="39">
        <v>2.7212999999999998</v>
      </c>
      <c r="R144" s="39">
        <v>5.4410999999999996</v>
      </c>
      <c r="S144" s="39" t="s">
        <v>265</v>
      </c>
      <c r="T144" s="39">
        <v>2.8502999999999998</v>
      </c>
      <c r="U144" s="39">
        <v>0</v>
      </c>
      <c r="V144" s="39">
        <v>2.8502999999999998</v>
      </c>
      <c r="W144" s="39">
        <v>2.8502999999999998</v>
      </c>
      <c r="X144" s="39">
        <v>0</v>
      </c>
      <c r="Y144" s="39">
        <v>0</v>
      </c>
      <c r="Z144" s="39">
        <v>2.1682000000000001</v>
      </c>
      <c r="AA144" s="39">
        <v>0</v>
      </c>
      <c r="AB144" s="39">
        <v>2.1682000000000001</v>
      </c>
      <c r="AC144" s="39">
        <v>2.0655999999999999</v>
      </c>
      <c r="AD144" s="39">
        <v>5.4410999999999996</v>
      </c>
      <c r="AE144" s="39">
        <v>0</v>
      </c>
    </row>
    <row r="145" spans="1:31" hidden="1" outlineLevel="1" collapsed="1">
      <c r="A145" s="9">
        <v>44621</v>
      </c>
      <c r="B145" s="39">
        <v>11.580500000000001</v>
      </c>
      <c r="C145" s="39">
        <v>10.430899999999999</v>
      </c>
      <c r="D145" s="39">
        <v>13.475899999999999</v>
      </c>
      <c r="E145" s="39">
        <v>13.3172</v>
      </c>
      <c r="F145" s="39">
        <v>14.2195</v>
      </c>
      <c r="G145" s="39">
        <v>0</v>
      </c>
      <c r="H145" s="39">
        <v>11.599399999999999</v>
      </c>
      <c r="I145" s="39">
        <v>10.430899999999999</v>
      </c>
      <c r="J145" s="39">
        <v>13.537100000000001</v>
      </c>
      <c r="K145" s="39">
        <v>13.3903</v>
      </c>
      <c r="L145" s="39">
        <v>14.2195</v>
      </c>
      <c r="M145" s="39">
        <v>0</v>
      </c>
      <c r="N145" s="39">
        <v>2.9712999999999998</v>
      </c>
      <c r="O145" s="39">
        <v>0</v>
      </c>
      <c r="P145" s="39">
        <v>2.9712999999999998</v>
      </c>
      <c r="Q145" s="39">
        <v>2.9712999999999998</v>
      </c>
      <c r="R145" s="39" t="s">
        <v>265</v>
      </c>
      <c r="S145" s="39">
        <v>0</v>
      </c>
      <c r="T145" s="39">
        <v>2.9712999999999998</v>
      </c>
      <c r="U145" s="39">
        <v>0</v>
      </c>
      <c r="V145" s="39">
        <v>2.9712999999999998</v>
      </c>
      <c r="W145" s="39">
        <v>2.9712999999999998</v>
      </c>
      <c r="X145" s="39">
        <v>0</v>
      </c>
      <c r="Y145" s="39">
        <v>0</v>
      </c>
      <c r="Z145" s="39">
        <v>0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</row>
    <row r="146" spans="1:31" hidden="1" outlineLevel="1" collapsed="1">
      <c r="A146" s="9">
        <v>44652</v>
      </c>
      <c r="B146" s="39">
        <v>12.9613</v>
      </c>
      <c r="C146" s="39">
        <v>11.010300000000001</v>
      </c>
      <c r="D146" s="39">
        <v>13.760300000000001</v>
      </c>
      <c r="E146" s="39">
        <v>13.727600000000001</v>
      </c>
      <c r="F146" s="39">
        <v>13.8544</v>
      </c>
      <c r="G146" s="39">
        <v>0</v>
      </c>
      <c r="H146" s="39">
        <v>12.9613</v>
      </c>
      <c r="I146" s="39">
        <v>11.010300000000001</v>
      </c>
      <c r="J146" s="39">
        <v>13.760300000000001</v>
      </c>
      <c r="K146" s="39">
        <v>13.727600000000001</v>
      </c>
      <c r="L146" s="39">
        <v>13.8544</v>
      </c>
      <c r="M146" s="39">
        <v>0</v>
      </c>
      <c r="N146" s="39">
        <v>0</v>
      </c>
      <c r="O146" s="39">
        <v>0</v>
      </c>
      <c r="P146" s="39" t="s">
        <v>265</v>
      </c>
      <c r="Q146" s="39" t="s">
        <v>265</v>
      </c>
      <c r="R146" s="39" t="s">
        <v>265</v>
      </c>
      <c r="S146" s="39" t="s">
        <v>265</v>
      </c>
      <c r="T146" s="39">
        <v>3.6</v>
      </c>
      <c r="U146" s="39">
        <v>4.3600000000000003</v>
      </c>
      <c r="V146" s="39">
        <v>0</v>
      </c>
      <c r="W146" s="39">
        <v>0</v>
      </c>
      <c r="X146" s="39">
        <v>0</v>
      </c>
      <c r="Y146" s="39">
        <v>0</v>
      </c>
      <c r="Z146" s="39">
        <v>0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</row>
    <row r="147" spans="1:31" hidden="1" outlineLevel="1" collapsed="1">
      <c r="A147" s="9">
        <v>44682</v>
      </c>
      <c r="B147" s="39">
        <v>9.1667000000000005</v>
      </c>
      <c r="C147" s="39">
        <v>10.93</v>
      </c>
      <c r="D147" s="39">
        <v>8.8826000000000001</v>
      </c>
      <c r="E147" s="39">
        <v>8.4940999999999995</v>
      </c>
      <c r="F147" s="39">
        <v>12.5855</v>
      </c>
      <c r="G147" s="39">
        <v>0</v>
      </c>
      <c r="H147" s="39">
        <v>13.180199999999999</v>
      </c>
      <c r="I147" s="39">
        <v>10.93</v>
      </c>
      <c r="J147" s="39">
        <v>13.9009</v>
      </c>
      <c r="K147" s="39">
        <v>14.1851</v>
      </c>
      <c r="L147" s="39">
        <v>12.663</v>
      </c>
      <c r="M147" s="39">
        <v>0</v>
      </c>
      <c r="N147" s="39">
        <v>3.8035000000000001</v>
      </c>
      <c r="O147" s="39">
        <v>0</v>
      </c>
      <c r="P147" s="39">
        <v>3.8035000000000001</v>
      </c>
      <c r="Q147" s="39">
        <v>3.8</v>
      </c>
      <c r="R147" s="39">
        <v>5.5</v>
      </c>
      <c r="S147" s="39">
        <v>0</v>
      </c>
      <c r="T147" s="39">
        <v>3.8</v>
      </c>
      <c r="U147" s="39">
        <v>0</v>
      </c>
      <c r="V147" s="39">
        <v>3.8</v>
      </c>
      <c r="W147" s="39">
        <v>3.8</v>
      </c>
      <c r="X147" s="39">
        <v>0</v>
      </c>
      <c r="Y147" s="39">
        <v>0</v>
      </c>
      <c r="Z147" s="39">
        <v>5.5</v>
      </c>
      <c r="AA147" s="39">
        <v>0</v>
      </c>
      <c r="AB147" s="39">
        <v>5.5</v>
      </c>
      <c r="AC147" s="39">
        <v>0</v>
      </c>
      <c r="AD147" s="39">
        <v>5.5</v>
      </c>
      <c r="AE147" s="39">
        <v>0</v>
      </c>
    </row>
    <row r="148" spans="1:31" hidden="1" outlineLevel="1" collapsed="1">
      <c r="A148" s="9">
        <v>44713</v>
      </c>
      <c r="B148" s="39">
        <v>15.308400000000001</v>
      </c>
      <c r="C148" s="39">
        <v>12.3108</v>
      </c>
      <c r="D148" s="39">
        <v>15.9076</v>
      </c>
      <c r="E148" s="39">
        <v>16.488399999999999</v>
      </c>
      <c r="F148" s="39">
        <v>12.652900000000001</v>
      </c>
      <c r="G148" s="39">
        <v>0</v>
      </c>
      <c r="H148" s="39">
        <v>15.751099999999999</v>
      </c>
      <c r="I148" s="39">
        <v>12.3108</v>
      </c>
      <c r="J148" s="39">
        <v>16.4681</v>
      </c>
      <c r="K148" s="39">
        <v>17.108599999999999</v>
      </c>
      <c r="L148" s="39">
        <v>12.9076</v>
      </c>
      <c r="M148" s="39">
        <v>0</v>
      </c>
      <c r="N148" s="39">
        <v>2.7866</v>
      </c>
      <c r="O148" s="39">
        <v>0</v>
      </c>
      <c r="P148" s="39">
        <v>2.7866</v>
      </c>
      <c r="Q148" s="39">
        <v>2.3917000000000002</v>
      </c>
      <c r="R148" s="39">
        <v>5.5</v>
      </c>
      <c r="S148" s="39" t="s">
        <v>265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2.7866</v>
      </c>
      <c r="AA148" s="39">
        <v>0</v>
      </c>
      <c r="AB148" s="39">
        <v>2.7866</v>
      </c>
      <c r="AC148" s="39">
        <v>2.3917000000000002</v>
      </c>
      <c r="AD148" s="39">
        <v>5.5</v>
      </c>
      <c r="AE148" s="39">
        <v>0</v>
      </c>
    </row>
    <row r="149" spans="1:31" hidden="1" outlineLevel="1" collapsed="1">
      <c r="A149" s="9">
        <v>44743</v>
      </c>
      <c r="B149" s="39">
        <v>15.107799999999999</v>
      </c>
      <c r="C149" s="39">
        <v>12.5883</v>
      </c>
      <c r="D149" s="39">
        <v>15.3751</v>
      </c>
      <c r="E149" s="39">
        <v>15.8118</v>
      </c>
      <c r="F149" s="39">
        <v>14.413</v>
      </c>
      <c r="G149" s="39">
        <v>0</v>
      </c>
      <c r="H149" s="39">
        <v>15.125500000000001</v>
      </c>
      <c r="I149" s="39">
        <v>12.5883</v>
      </c>
      <c r="J149" s="39">
        <v>15.395200000000001</v>
      </c>
      <c r="K149" s="39">
        <v>15.8421</v>
      </c>
      <c r="L149" s="39">
        <v>14.413</v>
      </c>
      <c r="M149" s="39">
        <v>0</v>
      </c>
      <c r="N149" s="39">
        <v>4.3948999999999998</v>
      </c>
      <c r="O149" s="39">
        <v>0</v>
      </c>
      <c r="P149" s="39">
        <v>4.3948999999999998</v>
      </c>
      <c r="Q149" s="39">
        <v>4.3948999999999998</v>
      </c>
      <c r="R149" s="39" t="s">
        <v>265</v>
      </c>
      <c r="S149" s="39" t="s">
        <v>265</v>
      </c>
      <c r="T149" s="39">
        <v>2.5099999999999998</v>
      </c>
      <c r="U149" s="39">
        <v>0</v>
      </c>
      <c r="V149" s="39">
        <v>2.5099999999999998</v>
      </c>
      <c r="W149" s="39">
        <v>2.5099999999999998</v>
      </c>
      <c r="X149" s="39">
        <v>0</v>
      </c>
      <c r="Y149" s="39">
        <v>0</v>
      </c>
      <c r="Z149" s="39">
        <v>4.6807999999999996</v>
      </c>
      <c r="AA149" s="39">
        <v>0</v>
      </c>
      <c r="AB149" s="39">
        <v>4.6807999999999996</v>
      </c>
      <c r="AC149" s="39">
        <v>4.6807999999999996</v>
      </c>
      <c r="AD149" s="39">
        <v>0</v>
      </c>
      <c r="AE149" s="39">
        <v>0</v>
      </c>
    </row>
    <row r="150" spans="1:31" hidden="1" outlineLevel="1" collapsed="1">
      <c r="A150" s="9">
        <v>44774</v>
      </c>
      <c r="B150" s="39">
        <v>8.9017999999999997</v>
      </c>
      <c r="C150" s="39">
        <v>14.111000000000001</v>
      </c>
      <c r="D150" s="39">
        <v>7.8714000000000004</v>
      </c>
      <c r="E150" s="39">
        <v>7.2230999999999996</v>
      </c>
      <c r="F150" s="39">
        <v>14.4435</v>
      </c>
      <c r="G150" s="39">
        <v>0</v>
      </c>
      <c r="H150" s="39">
        <v>14.8233</v>
      </c>
      <c r="I150" s="39">
        <v>14.111000000000001</v>
      </c>
      <c r="J150" s="39">
        <v>15.359</v>
      </c>
      <c r="K150" s="39">
        <v>15.833500000000001</v>
      </c>
      <c r="L150" s="39">
        <v>14.4435</v>
      </c>
      <c r="M150" s="39">
        <v>0</v>
      </c>
      <c r="N150" s="39">
        <v>5.1993999999999998</v>
      </c>
      <c r="O150" s="39">
        <v>0</v>
      </c>
      <c r="P150" s="39">
        <v>5.1993999999999998</v>
      </c>
      <c r="Q150" s="39">
        <v>5.1993999999999998</v>
      </c>
      <c r="R150" s="39" t="s">
        <v>265</v>
      </c>
      <c r="S150" s="39" t="s">
        <v>265</v>
      </c>
      <c r="T150" s="39">
        <v>5.2</v>
      </c>
      <c r="U150" s="39">
        <v>0</v>
      </c>
      <c r="V150" s="39">
        <v>5.2</v>
      </c>
      <c r="W150" s="39">
        <v>5.2</v>
      </c>
      <c r="X150" s="39">
        <v>0</v>
      </c>
      <c r="Y150" s="39">
        <v>0</v>
      </c>
      <c r="Z150" s="39">
        <v>4.9325000000000001</v>
      </c>
      <c r="AA150" s="39">
        <v>0</v>
      </c>
      <c r="AB150" s="39">
        <v>4.9325000000000001</v>
      </c>
      <c r="AC150" s="39">
        <v>4.9325000000000001</v>
      </c>
      <c r="AD150" s="39">
        <v>0</v>
      </c>
      <c r="AE150" s="39">
        <v>0</v>
      </c>
    </row>
    <row r="151" spans="1:31" hidden="1" outlineLevel="1" collapsed="1">
      <c r="A151" s="9">
        <v>44805</v>
      </c>
      <c r="B151" s="39">
        <v>17.080100000000002</v>
      </c>
      <c r="C151" s="39">
        <v>17.0427</v>
      </c>
      <c r="D151" s="39">
        <v>17.103899999999999</v>
      </c>
      <c r="E151" s="39">
        <v>18.5336</v>
      </c>
      <c r="F151" s="39">
        <v>13.5749</v>
      </c>
      <c r="G151" s="39">
        <v>0</v>
      </c>
      <c r="H151" s="39">
        <v>17.6479</v>
      </c>
      <c r="I151" s="39">
        <v>17.0427</v>
      </c>
      <c r="J151" s="39">
        <v>18.063800000000001</v>
      </c>
      <c r="K151" s="39">
        <v>18.9556</v>
      </c>
      <c r="L151" s="39">
        <v>15.4537</v>
      </c>
      <c r="M151" s="39">
        <v>0</v>
      </c>
      <c r="N151" s="39">
        <v>4.7824</v>
      </c>
      <c r="O151" s="39">
        <v>0</v>
      </c>
      <c r="P151" s="39">
        <v>4.7824</v>
      </c>
      <c r="Q151" s="39">
        <v>4.0961999999999996</v>
      </c>
      <c r="R151" s="39">
        <v>5.0488</v>
      </c>
      <c r="S151" s="39" t="s">
        <v>265</v>
      </c>
      <c r="T151" s="39">
        <v>0</v>
      </c>
      <c r="U151" s="39">
        <v>0</v>
      </c>
      <c r="V151" s="39">
        <v>0</v>
      </c>
      <c r="W151" s="39">
        <v>0</v>
      </c>
      <c r="X151" s="39">
        <v>0</v>
      </c>
      <c r="Y151" s="39">
        <v>0</v>
      </c>
      <c r="Z151" s="39">
        <v>4.7824</v>
      </c>
      <c r="AA151" s="39">
        <v>0</v>
      </c>
      <c r="AB151" s="39">
        <v>4.7824</v>
      </c>
      <c r="AC151" s="39">
        <v>4.0961999999999996</v>
      </c>
      <c r="AD151" s="39">
        <v>5.0488</v>
      </c>
      <c r="AE151" s="39">
        <v>0</v>
      </c>
    </row>
    <row r="152" spans="1:31" hidden="1" outlineLevel="1" collapsed="1">
      <c r="A152" s="9">
        <v>44835</v>
      </c>
      <c r="B152" s="39">
        <v>17.093699999999998</v>
      </c>
      <c r="C152" s="39">
        <v>16.915600000000001</v>
      </c>
      <c r="D152" s="39">
        <v>17.150099999999998</v>
      </c>
      <c r="E152" s="39">
        <v>18.217500000000001</v>
      </c>
      <c r="F152" s="39">
        <v>16.252700000000001</v>
      </c>
      <c r="G152" s="39">
        <v>0</v>
      </c>
      <c r="H152" s="39">
        <v>17.479800000000001</v>
      </c>
      <c r="I152" s="39">
        <v>16.915600000000001</v>
      </c>
      <c r="J152" s="39">
        <v>17.665600000000001</v>
      </c>
      <c r="K152" s="39">
        <v>18.886800000000001</v>
      </c>
      <c r="L152" s="39">
        <v>16.648700000000002</v>
      </c>
      <c r="M152" s="39">
        <v>0</v>
      </c>
      <c r="N152" s="39">
        <v>4.1719999999999997</v>
      </c>
      <c r="O152" s="39">
        <v>0</v>
      </c>
      <c r="P152" s="39">
        <v>4.1719999999999997</v>
      </c>
      <c r="Q152" s="39">
        <v>3.4095</v>
      </c>
      <c r="R152" s="39">
        <v>4.9880000000000004</v>
      </c>
      <c r="S152" s="39" t="s">
        <v>265</v>
      </c>
      <c r="T152" s="39">
        <v>2.5099999999999998</v>
      </c>
      <c r="U152" s="39">
        <v>0</v>
      </c>
      <c r="V152" s="39">
        <v>2.5099999999999998</v>
      </c>
      <c r="W152" s="39">
        <v>2.5099999999999998</v>
      </c>
      <c r="X152" s="39">
        <v>0</v>
      </c>
      <c r="Y152" s="39">
        <v>0</v>
      </c>
      <c r="Z152" s="39">
        <v>4.1951999999999998</v>
      </c>
      <c r="AA152" s="39">
        <v>0</v>
      </c>
      <c r="AB152" s="39">
        <v>4.1951999999999998</v>
      </c>
      <c r="AC152" s="39">
        <v>3.4342000000000001</v>
      </c>
      <c r="AD152" s="39">
        <v>4.9880000000000004</v>
      </c>
      <c r="AE152" s="39">
        <v>0</v>
      </c>
    </row>
    <row r="153" spans="1:31" hidden="1" outlineLevel="1" collapsed="1">
      <c r="A153" s="9">
        <v>44866</v>
      </c>
      <c r="B153" s="39">
        <v>18.393799999999999</v>
      </c>
      <c r="C153" s="39">
        <v>17.598500000000001</v>
      </c>
      <c r="D153" s="39">
        <v>19.086600000000001</v>
      </c>
      <c r="E153" s="39">
        <v>19.979700000000001</v>
      </c>
      <c r="F153" s="39">
        <v>16.859400000000001</v>
      </c>
      <c r="G153" s="39">
        <v>0</v>
      </c>
      <c r="H153" s="39">
        <v>18.656700000000001</v>
      </c>
      <c r="I153" s="39">
        <v>17.598500000000001</v>
      </c>
      <c r="J153" s="39">
        <v>19.613299999999999</v>
      </c>
      <c r="K153" s="39">
        <v>20.492699999999999</v>
      </c>
      <c r="L153" s="39">
        <v>17.392700000000001</v>
      </c>
      <c r="M153" s="39">
        <v>0</v>
      </c>
      <c r="N153" s="39">
        <v>5.1254999999999997</v>
      </c>
      <c r="O153" s="39">
        <v>0</v>
      </c>
      <c r="P153" s="39">
        <v>5.1254999999999997</v>
      </c>
      <c r="Q153" s="39">
        <v>4.9211</v>
      </c>
      <c r="R153" s="39">
        <v>5.5</v>
      </c>
      <c r="S153" s="39">
        <v>0</v>
      </c>
      <c r="T153" s="39">
        <v>2.5099999999999998</v>
      </c>
      <c r="U153" s="39">
        <v>0</v>
      </c>
      <c r="V153" s="39">
        <v>2.5099999999999998</v>
      </c>
      <c r="W153" s="39">
        <v>2.5099999999999998</v>
      </c>
      <c r="X153" s="39">
        <v>0</v>
      </c>
      <c r="Y153" s="39">
        <v>0</v>
      </c>
      <c r="Z153" s="39">
        <v>5.2333999999999996</v>
      </c>
      <c r="AA153" s="39">
        <v>0</v>
      </c>
      <c r="AB153" s="39">
        <v>5.2333999999999996</v>
      </c>
      <c r="AC153" s="39">
        <v>5.0784000000000002</v>
      </c>
      <c r="AD153" s="39">
        <v>5.5</v>
      </c>
      <c r="AE153" s="39">
        <v>0</v>
      </c>
    </row>
    <row r="154" spans="1:31" hidden="1" outlineLevel="1" collapsed="1">
      <c r="A154" s="9">
        <v>44896</v>
      </c>
      <c r="B154" s="39">
        <v>11.167999999999999</v>
      </c>
      <c r="C154" s="39">
        <v>19.144100000000002</v>
      </c>
      <c r="D154" s="39">
        <v>9.9405000000000001</v>
      </c>
      <c r="E154" s="39">
        <v>8.8765000000000001</v>
      </c>
      <c r="F154" s="39">
        <v>17.7407</v>
      </c>
      <c r="G154" s="39">
        <v>0</v>
      </c>
      <c r="H154" s="39">
        <v>18.972300000000001</v>
      </c>
      <c r="I154" s="39">
        <v>19.144100000000002</v>
      </c>
      <c r="J154" s="39">
        <v>18.884399999999999</v>
      </c>
      <c r="K154" s="39">
        <v>19.5763</v>
      </c>
      <c r="L154" s="39">
        <v>17.829899999999999</v>
      </c>
      <c r="M154" s="39">
        <v>0</v>
      </c>
      <c r="N154" s="39">
        <v>6.0932000000000004</v>
      </c>
      <c r="O154" s="39">
        <v>0</v>
      </c>
      <c r="P154" s="39">
        <v>6.0932000000000004</v>
      </c>
      <c r="Q154" s="39">
        <v>6.0938999999999997</v>
      </c>
      <c r="R154" s="39">
        <v>5.5</v>
      </c>
      <c r="S154" s="39" t="s">
        <v>265</v>
      </c>
      <c r="T154" s="39">
        <v>6.1</v>
      </c>
      <c r="U154" s="39">
        <v>0</v>
      </c>
      <c r="V154" s="39">
        <v>6.1</v>
      </c>
      <c r="W154" s="39">
        <v>6.1</v>
      </c>
      <c r="X154" s="39">
        <v>0</v>
      </c>
      <c r="Y154" s="39">
        <v>0</v>
      </c>
      <c r="Z154" s="39">
        <v>5.4673999999999996</v>
      </c>
      <c r="AA154" s="39">
        <v>0</v>
      </c>
      <c r="AB154" s="39">
        <v>5.4673999999999996</v>
      </c>
      <c r="AC154" s="39">
        <v>5.4630999999999998</v>
      </c>
      <c r="AD154" s="39">
        <v>5.5</v>
      </c>
      <c r="AE154" s="39">
        <v>0</v>
      </c>
    </row>
    <row r="155" spans="1:31" hidden="1" outlineLevel="1" collapsed="1">
      <c r="A155" s="9">
        <v>44927</v>
      </c>
      <c r="B155" s="39">
        <v>16.177299999999999</v>
      </c>
      <c r="C155" s="39">
        <v>18.8245</v>
      </c>
      <c r="D155" s="39">
        <v>15.4216</v>
      </c>
      <c r="E155" s="39">
        <v>17.961099999999998</v>
      </c>
      <c r="F155" s="39">
        <v>14.687099999999999</v>
      </c>
      <c r="G155" s="39">
        <v>0</v>
      </c>
      <c r="H155" s="39">
        <v>17.783799999999999</v>
      </c>
      <c r="I155" s="39">
        <v>18.8245</v>
      </c>
      <c r="J155" s="39">
        <v>17.424299999999999</v>
      </c>
      <c r="K155" s="39">
        <v>19.070399999999999</v>
      </c>
      <c r="L155" s="39">
        <v>16.867699999999999</v>
      </c>
      <c r="M155" s="39">
        <v>0</v>
      </c>
      <c r="N155" s="39">
        <v>5.8802000000000003</v>
      </c>
      <c r="O155" s="39">
        <v>0</v>
      </c>
      <c r="P155" s="39">
        <v>5.8802000000000003</v>
      </c>
      <c r="Q155" s="39">
        <v>3.01</v>
      </c>
      <c r="R155" s="39">
        <v>6.1616999999999997</v>
      </c>
      <c r="S155" s="39" t="s">
        <v>265</v>
      </c>
      <c r="T155" s="39">
        <v>0</v>
      </c>
      <c r="U155" s="39">
        <v>0</v>
      </c>
      <c r="V155" s="39">
        <v>0</v>
      </c>
      <c r="W155" s="39">
        <v>0</v>
      </c>
      <c r="X155" s="39">
        <v>0</v>
      </c>
      <c r="Y155" s="39">
        <v>0</v>
      </c>
      <c r="Z155" s="39">
        <v>5.8802000000000003</v>
      </c>
      <c r="AA155" s="39">
        <v>0</v>
      </c>
      <c r="AB155" s="39">
        <v>5.8802000000000003</v>
      </c>
      <c r="AC155" s="39">
        <v>3.01</v>
      </c>
      <c r="AD155" s="39">
        <v>6.1616999999999997</v>
      </c>
      <c r="AE155" s="39">
        <v>0</v>
      </c>
    </row>
    <row r="156" spans="1:31" hidden="1" outlineLevel="1" collapsed="1">
      <c r="A156" s="9">
        <v>44958</v>
      </c>
      <c r="B156" s="39">
        <v>18.274699999999999</v>
      </c>
      <c r="C156" s="39">
        <v>19.457999999999998</v>
      </c>
      <c r="D156" s="39">
        <v>17.315799999999999</v>
      </c>
      <c r="E156" s="39">
        <v>15.915900000000001</v>
      </c>
      <c r="F156" s="39">
        <v>18.1755</v>
      </c>
      <c r="G156" s="39">
        <v>0</v>
      </c>
      <c r="H156" s="39">
        <v>19.137899999999998</v>
      </c>
      <c r="I156" s="39">
        <v>19.457999999999998</v>
      </c>
      <c r="J156" s="39">
        <v>18.847300000000001</v>
      </c>
      <c r="K156" s="39">
        <v>19.794599999999999</v>
      </c>
      <c r="L156" s="39">
        <v>18.405200000000001</v>
      </c>
      <c r="M156" s="39">
        <v>0</v>
      </c>
      <c r="N156" s="39">
        <v>4.6059999999999999</v>
      </c>
      <c r="O156" s="39">
        <v>0</v>
      </c>
      <c r="P156" s="39">
        <v>4.6059999999999999</v>
      </c>
      <c r="Q156" s="39">
        <v>4.5038</v>
      </c>
      <c r="R156" s="39">
        <v>5.5</v>
      </c>
      <c r="S156" s="39" t="s">
        <v>265</v>
      </c>
      <c r="T156" s="39">
        <v>0</v>
      </c>
      <c r="U156" s="39">
        <v>0</v>
      </c>
      <c r="V156" s="39">
        <v>0</v>
      </c>
      <c r="W156" s="39">
        <v>0</v>
      </c>
      <c r="X156" s="39">
        <v>0</v>
      </c>
      <c r="Y156" s="39">
        <v>0</v>
      </c>
      <c r="Z156" s="39">
        <v>4.6059999999999999</v>
      </c>
      <c r="AA156" s="39">
        <v>0</v>
      </c>
      <c r="AB156" s="39">
        <v>4.6059999999999999</v>
      </c>
      <c r="AC156" s="39">
        <v>4.5038</v>
      </c>
      <c r="AD156" s="39">
        <v>5.5</v>
      </c>
      <c r="AE156" s="39">
        <v>0</v>
      </c>
    </row>
    <row r="157" spans="1:31" hidden="1" outlineLevel="1" collapsed="1">
      <c r="A157" s="9">
        <v>44986</v>
      </c>
      <c r="B157" s="39">
        <v>13.2173</v>
      </c>
      <c r="C157" s="39">
        <v>19.371600000000001</v>
      </c>
      <c r="D157" s="39">
        <v>11.1311</v>
      </c>
      <c r="E157" s="39">
        <v>9.8526000000000007</v>
      </c>
      <c r="F157" s="39">
        <v>17.964600000000001</v>
      </c>
      <c r="G157" s="39">
        <v>0</v>
      </c>
      <c r="H157" s="39">
        <v>18.972300000000001</v>
      </c>
      <c r="I157" s="39">
        <v>19.371600000000001</v>
      </c>
      <c r="J157" s="39">
        <v>18.595600000000001</v>
      </c>
      <c r="K157" s="39">
        <v>18.833500000000001</v>
      </c>
      <c r="L157" s="39">
        <v>18.2775</v>
      </c>
      <c r="M157" s="39">
        <v>0</v>
      </c>
      <c r="N157" s="39">
        <v>6.9439000000000002</v>
      </c>
      <c r="O157" s="39">
        <v>0</v>
      </c>
      <c r="P157" s="39">
        <v>6.9439000000000002</v>
      </c>
      <c r="Q157" s="39">
        <v>6.9527000000000001</v>
      </c>
      <c r="R157" s="39">
        <v>5.5</v>
      </c>
      <c r="S157" s="39" t="s">
        <v>265</v>
      </c>
      <c r="T157" s="39">
        <v>7.1</v>
      </c>
      <c r="U157" s="39">
        <v>0</v>
      </c>
      <c r="V157" s="39">
        <v>7.1</v>
      </c>
      <c r="W157" s="39">
        <v>7.1</v>
      </c>
      <c r="X157" s="39">
        <v>0</v>
      </c>
      <c r="Y157" s="39">
        <v>0</v>
      </c>
      <c r="Z157" s="39">
        <v>4.0575000000000001</v>
      </c>
      <c r="AA157" s="39">
        <v>0</v>
      </c>
      <c r="AB157" s="39">
        <v>4.0575000000000001</v>
      </c>
      <c r="AC157" s="39">
        <v>3.8656000000000001</v>
      </c>
      <c r="AD157" s="39">
        <v>5.5</v>
      </c>
      <c r="AE157" s="39">
        <v>0</v>
      </c>
    </row>
    <row r="158" spans="1:31" hidden="1" outlineLevel="1" collapsed="1">
      <c r="A158" s="9">
        <v>45017</v>
      </c>
      <c r="B158" s="39">
        <v>14.202500000000001</v>
      </c>
      <c r="C158" s="39">
        <v>19.182099999999998</v>
      </c>
      <c r="D158" s="39">
        <v>13.271000000000001</v>
      </c>
      <c r="E158" s="39">
        <v>10.0154</v>
      </c>
      <c r="F158" s="39">
        <v>19.233000000000001</v>
      </c>
      <c r="G158" s="39">
        <v>0</v>
      </c>
      <c r="H158" s="39">
        <v>19.595099999999999</v>
      </c>
      <c r="I158" s="39">
        <v>19.182099999999998</v>
      </c>
      <c r="J158" s="39">
        <v>19.7502</v>
      </c>
      <c r="K158" s="39">
        <v>20.588799999999999</v>
      </c>
      <c r="L158" s="39">
        <v>19.392900000000001</v>
      </c>
      <c r="M158" s="39">
        <v>0</v>
      </c>
      <c r="N158" s="39">
        <v>6.8391000000000002</v>
      </c>
      <c r="O158" s="39">
        <v>0</v>
      </c>
      <c r="P158" s="39">
        <v>6.8391000000000002</v>
      </c>
      <c r="Q158" s="39">
        <v>6.8551000000000002</v>
      </c>
      <c r="R158" s="39">
        <v>4.7651000000000003</v>
      </c>
      <c r="S158" s="39" t="s">
        <v>265</v>
      </c>
      <c r="T158" s="39">
        <v>6.8815999999999997</v>
      </c>
      <c r="U158" s="39">
        <v>0</v>
      </c>
      <c r="V158" s="39">
        <v>6.8815999999999997</v>
      </c>
      <c r="W158" s="39">
        <v>6.8815999999999997</v>
      </c>
      <c r="X158" s="39">
        <v>0</v>
      </c>
      <c r="Y158" s="39">
        <v>0</v>
      </c>
      <c r="Z158" s="39">
        <v>4.7557999999999998</v>
      </c>
      <c r="AA158" s="39">
        <v>0</v>
      </c>
      <c r="AB158" s="39">
        <v>4.7557999999999998</v>
      </c>
      <c r="AC158" s="39">
        <v>4.7499000000000002</v>
      </c>
      <c r="AD158" s="39">
        <v>4.7651000000000003</v>
      </c>
      <c r="AE158" s="39">
        <v>0</v>
      </c>
    </row>
    <row r="159" spans="1:31" hidden="1" outlineLevel="1" collapsed="1">
      <c r="A159" s="9">
        <v>45047</v>
      </c>
      <c r="B159" s="39">
        <v>17.491299999999999</v>
      </c>
      <c r="C159" s="39">
        <v>19.269500000000001</v>
      </c>
      <c r="D159" s="39">
        <v>16.370699999999999</v>
      </c>
      <c r="E159" s="39">
        <v>15.0092</v>
      </c>
      <c r="F159" s="39">
        <v>20.184999999999999</v>
      </c>
      <c r="G159" s="39">
        <v>0</v>
      </c>
      <c r="H159" s="39">
        <v>19.950199999999999</v>
      </c>
      <c r="I159" s="39">
        <v>19.3005</v>
      </c>
      <c r="J159" s="39">
        <v>20.519100000000002</v>
      </c>
      <c r="K159" s="39">
        <v>20.294799999999999</v>
      </c>
      <c r="L159" s="39">
        <v>20.939399999999999</v>
      </c>
      <c r="M159" s="39">
        <v>0</v>
      </c>
      <c r="N159" s="39">
        <v>5.8006000000000002</v>
      </c>
      <c r="O159" s="39">
        <v>5.03</v>
      </c>
      <c r="P159" s="39">
        <v>5.8044000000000002</v>
      </c>
      <c r="Q159" s="39">
        <v>5.8018000000000001</v>
      </c>
      <c r="R159" s="39">
        <v>5.8564999999999996</v>
      </c>
      <c r="S159" s="39">
        <v>0</v>
      </c>
      <c r="T159" s="39">
        <v>5.8998999999999997</v>
      </c>
      <c r="U159" s="39">
        <v>5.03</v>
      </c>
      <c r="V159" s="39">
        <v>5.9051</v>
      </c>
      <c r="W159" s="39">
        <v>5.9051</v>
      </c>
      <c r="X159" s="39">
        <v>0</v>
      </c>
      <c r="Y159" s="39">
        <v>0</v>
      </c>
      <c r="Z159" s="39">
        <v>5.3388</v>
      </c>
      <c r="AA159" s="39">
        <v>0</v>
      </c>
      <c r="AB159" s="39">
        <v>5.3388</v>
      </c>
      <c r="AC159" s="39">
        <v>5.1544999999999996</v>
      </c>
      <c r="AD159" s="39">
        <v>5.8564999999999996</v>
      </c>
      <c r="AE159" s="39">
        <v>0</v>
      </c>
    </row>
    <row r="160" spans="1:31" hidden="1" outlineLevel="1" collapsed="1">
      <c r="A160" s="9">
        <v>45078</v>
      </c>
      <c r="B160" s="39">
        <v>19.8569</v>
      </c>
      <c r="C160" s="39">
        <v>20.065899999999999</v>
      </c>
      <c r="D160" s="39">
        <v>19.7698</v>
      </c>
      <c r="E160" s="39">
        <v>19.1938</v>
      </c>
      <c r="F160" s="39">
        <v>20.583200000000001</v>
      </c>
      <c r="G160" s="39">
        <v>0</v>
      </c>
      <c r="H160" s="39">
        <v>20.746600000000001</v>
      </c>
      <c r="I160" s="39">
        <v>20.065899999999999</v>
      </c>
      <c r="J160" s="39">
        <v>21.0565</v>
      </c>
      <c r="K160" s="39">
        <v>21.124600000000001</v>
      </c>
      <c r="L160" s="39">
        <v>20.970099999999999</v>
      </c>
      <c r="M160" s="39">
        <v>0</v>
      </c>
      <c r="N160" s="39">
        <v>5.8239000000000001</v>
      </c>
      <c r="O160" s="39">
        <v>0</v>
      </c>
      <c r="P160" s="39">
        <v>5.8239000000000001</v>
      </c>
      <c r="Q160" s="39">
        <v>5.7713999999999999</v>
      </c>
      <c r="R160" s="39">
        <v>6.1806000000000001</v>
      </c>
      <c r="S160" s="39" t="s">
        <v>265</v>
      </c>
      <c r="T160" s="39">
        <v>6.0469999999999997</v>
      </c>
      <c r="U160" s="39">
        <v>0</v>
      </c>
      <c r="V160" s="39">
        <v>6.0469999999999997</v>
      </c>
      <c r="W160" s="39">
        <v>5.96</v>
      </c>
      <c r="X160" s="39">
        <v>7</v>
      </c>
      <c r="Y160" s="39">
        <v>0</v>
      </c>
      <c r="Z160" s="39">
        <v>5.3113000000000001</v>
      </c>
      <c r="AA160" s="39">
        <v>0</v>
      </c>
      <c r="AB160" s="39">
        <v>5.3113000000000001</v>
      </c>
      <c r="AC160" s="39">
        <v>5.2545000000000002</v>
      </c>
      <c r="AD160" s="39">
        <v>5.5</v>
      </c>
      <c r="AE160" s="39">
        <v>0</v>
      </c>
    </row>
    <row r="161" spans="1:31" hidden="1" outlineLevel="1" collapsed="1">
      <c r="A161" s="9">
        <v>45108</v>
      </c>
      <c r="B161" s="39">
        <v>19.482700000000001</v>
      </c>
      <c r="C161" s="39">
        <v>21.133099999999999</v>
      </c>
      <c r="D161" s="39">
        <v>19.145600000000002</v>
      </c>
      <c r="E161" s="39">
        <v>17.689599999999999</v>
      </c>
      <c r="F161" s="39">
        <v>19.773299999999999</v>
      </c>
      <c r="G161" s="39">
        <v>0</v>
      </c>
      <c r="H161" s="39">
        <v>21.221599999999999</v>
      </c>
      <c r="I161" s="39">
        <v>21.133099999999999</v>
      </c>
      <c r="J161" s="39">
        <v>21.2424</v>
      </c>
      <c r="K161" s="39">
        <v>22.711500000000001</v>
      </c>
      <c r="L161" s="39">
        <v>20.753900000000002</v>
      </c>
      <c r="M161" s="39">
        <v>0</v>
      </c>
      <c r="N161" s="39">
        <v>5.2442000000000002</v>
      </c>
      <c r="O161" s="39">
        <v>0</v>
      </c>
      <c r="P161" s="39">
        <v>5.2442000000000002</v>
      </c>
      <c r="Q161" s="39">
        <v>4.7916999999999996</v>
      </c>
      <c r="R161" s="39">
        <v>6.0632999999999999</v>
      </c>
      <c r="S161" s="39" t="s">
        <v>265</v>
      </c>
      <c r="T161" s="39">
        <v>5.7652000000000001</v>
      </c>
      <c r="U161" s="39">
        <v>0</v>
      </c>
      <c r="V161" s="39">
        <v>5.7652000000000001</v>
      </c>
      <c r="W161" s="39">
        <v>5.6458000000000004</v>
      </c>
      <c r="X161" s="39">
        <v>6.5</v>
      </c>
      <c r="Y161" s="39">
        <v>0</v>
      </c>
      <c r="Z161" s="39">
        <v>4.9211</v>
      </c>
      <c r="AA161" s="39">
        <v>0</v>
      </c>
      <c r="AB161" s="39">
        <v>4.9211</v>
      </c>
      <c r="AC161" s="39">
        <v>3.8984000000000001</v>
      </c>
      <c r="AD161" s="39">
        <v>5.9859999999999998</v>
      </c>
      <c r="AE161" s="39">
        <v>0</v>
      </c>
    </row>
    <row r="162" spans="1:31" hidden="1" outlineLevel="1" collapsed="1">
      <c r="A162" s="9">
        <v>45139</v>
      </c>
      <c r="B162" s="39">
        <v>12.0456</v>
      </c>
      <c r="C162" s="39">
        <v>20.9984</v>
      </c>
      <c r="D162" s="39">
        <v>10.5159</v>
      </c>
      <c r="E162" s="39">
        <v>8.7481000000000009</v>
      </c>
      <c r="F162" s="39">
        <v>18.875399999999999</v>
      </c>
      <c r="G162" s="39">
        <v>0</v>
      </c>
      <c r="H162" s="39">
        <v>21.211099999999998</v>
      </c>
      <c r="I162" s="39">
        <v>21.025200000000002</v>
      </c>
      <c r="J162" s="39">
        <v>21.316600000000001</v>
      </c>
      <c r="K162" s="39">
        <v>20.857399999999998</v>
      </c>
      <c r="L162" s="39">
        <v>21.825600000000001</v>
      </c>
      <c r="M162" s="39">
        <v>0</v>
      </c>
      <c r="N162" s="39">
        <v>5.8705999999999996</v>
      </c>
      <c r="O162" s="39">
        <v>4.95</v>
      </c>
      <c r="P162" s="39">
        <v>5.8708999999999998</v>
      </c>
      <c r="Q162" s="39">
        <v>5.8788999999999998</v>
      </c>
      <c r="R162" s="39">
        <v>5.7041000000000004</v>
      </c>
      <c r="S162" s="39" t="s">
        <v>265</v>
      </c>
      <c r="T162" s="39">
        <v>5.8997999999999999</v>
      </c>
      <c r="U162" s="39">
        <v>4.95</v>
      </c>
      <c r="V162" s="39">
        <v>5.9001999999999999</v>
      </c>
      <c r="W162" s="39">
        <v>5.9001999999999999</v>
      </c>
      <c r="X162" s="39">
        <v>0</v>
      </c>
      <c r="Y162" s="39">
        <v>0</v>
      </c>
      <c r="Z162" s="39">
        <v>5.4066999999999998</v>
      </c>
      <c r="AA162" s="39">
        <v>0</v>
      </c>
      <c r="AB162" s="39">
        <v>5.4066999999999998</v>
      </c>
      <c r="AC162" s="39">
        <v>4.4108000000000001</v>
      </c>
      <c r="AD162" s="39">
        <v>5.7041000000000004</v>
      </c>
      <c r="AE162" s="39">
        <v>0</v>
      </c>
    </row>
    <row r="163" spans="1:31" hidden="1" outlineLevel="1" collapsed="1">
      <c r="A163" s="9">
        <v>45170</v>
      </c>
      <c r="B163" s="39">
        <v>13.982900000000001</v>
      </c>
      <c r="C163" s="39">
        <v>21.001000000000001</v>
      </c>
      <c r="D163" s="39">
        <v>12.7247</v>
      </c>
      <c r="E163" s="39">
        <v>8.6881000000000004</v>
      </c>
      <c r="F163" s="39">
        <v>20.944299999999998</v>
      </c>
      <c r="G163" s="39">
        <v>0</v>
      </c>
      <c r="H163" s="39">
        <v>20.787800000000001</v>
      </c>
      <c r="I163" s="39">
        <v>21.016400000000001</v>
      </c>
      <c r="J163" s="39">
        <v>20.699300000000001</v>
      </c>
      <c r="K163" s="39">
        <v>19.627600000000001</v>
      </c>
      <c r="L163" s="39">
        <v>21.153400000000001</v>
      </c>
      <c r="M163" s="39">
        <v>0</v>
      </c>
      <c r="N163" s="39">
        <v>5.8608000000000002</v>
      </c>
      <c r="O163" s="39">
        <v>4.95</v>
      </c>
      <c r="P163" s="39">
        <v>5.8611000000000004</v>
      </c>
      <c r="Q163" s="39">
        <v>5.8627000000000002</v>
      </c>
      <c r="R163" s="39">
        <v>5.6676000000000002</v>
      </c>
      <c r="S163" s="39" t="s">
        <v>265</v>
      </c>
      <c r="T163" s="39">
        <v>5.9093999999999998</v>
      </c>
      <c r="U163" s="39">
        <v>4.95</v>
      </c>
      <c r="V163" s="39">
        <v>5.9097</v>
      </c>
      <c r="W163" s="39">
        <v>5.9097</v>
      </c>
      <c r="X163" s="39">
        <v>0</v>
      </c>
      <c r="Y163" s="39">
        <v>0</v>
      </c>
      <c r="Z163" s="39">
        <v>4.8922999999999996</v>
      </c>
      <c r="AA163" s="39">
        <v>0</v>
      </c>
      <c r="AB163" s="39">
        <v>4.8922999999999996</v>
      </c>
      <c r="AC163" s="39">
        <v>4.7298999999999998</v>
      </c>
      <c r="AD163" s="39">
        <v>5.6676000000000002</v>
      </c>
      <c r="AE163" s="39">
        <v>0</v>
      </c>
    </row>
    <row r="164" spans="1:31" hidden="1" outlineLevel="1" collapsed="1">
      <c r="A164" s="9">
        <v>45200</v>
      </c>
      <c r="B164" s="39">
        <v>20.578800000000001</v>
      </c>
      <c r="C164" s="39">
        <v>21.1249</v>
      </c>
      <c r="D164" s="39">
        <v>20.514399999999998</v>
      </c>
      <c r="E164" s="39">
        <v>20.217300000000002</v>
      </c>
      <c r="F164" s="39">
        <v>20.728200000000001</v>
      </c>
      <c r="G164" s="39">
        <v>0</v>
      </c>
      <c r="H164" s="39">
        <v>21.048400000000001</v>
      </c>
      <c r="I164" s="39">
        <v>21.1249</v>
      </c>
      <c r="J164" s="39">
        <v>21.039100000000001</v>
      </c>
      <c r="K164" s="39">
        <v>21.390799999999999</v>
      </c>
      <c r="L164" s="39">
        <v>20.804099999999998</v>
      </c>
      <c r="M164" s="39">
        <v>0</v>
      </c>
      <c r="N164" s="39">
        <v>5.9459999999999997</v>
      </c>
      <c r="O164" s="39">
        <v>0</v>
      </c>
      <c r="P164" s="39">
        <v>5.9459999999999997</v>
      </c>
      <c r="Q164" s="39">
        <v>6.0087999999999999</v>
      </c>
      <c r="R164" s="39">
        <v>5.24</v>
      </c>
      <c r="S164" s="39" t="s">
        <v>265</v>
      </c>
      <c r="T164" s="39">
        <v>6.2385000000000002</v>
      </c>
      <c r="U164" s="39">
        <v>0</v>
      </c>
      <c r="V164" s="39">
        <v>6.2385000000000002</v>
      </c>
      <c r="W164" s="39">
        <v>6.2385000000000002</v>
      </c>
      <c r="X164" s="39">
        <v>0</v>
      </c>
      <c r="Y164" s="39">
        <v>0</v>
      </c>
      <c r="Z164" s="39">
        <v>5.3232999999999997</v>
      </c>
      <c r="AA164" s="39">
        <v>0</v>
      </c>
      <c r="AB164" s="39">
        <v>5.3232999999999997</v>
      </c>
      <c r="AC164" s="39">
        <v>5.3518999999999997</v>
      </c>
      <c r="AD164" s="39">
        <v>5.24</v>
      </c>
      <c r="AE164" s="39">
        <v>0</v>
      </c>
    </row>
    <row r="165" spans="1:31" hidden="1" outlineLevel="1" collapsed="1">
      <c r="A165" s="9">
        <v>45231</v>
      </c>
      <c r="B165" s="39">
        <v>19.209599999999998</v>
      </c>
      <c r="C165" s="39">
        <v>19.476199999999999</v>
      </c>
      <c r="D165" s="39">
        <v>19.116499999999998</v>
      </c>
      <c r="E165" s="39">
        <v>17.348400000000002</v>
      </c>
      <c r="F165" s="39">
        <v>21.552399999999999</v>
      </c>
      <c r="G165" s="39">
        <v>19</v>
      </c>
      <c r="H165" s="39">
        <v>20.252800000000001</v>
      </c>
      <c r="I165" s="39">
        <v>19.505099999999999</v>
      </c>
      <c r="J165" s="39">
        <v>20.541599999999999</v>
      </c>
      <c r="K165" s="39">
        <v>19.66</v>
      </c>
      <c r="L165" s="39">
        <v>21.552800000000001</v>
      </c>
      <c r="M165" s="39">
        <v>19</v>
      </c>
      <c r="N165" s="39">
        <v>5.9833999999999996</v>
      </c>
      <c r="O165" s="39">
        <v>4.8499999999999996</v>
      </c>
      <c r="P165" s="39">
        <v>5.9913999999999996</v>
      </c>
      <c r="Q165" s="39">
        <v>5.9916999999999998</v>
      </c>
      <c r="R165" s="39">
        <v>2.5099999999999998</v>
      </c>
      <c r="S165" s="39" t="s">
        <v>265</v>
      </c>
      <c r="T165" s="39">
        <v>6.1919000000000004</v>
      </c>
      <c r="U165" s="39">
        <v>4.8499999999999996</v>
      </c>
      <c r="V165" s="39">
        <v>6.2057000000000002</v>
      </c>
      <c r="W165" s="39">
        <v>6.2057000000000002</v>
      </c>
      <c r="X165" s="39">
        <v>0</v>
      </c>
      <c r="Y165" s="39">
        <v>0</v>
      </c>
      <c r="Z165" s="39">
        <v>5.5270999999999999</v>
      </c>
      <c r="AA165" s="39">
        <v>0</v>
      </c>
      <c r="AB165" s="39">
        <v>5.5270999999999999</v>
      </c>
      <c r="AC165" s="39">
        <v>5.5282</v>
      </c>
      <c r="AD165" s="39">
        <v>2.5099999999999998</v>
      </c>
      <c r="AE165" s="39">
        <v>0</v>
      </c>
    </row>
    <row r="166" spans="1:31" hidden="1" outlineLevel="1" collapsed="1">
      <c r="A166" s="9">
        <v>45261</v>
      </c>
      <c r="B166" s="39">
        <v>18.713200000000001</v>
      </c>
      <c r="C166" s="39">
        <v>19.181899999999999</v>
      </c>
      <c r="D166" s="39">
        <v>18.569600000000001</v>
      </c>
      <c r="E166" s="39">
        <v>16.7103</v>
      </c>
      <c r="F166" s="39">
        <v>19.8874</v>
      </c>
      <c r="G166" s="39">
        <v>0</v>
      </c>
      <c r="H166" s="39">
        <v>19.172899999999998</v>
      </c>
      <c r="I166" s="39">
        <v>19.202200000000001</v>
      </c>
      <c r="J166" s="39">
        <v>19.163499999999999</v>
      </c>
      <c r="K166" s="39">
        <v>17.935600000000001</v>
      </c>
      <c r="L166" s="39">
        <v>19.948699999999999</v>
      </c>
      <c r="M166" s="39">
        <v>0</v>
      </c>
      <c r="N166" s="39">
        <v>5.6665000000000001</v>
      </c>
      <c r="O166" s="39">
        <v>4.8499999999999996</v>
      </c>
      <c r="P166" s="39">
        <v>5.6745000000000001</v>
      </c>
      <c r="Q166" s="39">
        <v>5.8094000000000001</v>
      </c>
      <c r="R166" s="39">
        <v>3.0070000000000001</v>
      </c>
      <c r="S166" s="39" t="s">
        <v>265</v>
      </c>
      <c r="T166" s="39">
        <v>6.3826000000000001</v>
      </c>
      <c r="U166" s="39">
        <v>4.8499999999999996</v>
      </c>
      <c r="V166" s="39">
        <v>6.4545000000000003</v>
      </c>
      <c r="W166" s="39">
        <v>6.4599000000000002</v>
      </c>
      <c r="X166" s="39">
        <v>2.5099999999999998</v>
      </c>
      <c r="Y166" s="39">
        <v>0</v>
      </c>
      <c r="Z166" s="39">
        <v>5.4668999999999999</v>
      </c>
      <c r="AA166" s="39">
        <v>0</v>
      </c>
      <c r="AB166" s="39">
        <v>5.4668999999999999</v>
      </c>
      <c r="AC166" s="39">
        <v>5.6253000000000002</v>
      </c>
      <c r="AD166" s="39">
        <v>3.01</v>
      </c>
      <c r="AE166" s="39">
        <v>0</v>
      </c>
    </row>
    <row r="167" spans="1:31" hidden="1" outlineLevel="1" collapsed="1">
      <c r="A167" s="9">
        <v>45292</v>
      </c>
      <c r="B167" s="39">
        <v>19.738600000000002</v>
      </c>
      <c r="C167" s="39">
        <v>20.113</v>
      </c>
      <c r="D167" s="39">
        <v>19.688400000000001</v>
      </c>
      <c r="E167" s="39">
        <v>20.171199999999999</v>
      </c>
      <c r="F167" s="39">
        <v>19.3964</v>
      </c>
      <c r="G167" s="39">
        <v>0</v>
      </c>
      <c r="H167" s="39">
        <v>21.468599999999999</v>
      </c>
      <c r="I167" s="39">
        <v>20.113199999999999</v>
      </c>
      <c r="J167" s="39">
        <v>21.677199999999999</v>
      </c>
      <c r="K167" s="39">
        <v>21.680399999999999</v>
      </c>
      <c r="L167" s="39">
        <v>21.6752</v>
      </c>
      <c r="M167" s="39">
        <v>0</v>
      </c>
      <c r="N167" s="39">
        <v>6.2587000000000002</v>
      </c>
      <c r="O167" s="39">
        <v>4.8499999999999996</v>
      </c>
      <c r="P167" s="39">
        <v>6.2587999999999999</v>
      </c>
      <c r="Q167" s="39">
        <v>6.0388999999999999</v>
      </c>
      <c r="R167" s="39">
        <v>6.3451000000000004</v>
      </c>
      <c r="S167" s="39" t="s">
        <v>265</v>
      </c>
      <c r="T167" s="39">
        <v>6.1627999999999998</v>
      </c>
      <c r="U167" s="39">
        <v>4.8499999999999996</v>
      </c>
      <c r="V167" s="39">
        <v>6.1628999999999996</v>
      </c>
      <c r="W167" s="39">
        <v>6.1628999999999996</v>
      </c>
      <c r="X167" s="39">
        <v>0</v>
      </c>
      <c r="Y167" s="39">
        <v>0</v>
      </c>
      <c r="Z167" s="39">
        <v>6.2820999999999998</v>
      </c>
      <c r="AA167" s="39">
        <v>0</v>
      </c>
      <c r="AB167" s="39">
        <v>6.2820999999999998</v>
      </c>
      <c r="AC167" s="39">
        <v>5.7576999999999998</v>
      </c>
      <c r="AD167" s="39">
        <v>6.3451000000000004</v>
      </c>
      <c r="AE167" s="39">
        <v>0</v>
      </c>
    </row>
    <row r="168" spans="1:31" hidden="1" outlineLevel="1" collapsed="1">
      <c r="A168" s="9">
        <v>45323</v>
      </c>
      <c r="B168" s="39">
        <v>17.645399999999999</v>
      </c>
      <c r="C168" s="39">
        <v>19.750399999999999</v>
      </c>
      <c r="D168" s="39">
        <v>16.624099999999999</v>
      </c>
      <c r="E168" s="39">
        <v>13.3207</v>
      </c>
      <c r="F168" s="39">
        <v>20.297999999999998</v>
      </c>
      <c r="G168" s="39">
        <v>0</v>
      </c>
      <c r="H168" s="39">
        <v>20.105399999999999</v>
      </c>
      <c r="I168" s="39">
        <v>19.750599999999999</v>
      </c>
      <c r="J168" s="39">
        <v>20.334700000000002</v>
      </c>
      <c r="K168" s="39">
        <v>19.0214</v>
      </c>
      <c r="L168" s="39">
        <v>21.214400000000001</v>
      </c>
      <c r="M168" s="39">
        <v>0</v>
      </c>
      <c r="N168" s="39">
        <v>5.4714999999999998</v>
      </c>
      <c r="O168" s="39">
        <v>4.8499999999999996</v>
      </c>
      <c r="P168" s="39">
        <v>5.4715999999999996</v>
      </c>
      <c r="Q168" s="39">
        <v>5.7141000000000002</v>
      </c>
      <c r="R168" s="39">
        <v>3.2</v>
      </c>
      <c r="S168" s="39" t="s">
        <v>265</v>
      </c>
      <c r="T168" s="39">
        <v>5.7031999999999998</v>
      </c>
      <c r="U168" s="39">
        <v>4.8499999999999996</v>
      </c>
      <c r="V168" s="39">
        <v>5.7031999999999998</v>
      </c>
      <c r="W168" s="39">
        <v>5.7031999999999998</v>
      </c>
      <c r="X168" s="39">
        <v>0</v>
      </c>
      <c r="Y168" s="39">
        <v>0</v>
      </c>
      <c r="Z168" s="39">
        <v>4.9149000000000003</v>
      </c>
      <c r="AA168" s="39">
        <v>0</v>
      </c>
      <c r="AB168" s="39">
        <v>4.9149000000000003</v>
      </c>
      <c r="AC168" s="39">
        <v>5.7529000000000003</v>
      </c>
      <c r="AD168" s="39">
        <v>3.2</v>
      </c>
      <c r="AE168" s="39">
        <v>0</v>
      </c>
    </row>
    <row r="169" spans="1:31" hidden="1" outlineLevel="1" collapsed="1">
      <c r="A169" s="9">
        <v>45352</v>
      </c>
      <c r="B169" s="39">
        <v>18.067299999999999</v>
      </c>
      <c r="C169" s="39">
        <v>20.3749</v>
      </c>
      <c r="D169" s="39">
        <v>17.388300000000001</v>
      </c>
      <c r="E169" s="39">
        <v>12.8011</v>
      </c>
      <c r="F169" s="39">
        <v>20.901399999999999</v>
      </c>
      <c r="G169" s="39">
        <v>0</v>
      </c>
      <c r="H169" s="39">
        <v>20.2056</v>
      </c>
      <c r="I169" s="39">
        <v>20.416599999999999</v>
      </c>
      <c r="J169" s="39">
        <v>20.128799999999998</v>
      </c>
      <c r="K169" s="39">
        <v>17.061800000000002</v>
      </c>
      <c r="L169" s="39">
        <v>21.653700000000001</v>
      </c>
      <c r="M169" s="39">
        <v>0</v>
      </c>
      <c r="N169" s="39">
        <v>5.9119000000000002</v>
      </c>
      <c r="O169" s="39">
        <v>3.4085000000000001</v>
      </c>
      <c r="P169" s="39">
        <v>5.9211999999999998</v>
      </c>
      <c r="Q169" s="39">
        <v>5.9084000000000003</v>
      </c>
      <c r="R169" s="39">
        <v>5.9992999999999999</v>
      </c>
      <c r="S169" s="39" t="s">
        <v>265</v>
      </c>
      <c r="T169" s="39">
        <v>5.9382999999999999</v>
      </c>
      <c r="U169" s="39">
        <v>3.4085000000000001</v>
      </c>
      <c r="V169" s="39">
        <v>5.9481999999999999</v>
      </c>
      <c r="W169" s="39">
        <v>5.9394</v>
      </c>
      <c r="X169" s="39">
        <v>5.9992999999999999</v>
      </c>
      <c r="Y169" s="39">
        <v>0</v>
      </c>
      <c r="Z169" s="39">
        <v>5.2756999999999996</v>
      </c>
      <c r="AA169" s="39">
        <v>0</v>
      </c>
      <c r="AB169" s="39">
        <v>5.2756999999999996</v>
      </c>
      <c r="AC169" s="39">
        <v>5.2756999999999996</v>
      </c>
      <c r="AD169" s="39">
        <v>0</v>
      </c>
      <c r="AE169" s="39">
        <v>0</v>
      </c>
    </row>
    <row r="170" spans="1:31" collapsed="1">
      <c r="A170" s="9">
        <v>45383</v>
      </c>
      <c r="B170" s="39">
        <v>20.586600000000001</v>
      </c>
      <c r="C170" s="39">
        <v>20.8431</v>
      </c>
      <c r="D170" s="39">
        <v>20.544799999999999</v>
      </c>
      <c r="E170" s="39">
        <v>19.1343</v>
      </c>
      <c r="F170" s="39">
        <v>21.241199999999999</v>
      </c>
      <c r="G170" s="39">
        <v>25</v>
      </c>
      <c r="H170" s="39">
        <v>20.888999999999999</v>
      </c>
      <c r="I170" s="39">
        <v>20.843299999999999</v>
      </c>
      <c r="J170" s="39">
        <v>20.896599999999999</v>
      </c>
      <c r="K170" s="39">
        <v>19.856100000000001</v>
      </c>
      <c r="L170" s="39">
        <v>21.3843</v>
      </c>
      <c r="M170" s="39">
        <v>25</v>
      </c>
      <c r="N170" s="39">
        <v>6.0465999999999998</v>
      </c>
      <c r="O170" s="39">
        <v>4.8499999999999996</v>
      </c>
      <c r="P170" s="39">
        <v>6.0467000000000004</v>
      </c>
      <c r="Q170" s="39">
        <v>6.1138000000000003</v>
      </c>
      <c r="R170" s="39">
        <v>5.8536000000000001</v>
      </c>
      <c r="S170" s="39" t="s">
        <v>265</v>
      </c>
      <c r="T170" s="39">
        <v>6.3472999999999997</v>
      </c>
      <c r="U170" s="39">
        <v>4.8499999999999996</v>
      </c>
      <c r="V170" s="39">
        <v>6.3475999999999999</v>
      </c>
      <c r="W170" s="39">
        <v>6.6612</v>
      </c>
      <c r="X170" s="39">
        <v>6</v>
      </c>
      <c r="Y170" s="39">
        <v>0</v>
      </c>
      <c r="Z170" s="39">
        <v>5.7412999999999998</v>
      </c>
      <c r="AA170" s="39">
        <v>0</v>
      </c>
      <c r="AB170" s="39">
        <v>5.7412999999999998</v>
      </c>
      <c r="AC170" s="39">
        <v>5.8102</v>
      </c>
      <c r="AD170" s="39">
        <v>4</v>
      </c>
      <c r="AE170" s="39">
        <v>0</v>
      </c>
    </row>
    <row r="171" spans="1:31">
      <c r="A171" s="9">
        <v>45413</v>
      </c>
      <c r="B171" s="39">
        <v>15.6127</v>
      </c>
      <c r="C171" s="39">
        <v>19.869700000000002</v>
      </c>
      <c r="D171" s="39">
        <v>14.7517</v>
      </c>
      <c r="E171" s="39">
        <v>13.638400000000001</v>
      </c>
      <c r="F171" s="39">
        <v>18.202500000000001</v>
      </c>
      <c r="G171" s="39">
        <v>27.81</v>
      </c>
      <c r="H171" s="39">
        <v>17.6631</v>
      </c>
      <c r="I171" s="39">
        <v>19.948799999999999</v>
      </c>
      <c r="J171" s="39">
        <v>17.081800000000001</v>
      </c>
      <c r="K171" s="39">
        <v>16.0702</v>
      </c>
      <c r="L171" s="39">
        <v>19.7331</v>
      </c>
      <c r="M171" s="39">
        <v>27.81</v>
      </c>
      <c r="N171" s="39">
        <v>5.9184000000000001</v>
      </c>
      <c r="O171" s="39">
        <v>4.4516</v>
      </c>
      <c r="P171" s="39">
        <v>5.9256000000000002</v>
      </c>
      <c r="Q171" s="39">
        <v>5.9635999999999996</v>
      </c>
      <c r="R171" s="39">
        <v>5.6550000000000002</v>
      </c>
      <c r="S171" s="39" t="s">
        <v>265</v>
      </c>
      <c r="T171" s="39">
        <v>6.0006000000000004</v>
      </c>
      <c r="U171" s="39">
        <v>4.4516</v>
      </c>
      <c r="V171" s="39">
        <v>6.0092999999999996</v>
      </c>
      <c r="W171" s="39">
        <v>6.0102000000000002</v>
      </c>
      <c r="X171" s="39">
        <v>6</v>
      </c>
      <c r="Y171" s="39">
        <v>0</v>
      </c>
      <c r="Z171" s="39">
        <v>5.3379000000000003</v>
      </c>
      <c r="AA171" s="39">
        <v>0</v>
      </c>
      <c r="AB171" s="39">
        <v>5.3379000000000003</v>
      </c>
      <c r="AC171" s="39">
        <v>5.4947999999999997</v>
      </c>
      <c r="AD171" s="39">
        <v>5.0629</v>
      </c>
      <c r="AE171" s="39">
        <v>0</v>
      </c>
    </row>
    <row r="172" spans="1:31">
      <c r="A172" s="9">
        <v>45444</v>
      </c>
      <c r="B172" s="39">
        <v>14.931100000000001</v>
      </c>
      <c r="C172" s="39">
        <v>18.997299999999999</v>
      </c>
      <c r="D172" s="39">
        <v>13.761799999999999</v>
      </c>
      <c r="E172" s="39">
        <v>10.6683</v>
      </c>
      <c r="F172" s="39">
        <v>19.341200000000001</v>
      </c>
      <c r="G172" s="39">
        <v>15.3</v>
      </c>
      <c r="H172" s="39">
        <v>18.8249</v>
      </c>
      <c r="I172" s="39">
        <v>18.997399999999999</v>
      </c>
      <c r="J172" s="39">
        <v>18.743500000000001</v>
      </c>
      <c r="K172" s="39">
        <v>17.356999999999999</v>
      </c>
      <c r="L172" s="39">
        <v>19.887499999999999</v>
      </c>
      <c r="M172" s="39">
        <v>15.3</v>
      </c>
      <c r="N172" s="39">
        <v>6.0103999999999997</v>
      </c>
      <c r="O172" s="39">
        <v>4.55</v>
      </c>
      <c r="P172" s="39">
        <v>6.0103999999999997</v>
      </c>
      <c r="Q172" s="39">
        <v>6.0107999999999997</v>
      </c>
      <c r="R172" s="39">
        <v>6</v>
      </c>
      <c r="S172" s="39" t="s">
        <v>265</v>
      </c>
      <c r="T172" s="39">
        <v>6.0382999999999996</v>
      </c>
      <c r="U172" s="39">
        <v>4.55</v>
      </c>
      <c r="V172" s="39">
        <v>6.0382999999999996</v>
      </c>
      <c r="W172" s="39">
        <v>6.0397999999999996</v>
      </c>
      <c r="X172" s="39">
        <v>6</v>
      </c>
      <c r="Y172" s="39">
        <v>0</v>
      </c>
      <c r="Z172" s="39">
        <v>5.5785999999999998</v>
      </c>
      <c r="AA172" s="39">
        <v>0</v>
      </c>
      <c r="AB172" s="39">
        <v>5.5785999999999998</v>
      </c>
      <c r="AC172" s="39">
        <v>5.5785999999999998</v>
      </c>
      <c r="AD172" s="39">
        <v>0</v>
      </c>
      <c r="AE172" s="39">
        <v>0</v>
      </c>
    </row>
    <row r="173" spans="1:31">
      <c r="A173" s="9">
        <v>45474</v>
      </c>
      <c r="B173" s="39">
        <v>17.4328</v>
      </c>
      <c r="C173" s="39">
        <v>18.574300000000001</v>
      </c>
      <c r="D173" s="39">
        <v>17.322900000000001</v>
      </c>
      <c r="E173" s="39">
        <v>15.153700000000001</v>
      </c>
      <c r="F173" s="39">
        <v>20.164899999999999</v>
      </c>
      <c r="G173" s="39">
        <v>15.7912</v>
      </c>
      <c r="H173" s="39">
        <v>17.903500000000001</v>
      </c>
      <c r="I173" s="39">
        <v>18.619900000000001</v>
      </c>
      <c r="J173" s="39">
        <v>17.831900000000001</v>
      </c>
      <c r="K173" s="39">
        <v>15.7728</v>
      </c>
      <c r="L173" s="39">
        <v>20.428999999999998</v>
      </c>
      <c r="M173" s="39">
        <v>15.7912</v>
      </c>
      <c r="N173" s="39">
        <v>5.1970000000000001</v>
      </c>
      <c r="O173" s="39">
        <v>4.3009000000000004</v>
      </c>
      <c r="P173" s="39">
        <v>5.2038000000000002</v>
      </c>
      <c r="Q173" s="39">
        <v>5.1307999999999998</v>
      </c>
      <c r="R173" s="39">
        <v>5.5155000000000003</v>
      </c>
      <c r="S173" s="39" t="s">
        <v>265</v>
      </c>
      <c r="T173" s="39">
        <v>6.0696000000000003</v>
      </c>
      <c r="U173" s="39">
        <v>4.3009000000000004</v>
      </c>
      <c r="V173" s="39">
        <v>6.1860999999999997</v>
      </c>
      <c r="W173" s="39">
        <v>7.2302999999999997</v>
      </c>
      <c r="X173" s="39">
        <v>6</v>
      </c>
      <c r="Y173" s="39">
        <v>0</v>
      </c>
      <c r="Z173" s="39">
        <v>5.0758000000000001</v>
      </c>
      <c r="AA173" s="39">
        <v>0</v>
      </c>
      <c r="AB173" s="39">
        <v>5.0758000000000001</v>
      </c>
      <c r="AC173" s="39">
        <v>5.0846</v>
      </c>
      <c r="AD173" s="39">
        <v>5</v>
      </c>
      <c r="AE173" s="39">
        <v>0</v>
      </c>
    </row>
    <row r="174" spans="1:31">
      <c r="A174" s="9">
        <v>45505</v>
      </c>
      <c r="B174" s="39">
        <v>17.2164</v>
      </c>
      <c r="C174" s="39">
        <v>18.605</v>
      </c>
      <c r="D174" s="39">
        <v>16.791599999999999</v>
      </c>
      <c r="E174" s="39">
        <v>15.876300000000001</v>
      </c>
      <c r="F174" s="39">
        <v>18.460599999999999</v>
      </c>
      <c r="G174" s="39">
        <v>16.001100000000001</v>
      </c>
      <c r="H174" s="39">
        <v>17.451699999999999</v>
      </c>
      <c r="I174" s="39">
        <v>18.6052</v>
      </c>
      <c r="J174" s="39">
        <v>17.089300000000001</v>
      </c>
      <c r="K174" s="39">
        <v>16.312100000000001</v>
      </c>
      <c r="L174" s="39">
        <v>18.460599999999999</v>
      </c>
      <c r="M174" s="39">
        <v>16.001100000000001</v>
      </c>
      <c r="N174" s="39">
        <v>5.8891</v>
      </c>
      <c r="O174" s="39">
        <v>4.5000999999999998</v>
      </c>
      <c r="P174" s="39">
        <v>5.8894000000000002</v>
      </c>
      <c r="Q174" s="39">
        <v>5.8894000000000002</v>
      </c>
      <c r="R174" s="39" t="s">
        <v>265</v>
      </c>
      <c r="S174" s="39" t="s">
        <v>265</v>
      </c>
      <c r="T174" s="39">
        <v>6.6668000000000003</v>
      </c>
      <c r="U174" s="39">
        <v>4.5000999999999998</v>
      </c>
      <c r="V174" s="39">
        <v>6.6680000000000001</v>
      </c>
      <c r="W174" s="39">
        <v>6.6680000000000001</v>
      </c>
      <c r="X174" s="39">
        <v>0</v>
      </c>
      <c r="Y174" s="39">
        <v>0</v>
      </c>
      <c r="Z174" s="39">
        <v>5.5182000000000002</v>
      </c>
      <c r="AA174" s="39">
        <v>0</v>
      </c>
      <c r="AB174" s="39">
        <v>5.5182000000000002</v>
      </c>
      <c r="AC174" s="39">
        <v>5.5182000000000002</v>
      </c>
      <c r="AD174" s="39">
        <v>0</v>
      </c>
      <c r="AE174" s="39">
        <v>0</v>
      </c>
    </row>
    <row r="175" spans="1:31">
      <c r="A175" s="9">
        <v>45536</v>
      </c>
      <c r="B175" s="39">
        <v>16.877600000000001</v>
      </c>
      <c r="C175" s="39">
        <v>18.4192</v>
      </c>
      <c r="D175" s="39">
        <v>16.3932</v>
      </c>
      <c r="E175" s="39">
        <v>15.3786</v>
      </c>
      <c r="F175" s="39">
        <v>17.319099999999999</v>
      </c>
      <c r="G175" s="39">
        <v>18.238399999999999</v>
      </c>
      <c r="H175" s="39">
        <v>17.124099999999999</v>
      </c>
      <c r="I175" s="39">
        <v>18.453700000000001</v>
      </c>
      <c r="J175" s="39">
        <v>16.696000000000002</v>
      </c>
      <c r="K175" s="39">
        <v>15.7308</v>
      </c>
      <c r="L175" s="39">
        <v>17.567599999999999</v>
      </c>
      <c r="M175" s="39">
        <v>18.238399999999999</v>
      </c>
      <c r="N175" s="39">
        <v>5.2266000000000004</v>
      </c>
      <c r="O175" s="39">
        <v>4.5499000000000001</v>
      </c>
      <c r="P175" s="39">
        <v>5.2465000000000002</v>
      </c>
      <c r="Q175" s="39">
        <v>5.4592999999999998</v>
      </c>
      <c r="R175" s="39">
        <v>4.8901000000000003</v>
      </c>
      <c r="S175" s="39" t="s">
        <v>265</v>
      </c>
      <c r="T175" s="39">
        <v>4.9126000000000003</v>
      </c>
      <c r="U175" s="39">
        <v>4.5499000000000001</v>
      </c>
      <c r="V175" s="39">
        <v>5.0972</v>
      </c>
      <c r="W175" s="39">
        <v>5.0972</v>
      </c>
      <c r="X175" s="39">
        <v>0</v>
      </c>
      <c r="Y175" s="39">
        <v>0</v>
      </c>
      <c r="Z175" s="39">
        <v>5.2557</v>
      </c>
      <c r="AA175" s="39">
        <v>0</v>
      </c>
      <c r="AB175" s="39">
        <v>5.2557</v>
      </c>
      <c r="AC175" s="39">
        <v>5.4961000000000002</v>
      </c>
      <c r="AD175" s="39">
        <v>4.8901000000000003</v>
      </c>
      <c r="AE175" s="39">
        <v>0</v>
      </c>
    </row>
    <row r="176" spans="1:31">
      <c r="A176" s="9">
        <v>45566</v>
      </c>
      <c r="B176" s="39">
        <v>17.903199999999998</v>
      </c>
      <c r="C176" s="39">
        <v>18.121600000000001</v>
      </c>
      <c r="D176" s="39">
        <v>17.868400000000001</v>
      </c>
      <c r="E176" s="39">
        <v>15.0693</v>
      </c>
      <c r="F176" s="39">
        <v>19.797999999999998</v>
      </c>
      <c r="G176" s="39">
        <v>18.027899999999999</v>
      </c>
      <c r="H176" s="39">
        <v>18.761099999999999</v>
      </c>
      <c r="I176" s="39">
        <v>18.136900000000001</v>
      </c>
      <c r="J176" s="39">
        <v>18.8688</v>
      </c>
      <c r="K176" s="39">
        <v>17.244199999999999</v>
      </c>
      <c r="L176" s="39">
        <v>19.8034</v>
      </c>
      <c r="M176" s="39">
        <v>18.027899999999999</v>
      </c>
      <c r="N176" s="39">
        <v>5.9676</v>
      </c>
      <c r="O176" s="39">
        <v>4.2034000000000002</v>
      </c>
      <c r="P176" s="39">
        <v>5.9714999999999998</v>
      </c>
      <c r="Q176" s="39">
        <v>5.9795999999999996</v>
      </c>
      <c r="R176" s="39">
        <v>2.5099999999999998</v>
      </c>
      <c r="S176" s="39" t="s">
        <v>265</v>
      </c>
      <c r="T176" s="39">
        <v>6.1318000000000001</v>
      </c>
      <c r="U176" s="39">
        <v>4.2034000000000002</v>
      </c>
      <c r="V176" s="39">
        <v>6.1368</v>
      </c>
      <c r="W176" s="39">
        <v>6.1463999999999999</v>
      </c>
      <c r="X176" s="39">
        <v>2.5099999999999998</v>
      </c>
      <c r="Y176" s="39">
        <v>0</v>
      </c>
      <c r="Z176" s="39">
        <v>4.8052999999999999</v>
      </c>
      <c r="AA176" s="39">
        <v>0</v>
      </c>
      <c r="AB176" s="39">
        <v>4.8052999999999999</v>
      </c>
      <c r="AC176" s="39">
        <v>4.8052999999999999</v>
      </c>
      <c r="AD176" s="39">
        <v>0</v>
      </c>
      <c r="AE176" s="39">
        <v>0</v>
      </c>
    </row>
    <row r="177" spans="1:31">
      <c r="A177" s="9">
        <v>45597</v>
      </c>
      <c r="B177" s="39">
        <v>10.6623</v>
      </c>
      <c r="C177" s="39">
        <v>18.117799999999999</v>
      </c>
      <c r="D177" s="39">
        <v>9.7245000000000008</v>
      </c>
      <c r="E177" s="39">
        <v>8.1740999999999993</v>
      </c>
      <c r="F177" s="39">
        <v>18.1553</v>
      </c>
      <c r="G177" s="39">
        <v>20.598199999999999</v>
      </c>
      <c r="H177" s="39">
        <v>17.418700000000001</v>
      </c>
      <c r="I177" s="39">
        <v>18.117799999999999</v>
      </c>
      <c r="J177" s="39">
        <v>17.148900000000001</v>
      </c>
      <c r="K177" s="39">
        <v>15.9655</v>
      </c>
      <c r="L177" s="39">
        <v>18.434100000000001</v>
      </c>
      <c r="M177" s="39">
        <v>20.598199999999999</v>
      </c>
      <c r="N177" s="39">
        <v>6.1344000000000003</v>
      </c>
      <c r="O177" s="39">
        <v>0</v>
      </c>
      <c r="P177" s="39">
        <v>6.1344000000000003</v>
      </c>
      <c r="Q177" s="39">
        <v>6.1467999999999998</v>
      </c>
      <c r="R177" s="39">
        <v>3.0264000000000002</v>
      </c>
      <c r="S177" s="39" t="s">
        <v>265</v>
      </c>
      <c r="T177" s="39">
        <v>6.1356000000000002</v>
      </c>
      <c r="U177" s="39">
        <v>0</v>
      </c>
      <c r="V177" s="39">
        <v>6.1356000000000002</v>
      </c>
      <c r="W177" s="39">
        <v>6.1356000000000002</v>
      </c>
      <c r="X177" s="39">
        <v>0</v>
      </c>
      <c r="Y177" s="39">
        <v>0</v>
      </c>
      <c r="Z177" s="39">
        <v>6.0594000000000001</v>
      </c>
      <c r="AA177" s="39">
        <v>0</v>
      </c>
      <c r="AB177" s="39">
        <v>6.0594000000000001</v>
      </c>
      <c r="AC177" s="39">
        <v>7.1059999999999999</v>
      </c>
      <c r="AD177" s="39">
        <v>3.0264000000000002</v>
      </c>
      <c r="AE177" s="39">
        <v>0</v>
      </c>
    </row>
    <row r="178" spans="1:31">
      <c r="A178" s="9">
        <v>45627</v>
      </c>
      <c r="B178" s="39">
        <v>16.275200000000002</v>
      </c>
      <c r="C178" s="39">
        <v>17.941800000000001</v>
      </c>
      <c r="D178" s="39">
        <v>15.72</v>
      </c>
      <c r="E178" s="39">
        <v>14.371600000000001</v>
      </c>
      <c r="F178" s="39">
        <v>17.844000000000001</v>
      </c>
      <c r="G178" s="39">
        <v>16.764099999999999</v>
      </c>
      <c r="H178" s="39">
        <v>17.121300000000002</v>
      </c>
      <c r="I178" s="39">
        <v>17.941800000000001</v>
      </c>
      <c r="J178" s="39">
        <v>16.817399999999999</v>
      </c>
      <c r="K178" s="39">
        <v>15.9924</v>
      </c>
      <c r="L178" s="39">
        <v>17.9283</v>
      </c>
      <c r="M178" s="39">
        <v>16.764099999999999</v>
      </c>
      <c r="N178" s="39">
        <v>5.9223999999999997</v>
      </c>
      <c r="O178" s="39">
        <v>0</v>
      </c>
      <c r="P178" s="39">
        <v>5.9223999999999997</v>
      </c>
      <c r="Q178" s="39">
        <v>5.9466000000000001</v>
      </c>
      <c r="R178" s="39">
        <v>4.9657999999999998</v>
      </c>
      <c r="S178" s="39" t="s">
        <v>265</v>
      </c>
      <c r="T178" s="39">
        <v>5.6380999999999997</v>
      </c>
      <c r="U178" s="39">
        <v>0</v>
      </c>
      <c r="V178" s="39">
        <v>5.6380999999999997</v>
      </c>
      <c r="W178" s="39">
        <v>5.6380999999999997</v>
      </c>
      <c r="X178" s="39">
        <v>0</v>
      </c>
      <c r="Y178" s="39">
        <v>0</v>
      </c>
      <c r="Z178" s="39">
        <v>6.7249999999999996</v>
      </c>
      <c r="AA178" s="39">
        <v>0</v>
      </c>
      <c r="AB178" s="39">
        <v>6.7249999999999996</v>
      </c>
      <c r="AC178" s="39">
        <v>6.9081999999999999</v>
      </c>
      <c r="AD178" s="39">
        <v>4.9657999999999998</v>
      </c>
      <c r="AE178" s="39">
        <v>0</v>
      </c>
    </row>
    <row r="179" spans="1:31">
      <c r="A179" s="9">
        <v>45658</v>
      </c>
      <c r="B179" s="39">
        <v>17.8323</v>
      </c>
      <c r="C179" s="39">
        <v>17.379300000000001</v>
      </c>
      <c r="D179" s="39">
        <v>17.897600000000001</v>
      </c>
      <c r="E179" s="39">
        <v>15.9391</v>
      </c>
      <c r="F179" s="39">
        <v>19.5655</v>
      </c>
      <c r="G179" s="39">
        <v>7.8578000000000001</v>
      </c>
      <c r="H179" s="39">
        <v>18.7469</v>
      </c>
      <c r="I179" s="39">
        <v>17.379300000000001</v>
      </c>
      <c r="J179" s="39">
        <v>18.962299999999999</v>
      </c>
      <c r="K179" s="39">
        <v>16.493400000000001</v>
      </c>
      <c r="L179" s="39">
        <v>19.737400000000001</v>
      </c>
      <c r="M179" s="39">
        <v>19.370200000000001</v>
      </c>
      <c r="N179" s="39">
        <v>6.3163999999999998</v>
      </c>
      <c r="O179" s="39">
        <v>0</v>
      </c>
      <c r="P179" s="39">
        <v>6.3163999999999998</v>
      </c>
      <c r="Q179" s="39">
        <v>6.3966000000000003</v>
      </c>
      <c r="R179" s="39">
        <v>4.6407999999999996</v>
      </c>
      <c r="S179" s="39">
        <v>6.51</v>
      </c>
      <c r="T179" s="39">
        <v>6.0484</v>
      </c>
      <c r="U179" s="39">
        <v>0</v>
      </c>
      <c r="V179" s="39">
        <v>6.0484</v>
      </c>
      <c r="W179" s="39">
        <v>5.8396999999999997</v>
      </c>
      <c r="X179" s="39">
        <v>6.5026000000000002</v>
      </c>
      <c r="Y179" s="39">
        <v>0</v>
      </c>
      <c r="Z179" s="39">
        <v>6.3525</v>
      </c>
      <c r="AA179" s="39">
        <v>0</v>
      </c>
      <c r="AB179" s="39">
        <v>6.3525</v>
      </c>
      <c r="AC179" s="39">
        <v>7.0510999999999999</v>
      </c>
      <c r="AD179" s="39">
        <v>3.4239999999999999</v>
      </c>
      <c r="AE179" s="39">
        <v>6.51</v>
      </c>
    </row>
    <row r="180" spans="1:31">
      <c r="A180" s="9">
        <v>45689</v>
      </c>
      <c r="B180" s="39">
        <v>14.0444</v>
      </c>
      <c r="C180" s="39">
        <v>17.3675</v>
      </c>
      <c r="D180" s="39">
        <v>12.9017</v>
      </c>
      <c r="E180" s="39">
        <v>10.7744</v>
      </c>
      <c r="F180" s="39">
        <v>16.877199999999998</v>
      </c>
      <c r="G180" s="39">
        <v>0</v>
      </c>
      <c r="H180" s="39">
        <v>16.915199999999999</v>
      </c>
      <c r="I180" s="39">
        <v>17.3675</v>
      </c>
      <c r="J180" s="39">
        <v>16.674399999999999</v>
      </c>
      <c r="K180" s="39">
        <v>15.2026</v>
      </c>
      <c r="L180" s="39">
        <v>18.241499999999998</v>
      </c>
      <c r="M180" s="39">
        <v>0</v>
      </c>
      <c r="N180" s="39">
        <v>6.0179</v>
      </c>
      <c r="O180" s="39">
        <v>0</v>
      </c>
      <c r="P180" s="39">
        <v>6.0179</v>
      </c>
      <c r="Q180" s="39">
        <v>6.1398000000000001</v>
      </c>
      <c r="R180" s="39">
        <v>4.9320000000000004</v>
      </c>
      <c r="S180" s="39" t="s">
        <v>265</v>
      </c>
      <c r="T180" s="39">
        <v>6.1889000000000003</v>
      </c>
      <c r="U180" s="39">
        <v>0</v>
      </c>
      <c r="V180" s="39">
        <v>6.1889000000000003</v>
      </c>
      <c r="W180" s="39">
        <v>6.1783000000000001</v>
      </c>
      <c r="X180" s="39">
        <v>6.4165999999999999</v>
      </c>
      <c r="Y180" s="39">
        <v>0</v>
      </c>
      <c r="Z180" s="39">
        <v>5.0857999999999999</v>
      </c>
      <c r="AA180" s="39">
        <v>0</v>
      </c>
      <c r="AB180" s="39">
        <v>5.0857999999999999</v>
      </c>
      <c r="AC180" s="39">
        <v>5.7994000000000003</v>
      </c>
      <c r="AD180" s="39">
        <v>4.0614999999999997</v>
      </c>
      <c r="AE180" s="39">
        <v>0</v>
      </c>
    </row>
    <row r="181" spans="1:31">
      <c r="A181" s="9">
        <v>45717</v>
      </c>
      <c r="B181" s="39">
        <v>12.571999999999999</v>
      </c>
      <c r="C181" s="39">
        <v>17.686299999999999</v>
      </c>
      <c r="D181" s="39">
        <v>11.750500000000001</v>
      </c>
      <c r="E181" s="39">
        <v>9.0223999999999993</v>
      </c>
      <c r="F181" s="39">
        <v>17.476600000000001</v>
      </c>
      <c r="G181" s="39">
        <v>15.6815</v>
      </c>
      <c r="H181" s="39">
        <v>17.284500000000001</v>
      </c>
      <c r="I181" s="39">
        <v>17.686299999999999</v>
      </c>
      <c r="J181" s="39">
        <v>17.160399999999999</v>
      </c>
      <c r="K181" s="39">
        <v>16.177</v>
      </c>
      <c r="L181" s="39">
        <v>17.840800000000002</v>
      </c>
      <c r="M181" s="39">
        <v>15.6815</v>
      </c>
      <c r="N181" s="39">
        <v>5.8914</v>
      </c>
      <c r="O181" s="39">
        <v>0</v>
      </c>
      <c r="P181" s="39">
        <v>5.8914</v>
      </c>
      <c r="Q181" s="39">
        <v>5.9260000000000002</v>
      </c>
      <c r="R181" s="39">
        <v>3.93</v>
      </c>
      <c r="S181" s="39" t="s">
        <v>265</v>
      </c>
      <c r="T181" s="39">
        <v>5.9104999999999999</v>
      </c>
      <c r="U181" s="39">
        <v>0</v>
      </c>
      <c r="V181" s="39">
        <v>5.9104999999999999</v>
      </c>
      <c r="W181" s="39">
        <v>5.91</v>
      </c>
      <c r="X181" s="39">
        <v>5.9969999999999999</v>
      </c>
      <c r="Y181" s="39">
        <v>0</v>
      </c>
      <c r="Z181" s="39">
        <v>5.3887999999999998</v>
      </c>
      <c r="AA181" s="39">
        <v>0</v>
      </c>
      <c r="AB181" s="39">
        <v>5.3887999999999998</v>
      </c>
      <c r="AC181" s="39">
        <v>6.5488999999999997</v>
      </c>
      <c r="AD181" s="39">
        <v>3.01</v>
      </c>
      <c r="AE181" s="39">
        <v>0</v>
      </c>
    </row>
    <row r="182" spans="1:31">
      <c r="A182" s="9">
        <v>45748</v>
      </c>
      <c r="B182" s="39">
        <v>15.898400000000001</v>
      </c>
      <c r="C182" s="39">
        <v>17.892600000000002</v>
      </c>
      <c r="D182" s="39">
        <v>15.7135</v>
      </c>
      <c r="E182" s="39">
        <v>10.571899999999999</v>
      </c>
      <c r="F182" s="39">
        <v>19.109200000000001</v>
      </c>
      <c r="G182" s="39">
        <v>20.340199999999999</v>
      </c>
      <c r="H182" s="39">
        <v>18.5688</v>
      </c>
      <c r="I182" s="39">
        <v>17.892600000000002</v>
      </c>
      <c r="J182" s="39">
        <v>18.650099999999998</v>
      </c>
      <c r="K182" s="39">
        <v>16.811299999999999</v>
      </c>
      <c r="L182" s="39">
        <v>19.161200000000001</v>
      </c>
      <c r="M182" s="39">
        <v>20.340199999999999</v>
      </c>
      <c r="N182" s="39">
        <v>5.7803000000000004</v>
      </c>
      <c r="O182" s="39">
        <v>0</v>
      </c>
      <c r="P182" s="39">
        <v>5.7803000000000004</v>
      </c>
      <c r="Q182" s="39">
        <v>5.8037000000000001</v>
      </c>
      <c r="R182" s="39">
        <v>3.0028999999999999</v>
      </c>
      <c r="S182" s="39" t="s">
        <v>265</v>
      </c>
      <c r="T182" s="39">
        <v>5.7889999999999997</v>
      </c>
      <c r="U182" s="39">
        <v>0</v>
      </c>
      <c r="V182" s="39">
        <v>5.7889999999999997</v>
      </c>
      <c r="W182" s="39">
        <v>5.7889999999999997</v>
      </c>
      <c r="X182" s="39">
        <v>0</v>
      </c>
      <c r="Y182" s="39">
        <v>0</v>
      </c>
      <c r="Z182" s="39">
        <v>5.5644</v>
      </c>
      <c r="AA182" s="39">
        <v>0</v>
      </c>
      <c r="AB182" s="39">
        <v>5.5644</v>
      </c>
      <c r="AC182" s="39">
        <v>6.2637999999999998</v>
      </c>
      <c r="AD182" s="39">
        <v>3.0028999999999999</v>
      </c>
      <c r="AE182" s="39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20" width="10" style="37" bestFit="1" customWidth="1"/>
    <col min="21" max="16384" width="9.109375" style="37"/>
  </cols>
  <sheetData>
    <row r="1" spans="1:19" s="10" customFormat="1">
      <c r="A1" s="4" t="s">
        <v>129</v>
      </c>
    </row>
    <row r="2" spans="1:19" s="10" customFormat="1" ht="5.25" customHeight="1">
      <c r="A2" s="42"/>
    </row>
    <row r="3" spans="1:19" ht="28.5" customHeight="1">
      <c r="A3" s="214" t="s">
        <v>106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11" t="s">
        <v>127</v>
      </c>
    </row>
    <row r="5" spans="1:19" ht="12.75" customHeight="1">
      <c r="A5" s="12" t="s">
        <v>51</v>
      </c>
    </row>
    <row r="6" spans="1:19" s="38" customFormat="1" ht="12.75" customHeight="1">
      <c r="A6" s="191" t="s">
        <v>0</v>
      </c>
      <c r="B6" s="226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38" customFormat="1" ht="12.75" customHeight="1">
      <c r="A7" s="192"/>
      <c r="B7" s="227"/>
      <c r="C7" s="225" t="s">
        <v>67</v>
      </c>
      <c r="D7" s="225" t="s">
        <v>6</v>
      </c>
      <c r="E7" s="194" t="s">
        <v>7</v>
      </c>
      <c r="F7" s="224"/>
      <c r="G7" s="224"/>
      <c r="H7" s="194" t="s">
        <v>8</v>
      </c>
      <c r="I7" s="194"/>
      <c r="J7" s="194"/>
      <c r="K7" s="224"/>
      <c r="L7" s="224"/>
      <c r="M7" s="224"/>
      <c r="N7" s="194" t="s">
        <v>9</v>
      </c>
      <c r="O7" s="194"/>
      <c r="P7" s="194"/>
      <c r="Q7" s="224"/>
      <c r="R7" s="224"/>
      <c r="S7" s="224"/>
    </row>
    <row r="8" spans="1:19" s="38" customFormat="1" ht="88.5" customHeight="1">
      <c r="A8" s="193"/>
      <c r="B8" s="228"/>
      <c r="C8" s="225"/>
      <c r="D8" s="22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38" customFormat="1" hidden="1">
      <c r="A9" s="116"/>
      <c r="B9" s="124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19" s="38" customFormat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</row>
    <row r="11" spans="1:19" ht="15" hidden="1" customHeight="1" outlineLevel="1">
      <c r="A11" s="9">
        <v>40544</v>
      </c>
      <c r="B11" s="39">
        <v>28.067399999999999</v>
      </c>
      <c r="C11" s="39">
        <v>33.849899999999998</v>
      </c>
      <c r="D11" s="39">
        <v>14.7972</v>
      </c>
      <c r="E11" s="39">
        <v>11.6112</v>
      </c>
      <c r="F11" s="39">
        <v>18.702000000000002</v>
      </c>
      <c r="G11" s="39">
        <v>12.028</v>
      </c>
      <c r="H11" s="39">
        <v>28.490100000000002</v>
      </c>
      <c r="I11" s="39">
        <v>33.902700000000003</v>
      </c>
      <c r="J11" s="39">
        <v>15.2805</v>
      </c>
      <c r="K11" s="39">
        <v>11.6112</v>
      </c>
      <c r="L11" s="39">
        <v>18.715499999999999</v>
      </c>
      <c r="M11" s="39">
        <v>15.158799999999999</v>
      </c>
      <c r="N11" s="39">
        <v>9.1471</v>
      </c>
      <c r="O11" s="39">
        <v>20.041</v>
      </c>
      <c r="P11" s="39">
        <v>7.6437999999999997</v>
      </c>
      <c r="Q11" s="39">
        <v>0</v>
      </c>
      <c r="R11" s="39">
        <v>15.2904</v>
      </c>
      <c r="S11" s="39">
        <v>7.4295999999999998</v>
      </c>
    </row>
    <row r="12" spans="1:19" ht="15" hidden="1" customHeight="1" outlineLevel="1">
      <c r="A12" s="9">
        <v>40575</v>
      </c>
      <c r="B12" s="39">
        <v>26.767900000000001</v>
      </c>
      <c r="C12" s="39">
        <v>33.559199999999997</v>
      </c>
      <c r="D12" s="39">
        <v>15.696899999999999</v>
      </c>
      <c r="E12" s="39">
        <v>11.8348</v>
      </c>
      <c r="F12" s="39">
        <v>20.4648</v>
      </c>
      <c r="G12" s="39">
        <v>12.095599999999999</v>
      </c>
      <c r="H12" s="39">
        <v>27.833300000000001</v>
      </c>
      <c r="I12" s="39">
        <v>33.6008</v>
      </c>
      <c r="J12" s="39">
        <v>16.796700000000001</v>
      </c>
      <c r="K12" s="39">
        <v>11.8348</v>
      </c>
      <c r="L12" s="39">
        <v>20.527899999999999</v>
      </c>
      <c r="M12" s="39">
        <v>14.2736</v>
      </c>
      <c r="N12" s="39">
        <v>9.8355999999999995</v>
      </c>
      <c r="O12" s="39">
        <v>19.995699999999999</v>
      </c>
      <c r="P12" s="39">
        <v>9.4990000000000006</v>
      </c>
      <c r="Q12" s="39">
        <v>0</v>
      </c>
      <c r="R12" s="39">
        <v>12.765599999999999</v>
      </c>
      <c r="S12" s="39">
        <v>9.42</v>
      </c>
    </row>
    <row r="13" spans="1:19" ht="15" hidden="1" customHeight="1" outlineLevel="1">
      <c r="A13" s="9">
        <v>40603</v>
      </c>
      <c r="B13" s="39">
        <v>29.380500000000001</v>
      </c>
      <c r="C13" s="39">
        <v>33.385300000000001</v>
      </c>
      <c r="D13" s="39">
        <v>19.64</v>
      </c>
      <c r="E13" s="39">
        <v>20.391100000000002</v>
      </c>
      <c r="F13" s="39">
        <v>21.730799999999999</v>
      </c>
      <c r="G13" s="39">
        <v>15.227600000000001</v>
      </c>
      <c r="H13" s="39">
        <v>29.7499</v>
      </c>
      <c r="I13" s="39">
        <v>33.3996</v>
      </c>
      <c r="J13" s="39">
        <v>20.420000000000002</v>
      </c>
      <c r="K13" s="39">
        <v>20.391100000000002</v>
      </c>
      <c r="L13" s="39">
        <v>21.7773</v>
      </c>
      <c r="M13" s="39">
        <v>17.687000000000001</v>
      </c>
      <c r="N13" s="39">
        <v>5.4637000000000002</v>
      </c>
      <c r="O13" s="39">
        <v>20.113199999999999</v>
      </c>
      <c r="P13" s="39">
        <v>4.6906999999999996</v>
      </c>
      <c r="Q13" s="39">
        <v>0</v>
      </c>
      <c r="R13" s="39">
        <v>18.152999999999999</v>
      </c>
      <c r="S13" s="39">
        <v>2.8972000000000002</v>
      </c>
    </row>
    <row r="14" spans="1:19" ht="15" hidden="1" customHeight="1" outlineLevel="1">
      <c r="A14" s="9">
        <v>40634</v>
      </c>
      <c r="B14" s="39">
        <v>31.141300000000001</v>
      </c>
      <c r="C14" s="39">
        <v>34.058799999999998</v>
      </c>
      <c r="D14" s="39">
        <v>20.633299999999998</v>
      </c>
      <c r="E14" s="39">
        <v>19.787600000000001</v>
      </c>
      <c r="F14" s="39">
        <v>21.7331</v>
      </c>
      <c r="G14" s="39">
        <v>19.462700000000002</v>
      </c>
      <c r="H14" s="39">
        <v>31.407800000000002</v>
      </c>
      <c r="I14" s="39">
        <v>34.070900000000002</v>
      </c>
      <c r="J14" s="39">
        <v>21.2149</v>
      </c>
      <c r="K14" s="39">
        <v>20.807099999999998</v>
      </c>
      <c r="L14" s="39">
        <v>21.756900000000002</v>
      </c>
      <c r="M14" s="39">
        <v>20.483000000000001</v>
      </c>
      <c r="N14" s="39">
        <v>11.906700000000001</v>
      </c>
      <c r="O14" s="39">
        <v>19.972799999999999</v>
      </c>
      <c r="P14" s="39">
        <v>11.488899999999999</v>
      </c>
      <c r="Q14" s="39">
        <v>9.5</v>
      </c>
      <c r="R14" s="39">
        <v>12.324400000000001</v>
      </c>
      <c r="S14" s="39">
        <v>13.073600000000001</v>
      </c>
    </row>
    <row r="15" spans="1:19" ht="15" hidden="1" customHeight="1" outlineLevel="1">
      <c r="A15" s="9">
        <v>40664</v>
      </c>
      <c r="B15" s="39">
        <v>32.247799999999998</v>
      </c>
      <c r="C15" s="39">
        <v>34.136699999999998</v>
      </c>
      <c r="D15" s="39">
        <v>22.828800000000001</v>
      </c>
      <c r="E15" s="39">
        <v>23.901900000000001</v>
      </c>
      <c r="F15" s="39">
        <v>23.445900000000002</v>
      </c>
      <c r="G15" s="39">
        <v>19.626000000000001</v>
      </c>
      <c r="H15" s="39">
        <v>32.366300000000003</v>
      </c>
      <c r="I15" s="39">
        <v>34.153599999999997</v>
      </c>
      <c r="J15" s="39">
        <v>23.156300000000002</v>
      </c>
      <c r="K15" s="39">
        <v>23.901900000000001</v>
      </c>
      <c r="L15" s="39">
        <v>23.4557</v>
      </c>
      <c r="M15" s="39">
        <v>20.887699999999999</v>
      </c>
      <c r="N15" s="39">
        <v>14.326700000000001</v>
      </c>
      <c r="O15" s="39">
        <v>19.7927</v>
      </c>
      <c r="P15" s="39">
        <v>13.367900000000001</v>
      </c>
      <c r="Q15" s="39">
        <v>0</v>
      </c>
      <c r="R15" s="39">
        <v>14.3597</v>
      </c>
      <c r="S15" s="39">
        <v>13.3514</v>
      </c>
    </row>
    <row r="16" spans="1:19" ht="15" hidden="1" customHeight="1" outlineLevel="1">
      <c r="A16" s="9">
        <v>40695</v>
      </c>
      <c r="B16" s="39">
        <v>31.690200000000001</v>
      </c>
      <c r="C16" s="39">
        <v>34.038899999999998</v>
      </c>
      <c r="D16" s="39">
        <v>22.433299999999999</v>
      </c>
      <c r="E16" s="39">
        <v>23.408799999999999</v>
      </c>
      <c r="F16" s="39">
        <v>22.648800000000001</v>
      </c>
      <c r="G16" s="39">
        <v>21.189499999999999</v>
      </c>
      <c r="H16" s="39">
        <v>31.8248</v>
      </c>
      <c r="I16" s="39">
        <v>34.052900000000001</v>
      </c>
      <c r="J16" s="39">
        <v>22.7437</v>
      </c>
      <c r="K16" s="39">
        <v>23.408799999999999</v>
      </c>
      <c r="L16" s="39">
        <v>22.686399999999999</v>
      </c>
      <c r="M16" s="39">
        <v>22.189699999999998</v>
      </c>
      <c r="N16" s="39">
        <v>14.241</v>
      </c>
      <c r="O16" s="39">
        <v>19.8721</v>
      </c>
      <c r="P16" s="39">
        <v>13.5936</v>
      </c>
      <c r="Q16" s="39">
        <v>0</v>
      </c>
      <c r="R16" s="39">
        <v>13.6767</v>
      </c>
      <c r="S16" s="39">
        <v>13.5883</v>
      </c>
    </row>
    <row r="17" spans="1:19" ht="15" hidden="1" customHeight="1" outlineLevel="1">
      <c r="A17" s="9">
        <v>40725</v>
      </c>
      <c r="B17" s="39">
        <v>28.0762</v>
      </c>
      <c r="C17" s="39">
        <v>32.389099999999999</v>
      </c>
      <c r="D17" s="39">
        <v>20.270299999999999</v>
      </c>
      <c r="E17" s="39">
        <v>20.002500000000001</v>
      </c>
      <c r="F17" s="39">
        <v>22.3245</v>
      </c>
      <c r="G17" s="39">
        <v>17.0488</v>
      </c>
      <c r="H17" s="39">
        <v>28.664899999999999</v>
      </c>
      <c r="I17" s="39">
        <v>32.405799999999999</v>
      </c>
      <c r="J17" s="39">
        <v>21.104500000000002</v>
      </c>
      <c r="K17" s="39">
        <v>20.002500000000001</v>
      </c>
      <c r="L17" s="39">
        <v>22.3383</v>
      </c>
      <c r="M17" s="39">
        <v>19.152699999999999</v>
      </c>
      <c r="N17" s="39">
        <v>13.3628</v>
      </c>
      <c r="O17" s="39">
        <v>20.003699999999998</v>
      </c>
      <c r="P17" s="39">
        <v>13.209300000000001</v>
      </c>
      <c r="Q17" s="39">
        <v>0</v>
      </c>
      <c r="R17" s="39">
        <v>13.655799999999999</v>
      </c>
      <c r="S17" s="39">
        <v>13.206</v>
      </c>
    </row>
    <row r="18" spans="1:19" ht="15" hidden="1" customHeight="1" outlineLevel="1">
      <c r="A18" s="9">
        <v>40756</v>
      </c>
      <c r="B18" s="39">
        <v>27.85</v>
      </c>
      <c r="C18" s="39">
        <v>30.834499999999998</v>
      </c>
      <c r="D18" s="39">
        <v>23.088000000000001</v>
      </c>
      <c r="E18" s="39">
        <v>23.209099999999999</v>
      </c>
      <c r="F18" s="39">
        <v>23.847999999999999</v>
      </c>
      <c r="G18" s="39">
        <v>21.339300000000001</v>
      </c>
      <c r="H18" s="39">
        <v>28.095300000000002</v>
      </c>
      <c r="I18" s="39">
        <v>30.842500000000001</v>
      </c>
      <c r="J18" s="39">
        <v>23.5318</v>
      </c>
      <c r="K18" s="39">
        <v>23.209099999999999</v>
      </c>
      <c r="L18" s="39">
        <v>24.2559</v>
      </c>
      <c r="M18" s="39">
        <v>22.101500000000001</v>
      </c>
      <c r="N18" s="39">
        <v>12.6927</v>
      </c>
      <c r="O18" s="39">
        <v>20.011399999999998</v>
      </c>
      <c r="P18" s="39">
        <v>12.476900000000001</v>
      </c>
      <c r="Q18" s="39">
        <v>0</v>
      </c>
      <c r="R18" s="39">
        <v>9.9936000000000007</v>
      </c>
      <c r="S18" s="39">
        <v>14.1029</v>
      </c>
    </row>
    <row r="19" spans="1:19" ht="15" hidden="1" customHeight="1" outlineLevel="1">
      <c r="A19" s="9">
        <v>40787</v>
      </c>
      <c r="B19" s="39">
        <v>26.5168</v>
      </c>
      <c r="C19" s="39">
        <v>29.540900000000001</v>
      </c>
      <c r="D19" s="39">
        <v>23.493400000000001</v>
      </c>
      <c r="E19" s="39">
        <v>22.007999999999999</v>
      </c>
      <c r="F19" s="39">
        <v>25.9861</v>
      </c>
      <c r="G19" s="39">
        <v>20.269300000000001</v>
      </c>
      <c r="H19" s="39">
        <v>27.1264</v>
      </c>
      <c r="I19" s="39">
        <v>29.549900000000001</v>
      </c>
      <c r="J19" s="39">
        <v>24.499600000000001</v>
      </c>
      <c r="K19" s="39">
        <v>22.007999999999999</v>
      </c>
      <c r="L19" s="39">
        <v>26.742599999999999</v>
      </c>
      <c r="M19" s="39">
        <v>22.2668</v>
      </c>
      <c r="N19" s="39">
        <v>11.755699999999999</v>
      </c>
      <c r="O19" s="39">
        <v>19.513500000000001</v>
      </c>
      <c r="P19" s="39">
        <v>11.666600000000001</v>
      </c>
      <c r="Q19" s="39">
        <v>0</v>
      </c>
      <c r="R19" s="39">
        <v>12.273400000000001</v>
      </c>
      <c r="S19" s="39">
        <v>11.364800000000001</v>
      </c>
    </row>
    <row r="20" spans="1:19" ht="15" hidden="1" customHeight="1" outlineLevel="1">
      <c r="A20" s="9">
        <v>40817</v>
      </c>
      <c r="B20" s="39">
        <v>24.601299999999998</v>
      </c>
      <c r="C20" s="39">
        <v>29.3201</v>
      </c>
      <c r="D20" s="39">
        <v>20.6432</v>
      </c>
      <c r="E20" s="39">
        <v>18.2011</v>
      </c>
      <c r="F20" s="39">
        <v>25.175699999999999</v>
      </c>
      <c r="G20" s="39">
        <v>18.285599999999999</v>
      </c>
      <c r="H20" s="39">
        <v>24.965800000000002</v>
      </c>
      <c r="I20" s="39">
        <v>29.372699999999998</v>
      </c>
      <c r="J20" s="39">
        <v>21.098600000000001</v>
      </c>
      <c r="K20" s="39">
        <v>18.2011</v>
      </c>
      <c r="L20" s="39">
        <v>25.1873</v>
      </c>
      <c r="M20" s="39">
        <v>19.268799999999999</v>
      </c>
      <c r="N20" s="39">
        <v>12.603400000000001</v>
      </c>
      <c r="O20" s="39">
        <v>20.018000000000001</v>
      </c>
      <c r="P20" s="39">
        <v>11.8963</v>
      </c>
      <c r="Q20" s="39">
        <v>0</v>
      </c>
      <c r="R20" s="39">
        <v>11.3543</v>
      </c>
      <c r="S20" s="39">
        <v>11.8995</v>
      </c>
    </row>
    <row r="21" spans="1:19" ht="15" hidden="1" customHeight="1" outlineLevel="1">
      <c r="A21" s="9">
        <v>40848</v>
      </c>
      <c r="B21" s="39">
        <v>24.678000000000001</v>
      </c>
      <c r="C21" s="39">
        <v>28.9161</v>
      </c>
      <c r="D21" s="39">
        <v>20.327100000000002</v>
      </c>
      <c r="E21" s="39">
        <v>18.277699999999999</v>
      </c>
      <c r="F21" s="39">
        <v>23.4954</v>
      </c>
      <c r="G21" s="39">
        <v>17.573599999999999</v>
      </c>
      <c r="H21" s="39">
        <v>24.896999999999998</v>
      </c>
      <c r="I21" s="39">
        <v>28.9223</v>
      </c>
      <c r="J21" s="39">
        <v>20.564900000000002</v>
      </c>
      <c r="K21" s="39">
        <v>18.277699999999999</v>
      </c>
      <c r="L21" s="39">
        <v>23.5059</v>
      </c>
      <c r="M21" s="39">
        <v>18.015499999999999</v>
      </c>
      <c r="N21" s="39">
        <v>15.5547</v>
      </c>
      <c r="O21" s="39">
        <v>20.356000000000002</v>
      </c>
      <c r="P21" s="39">
        <v>15.4786</v>
      </c>
      <c r="Q21" s="39">
        <v>0</v>
      </c>
      <c r="R21" s="39">
        <v>17.279</v>
      </c>
      <c r="S21" s="39">
        <v>15.450200000000001</v>
      </c>
    </row>
    <row r="22" spans="1:19" ht="15" hidden="1" customHeight="1" outlineLevel="1">
      <c r="A22" s="9">
        <v>40878</v>
      </c>
      <c r="B22" s="39">
        <v>26.371600000000001</v>
      </c>
      <c r="C22" s="39">
        <v>30.273800000000001</v>
      </c>
      <c r="D22" s="39">
        <v>21.778400000000001</v>
      </c>
      <c r="E22" s="39">
        <v>19.241900000000001</v>
      </c>
      <c r="F22" s="39">
        <v>25.7163</v>
      </c>
      <c r="G22" s="39">
        <v>18.576799999999999</v>
      </c>
      <c r="H22" s="39">
        <v>26.414899999999999</v>
      </c>
      <c r="I22" s="39">
        <v>30.278500000000001</v>
      </c>
      <c r="J22" s="39">
        <v>21.834800000000001</v>
      </c>
      <c r="K22" s="39">
        <v>19.241900000000001</v>
      </c>
      <c r="L22" s="39">
        <v>25.736499999999999</v>
      </c>
      <c r="M22" s="39">
        <v>18.651</v>
      </c>
      <c r="N22" s="39">
        <v>14.7113</v>
      </c>
      <c r="O22" s="39">
        <v>20.217400000000001</v>
      </c>
      <c r="P22" s="39">
        <v>14.301</v>
      </c>
      <c r="Q22" s="39">
        <v>0</v>
      </c>
      <c r="R22" s="39">
        <v>11.5794</v>
      </c>
      <c r="S22" s="39">
        <v>14.5443</v>
      </c>
    </row>
    <row r="23" spans="1:19" ht="15" hidden="1" customHeight="1" outlineLevel="1">
      <c r="A23" s="9">
        <v>40909</v>
      </c>
      <c r="B23" s="39">
        <v>28.168399999999998</v>
      </c>
      <c r="C23" s="39">
        <v>30.960100000000001</v>
      </c>
      <c r="D23" s="39">
        <v>23.304500000000001</v>
      </c>
      <c r="E23" s="39">
        <v>23.152799999999999</v>
      </c>
      <c r="F23" s="39">
        <v>26.827500000000001</v>
      </c>
      <c r="G23" s="39">
        <v>17.861799999999999</v>
      </c>
      <c r="H23" s="39">
        <v>28.8489</v>
      </c>
      <c r="I23" s="39">
        <v>30.961400000000001</v>
      </c>
      <c r="J23" s="39">
        <v>24.541399999999999</v>
      </c>
      <c r="K23" s="39">
        <v>23.152799999999999</v>
      </c>
      <c r="L23" s="39">
        <v>27.334800000000001</v>
      </c>
      <c r="M23" s="39">
        <v>18.5474</v>
      </c>
      <c r="N23" s="39">
        <v>16.055800000000001</v>
      </c>
      <c r="O23" s="39">
        <v>21.156300000000002</v>
      </c>
      <c r="P23" s="39">
        <v>16.047799999999999</v>
      </c>
      <c r="Q23" s="39">
        <v>0</v>
      </c>
      <c r="R23" s="39">
        <v>9.1117000000000008</v>
      </c>
      <c r="S23" s="39">
        <v>16.812200000000001</v>
      </c>
    </row>
    <row r="24" spans="1:19" ht="15" hidden="1" customHeight="1" outlineLevel="1">
      <c r="A24" s="9">
        <v>40940</v>
      </c>
      <c r="B24" s="39">
        <v>25.8613</v>
      </c>
      <c r="C24" s="39">
        <v>27.316600000000001</v>
      </c>
      <c r="D24" s="39">
        <v>24.715599999999998</v>
      </c>
      <c r="E24" s="39">
        <v>24.861499999999999</v>
      </c>
      <c r="F24" s="39">
        <v>28.595700000000001</v>
      </c>
      <c r="G24" s="39">
        <v>21.3965</v>
      </c>
      <c r="H24" s="39">
        <v>26.0364</v>
      </c>
      <c r="I24" s="39">
        <v>27.3185</v>
      </c>
      <c r="J24" s="39">
        <v>24.997900000000001</v>
      </c>
      <c r="K24" s="39">
        <v>24.861499999999999</v>
      </c>
      <c r="L24" s="39">
        <v>28.6096</v>
      </c>
      <c r="M24" s="39">
        <v>21.797499999999999</v>
      </c>
      <c r="N24" s="39">
        <v>15.1576</v>
      </c>
      <c r="O24" s="39">
        <v>22.7971</v>
      </c>
      <c r="P24" s="39">
        <v>15.070499999999999</v>
      </c>
      <c r="Q24" s="39">
        <v>0</v>
      </c>
      <c r="R24" s="39">
        <v>10.56</v>
      </c>
      <c r="S24" s="39">
        <v>15.119300000000001</v>
      </c>
    </row>
    <row r="25" spans="1:19" ht="15" hidden="1" customHeight="1" outlineLevel="1">
      <c r="A25" s="9">
        <v>40969</v>
      </c>
      <c r="B25" s="39">
        <v>27.3353</v>
      </c>
      <c r="C25" s="39">
        <v>29.215199999999999</v>
      </c>
      <c r="D25" s="39">
        <v>25.013999999999999</v>
      </c>
      <c r="E25" s="39">
        <v>21.233899999999998</v>
      </c>
      <c r="F25" s="39">
        <v>27.209399999999999</v>
      </c>
      <c r="G25" s="39">
        <v>23.281600000000001</v>
      </c>
      <c r="H25" s="39">
        <v>27.413699999999999</v>
      </c>
      <c r="I25" s="39">
        <v>29.224</v>
      </c>
      <c r="J25" s="39">
        <v>25.139900000000001</v>
      </c>
      <c r="K25" s="39">
        <v>21.233899999999998</v>
      </c>
      <c r="L25" s="39">
        <v>27.226600000000001</v>
      </c>
      <c r="M25" s="39">
        <v>23.7178</v>
      </c>
      <c r="N25" s="39">
        <v>18.200500000000002</v>
      </c>
      <c r="O25" s="39">
        <v>19.989899999999999</v>
      </c>
      <c r="P25" s="39">
        <v>18.083600000000001</v>
      </c>
      <c r="Q25" s="39">
        <v>0</v>
      </c>
      <c r="R25" s="39">
        <v>10.8002</v>
      </c>
      <c r="S25" s="39">
        <v>18.330300000000001</v>
      </c>
    </row>
    <row r="26" spans="1:19" ht="15" hidden="1" customHeight="1" outlineLevel="1">
      <c r="A26" s="9">
        <v>41000</v>
      </c>
      <c r="B26" s="39">
        <v>25.979800000000001</v>
      </c>
      <c r="C26" s="39">
        <v>28.9437</v>
      </c>
      <c r="D26" s="39">
        <v>23.0246</v>
      </c>
      <c r="E26" s="39">
        <v>16.921600000000002</v>
      </c>
      <c r="F26" s="39">
        <v>26.118400000000001</v>
      </c>
      <c r="G26" s="39">
        <v>21.754999999999999</v>
      </c>
      <c r="H26" s="39">
        <v>26.051100000000002</v>
      </c>
      <c r="I26" s="39">
        <v>28.949000000000002</v>
      </c>
      <c r="J26" s="39">
        <v>23.1358</v>
      </c>
      <c r="K26" s="39">
        <v>16.921600000000002</v>
      </c>
      <c r="L26" s="39">
        <v>26.301300000000001</v>
      </c>
      <c r="M26" s="39">
        <v>21.8813</v>
      </c>
      <c r="N26" s="39">
        <v>11.8047</v>
      </c>
      <c r="O26" s="39">
        <v>19.227</v>
      </c>
      <c r="P26" s="39">
        <v>11.379200000000001</v>
      </c>
      <c r="Q26" s="39">
        <v>0</v>
      </c>
      <c r="R26" s="39">
        <v>10.571099999999999</v>
      </c>
      <c r="S26" s="39">
        <v>13.0924</v>
      </c>
    </row>
    <row r="27" spans="1:19" ht="15" hidden="1" customHeight="1" outlineLevel="1">
      <c r="A27" s="9">
        <v>41030</v>
      </c>
      <c r="B27" s="39">
        <v>26.747599999999998</v>
      </c>
      <c r="C27" s="39">
        <v>29.543900000000001</v>
      </c>
      <c r="D27" s="39">
        <v>23.778600000000001</v>
      </c>
      <c r="E27" s="39">
        <v>19.286100000000001</v>
      </c>
      <c r="F27" s="39">
        <v>26.392099999999999</v>
      </c>
      <c r="G27" s="39">
        <v>22.140499999999999</v>
      </c>
      <c r="H27" s="39">
        <v>27.271999999999998</v>
      </c>
      <c r="I27" s="39">
        <v>29.584</v>
      </c>
      <c r="J27" s="39">
        <v>24.611000000000001</v>
      </c>
      <c r="K27" s="39">
        <v>19.286100000000001</v>
      </c>
      <c r="L27" s="39">
        <v>26.394400000000001</v>
      </c>
      <c r="M27" s="39">
        <v>24.781099999999999</v>
      </c>
      <c r="N27" s="39">
        <v>14.6716</v>
      </c>
      <c r="O27" s="39">
        <v>20.014600000000002</v>
      </c>
      <c r="P27" s="39">
        <v>14.379799999999999</v>
      </c>
      <c r="Q27" s="39">
        <v>0</v>
      </c>
      <c r="R27" s="39">
        <v>15.081</v>
      </c>
      <c r="S27" s="39">
        <v>14.3789</v>
      </c>
    </row>
    <row r="28" spans="1:19" ht="15" hidden="1" customHeight="1" outlineLevel="1">
      <c r="A28" s="9">
        <v>41061</v>
      </c>
      <c r="B28" s="39">
        <v>25.8553</v>
      </c>
      <c r="C28" s="39">
        <v>28.337299999999999</v>
      </c>
      <c r="D28" s="39">
        <v>23.781199999999998</v>
      </c>
      <c r="E28" s="39">
        <v>17.939599999999999</v>
      </c>
      <c r="F28" s="39">
        <v>26.779900000000001</v>
      </c>
      <c r="G28" s="39">
        <v>23.0227</v>
      </c>
      <c r="H28" s="39">
        <v>26.402699999999999</v>
      </c>
      <c r="I28" s="39">
        <v>28.342199999999998</v>
      </c>
      <c r="J28" s="39">
        <v>24.643799999999999</v>
      </c>
      <c r="K28" s="39">
        <v>17.939599999999999</v>
      </c>
      <c r="L28" s="39">
        <v>26.783999999999999</v>
      </c>
      <c r="M28" s="39">
        <v>26.529</v>
      </c>
      <c r="N28" s="39">
        <v>13.7705</v>
      </c>
      <c r="O28" s="39">
        <v>19.988299999999999</v>
      </c>
      <c r="P28" s="39">
        <v>13.7316</v>
      </c>
      <c r="Q28" s="39">
        <v>0</v>
      </c>
      <c r="R28" s="39">
        <v>14.9352</v>
      </c>
      <c r="S28" s="39">
        <v>13.728899999999999</v>
      </c>
    </row>
    <row r="29" spans="1:19" ht="15" hidden="1" customHeight="1" outlineLevel="1">
      <c r="A29" s="9">
        <v>41091</v>
      </c>
      <c r="B29" s="39">
        <v>25.778500000000001</v>
      </c>
      <c r="C29" s="39">
        <v>28.6096</v>
      </c>
      <c r="D29" s="39">
        <v>23.279900000000001</v>
      </c>
      <c r="E29" s="39">
        <v>16.983499999999999</v>
      </c>
      <c r="F29" s="39">
        <v>26.7835</v>
      </c>
      <c r="G29" s="39">
        <v>24.7041</v>
      </c>
      <c r="H29" s="39">
        <v>25.811699999999998</v>
      </c>
      <c r="I29" s="39">
        <v>28.610800000000001</v>
      </c>
      <c r="J29" s="39">
        <v>23.329899999999999</v>
      </c>
      <c r="K29" s="39">
        <v>16.983499999999999</v>
      </c>
      <c r="L29" s="39">
        <v>26.784199999999998</v>
      </c>
      <c r="M29" s="39">
        <v>25.010400000000001</v>
      </c>
      <c r="N29" s="39">
        <v>13.0321</v>
      </c>
      <c r="O29" s="39">
        <v>20.449300000000001</v>
      </c>
      <c r="P29" s="39">
        <v>12.827999999999999</v>
      </c>
      <c r="Q29" s="39">
        <v>0</v>
      </c>
      <c r="R29" s="39">
        <v>16.870200000000001</v>
      </c>
      <c r="S29" s="39">
        <v>12.796900000000001</v>
      </c>
    </row>
    <row r="30" spans="1:19" ht="15" hidden="1" customHeight="1" outlineLevel="1">
      <c r="A30" s="9">
        <v>41122</v>
      </c>
      <c r="B30" s="39">
        <v>26.258299999999998</v>
      </c>
      <c r="C30" s="39">
        <v>29.834900000000001</v>
      </c>
      <c r="D30" s="39">
        <v>22.662500000000001</v>
      </c>
      <c r="E30" s="39">
        <v>17.515499999999999</v>
      </c>
      <c r="F30" s="39">
        <v>26.831700000000001</v>
      </c>
      <c r="G30" s="39">
        <v>21.753699999999998</v>
      </c>
      <c r="H30" s="39">
        <v>26.317599999999999</v>
      </c>
      <c r="I30" s="39">
        <v>29.836500000000001</v>
      </c>
      <c r="J30" s="39">
        <v>22.749600000000001</v>
      </c>
      <c r="K30" s="39">
        <v>17.515499999999999</v>
      </c>
      <c r="L30" s="39">
        <v>26.878699999999998</v>
      </c>
      <c r="M30" s="39">
        <v>22.087499999999999</v>
      </c>
      <c r="N30" s="39">
        <v>12.8392</v>
      </c>
      <c r="O30" s="39">
        <v>21.061900000000001</v>
      </c>
      <c r="P30" s="39">
        <v>12.6694</v>
      </c>
      <c r="Q30" s="39">
        <v>0</v>
      </c>
      <c r="R30" s="39">
        <v>14.5349</v>
      </c>
      <c r="S30" s="39">
        <v>12.1957</v>
      </c>
    </row>
    <row r="31" spans="1:19" ht="15" hidden="1" customHeight="1" outlineLevel="1">
      <c r="A31" s="9">
        <v>41153</v>
      </c>
      <c r="B31" s="39">
        <v>25.998999999999999</v>
      </c>
      <c r="C31" s="39">
        <v>28.9955</v>
      </c>
      <c r="D31" s="39">
        <v>23.087</v>
      </c>
      <c r="E31" s="39">
        <v>18.105499999999999</v>
      </c>
      <c r="F31" s="39">
        <v>27.4712</v>
      </c>
      <c r="G31" s="39">
        <v>17.484200000000001</v>
      </c>
      <c r="H31" s="39">
        <v>26.0078</v>
      </c>
      <c r="I31" s="39">
        <v>28.997</v>
      </c>
      <c r="J31" s="39">
        <v>23.099299999999999</v>
      </c>
      <c r="K31" s="39">
        <v>18.105499999999999</v>
      </c>
      <c r="L31" s="39">
        <v>27.4712</v>
      </c>
      <c r="M31" s="39">
        <v>17.5046</v>
      </c>
      <c r="N31" s="39">
        <v>14.7766</v>
      </c>
      <c r="O31" s="39">
        <v>19.9359</v>
      </c>
      <c r="P31" s="39">
        <v>14.2019</v>
      </c>
      <c r="Q31" s="39">
        <v>0</v>
      </c>
      <c r="R31" s="39">
        <v>0</v>
      </c>
      <c r="S31" s="39">
        <v>14.2019</v>
      </c>
    </row>
    <row r="32" spans="1:19" ht="15" hidden="1" customHeight="1" outlineLevel="1">
      <c r="A32" s="9">
        <v>41183</v>
      </c>
      <c r="B32" s="39">
        <v>26.625800000000002</v>
      </c>
      <c r="C32" s="39">
        <v>29.074200000000001</v>
      </c>
      <c r="D32" s="39">
        <v>24.123999999999999</v>
      </c>
      <c r="E32" s="39">
        <v>21.542999999999999</v>
      </c>
      <c r="F32" s="39">
        <v>28.365400000000001</v>
      </c>
      <c r="G32" s="39">
        <v>18.0806</v>
      </c>
      <c r="H32" s="39">
        <v>27.148</v>
      </c>
      <c r="I32" s="39">
        <v>29.074200000000001</v>
      </c>
      <c r="J32" s="39">
        <v>24.986499999999999</v>
      </c>
      <c r="K32" s="39">
        <v>21.542999999999999</v>
      </c>
      <c r="L32" s="39">
        <v>28.381599999999999</v>
      </c>
      <c r="M32" s="39">
        <v>19.079000000000001</v>
      </c>
      <c r="N32" s="39">
        <v>15.346299999999999</v>
      </c>
      <c r="O32" s="39">
        <v>26.046600000000002</v>
      </c>
      <c r="P32" s="39">
        <v>15.345000000000001</v>
      </c>
      <c r="Q32" s="39">
        <v>0</v>
      </c>
      <c r="R32" s="39">
        <v>14.193300000000001</v>
      </c>
      <c r="S32" s="39">
        <v>15.353</v>
      </c>
    </row>
    <row r="33" spans="1:19" ht="15" hidden="1" customHeight="1" outlineLevel="1">
      <c r="A33" s="9">
        <v>41214</v>
      </c>
      <c r="B33" s="39">
        <v>27.861599999999999</v>
      </c>
      <c r="C33" s="39">
        <v>29.595800000000001</v>
      </c>
      <c r="D33" s="39">
        <v>25.8934</v>
      </c>
      <c r="E33" s="39">
        <v>22.028600000000001</v>
      </c>
      <c r="F33" s="39">
        <v>29.2453</v>
      </c>
      <c r="G33" s="39">
        <v>22.505099999999999</v>
      </c>
      <c r="H33" s="39">
        <v>27.970300000000002</v>
      </c>
      <c r="I33" s="39">
        <v>29.597200000000001</v>
      </c>
      <c r="J33" s="39">
        <v>26.089600000000001</v>
      </c>
      <c r="K33" s="39">
        <v>22.028600000000001</v>
      </c>
      <c r="L33" s="39">
        <v>29.2453</v>
      </c>
      <c r="M33" s="39">
        <v>23.2058</v>
      </c>
      <c r="N33" s="39">
        <v>15.308400000000001</v>
      </c>
      <c r="O33" s="39">
        <v>2.0737000000000001</v>
      </c>
      <c r="P33" s="39">
        <v>15.3512</v>
      </c>
      <c r="Q33" s="39">
        <v>0</v>
      </c>
      <c r="R33" s="39">
        <v>0</v>
      </c>
      <c r="S33" s="39">
        <v>15.3512</v>
      </c>
    </row>
    <row r="34" spans="1:19" ht="15" hidden="1" customHeight="1" outlineLevel="1">
      <c r="A34" s="9">
        <v>41244</v>
      </c>
      <c r="B34" s="39">
        <v>28.3291</v>
      </c>
      <c r="C34" s="39">
        <v>30.043399999999998</v>
      </c>
      <c r="D34" s="39">
        <v>25.997399999999999</v>
      </c>
      <c r="E34" s="39">
        <v>21.041599999999999</v>
      </c>
      <c r="F34" s="39">
        <v>28.744900000000001</v>
      </c>
      <c r="G34" s="39">
        <v>22.3141</v>
      </c>
      <c r="H34" s="39">
        <v>28.344799999999999</v>
      </c>
      <c r="I34" s="39">
        <v>30.043399999999998</v>
      </c>
      <c r="J34" s="39">
        <v>26.025099999999998</v>
      </c>
      <c r="K34" s="39">
        <v>21.041599999999999</v>
      </c>
      <c r="L34" s="39">
        <v>28.753799999999998</v>
      </c>
      <c r="M34" s="39">
        <v>22.434799999999999</v>
      </c>
      <c r="N34" s="39">
        <v>19.259599999999999</v>
      </c>
      <c r="O34" s="39">
        <v>26.907800000000002</v>
      </c>
      <c r="P34" s="39">
        <v>19.228899999999999</v>
      </c>
      <c r="Q34" s="39">
        <v>0</v>
      </c>
      <c r="R34" s="39">
        <v>23</v>
      </c>
      <c r="S34" s="39">
        <v>18.056899999999999</v>
      </c>
    </row>
    <row r="35" spans="1:19" ht="15" hidden="1" customHeight="1" outlineLevel="1">
      <c r="A35" s="9">
        <v>41275</v>
      </c>
      <c r="B35" s="39">
        <v>29.7227</v>
      </c>
      <c r="C35" s="39">
        <v>30.737300000000001</v>
      </c>
      <c r="D35" s="39">
        <v>27.8202</v>
      </c>
      <c r="E35" s="39">
        <v>20.577000000000002</v>
      </c>
      <c r="F35" s="39">
        <v>29.639199999999999</v>
      </c>
      <c r="G35" s="39">
        <v>29.196300000000001</v>
      </c>
      <c r="H35" s="39">
        <v>29.722799999999999</v>
      </c>
      <c r="I35" s="39">
        <v>30.737400000000001</v>
      </c>
      <c r="J35" s="39">
        <v>27.8202</v>
      </c>
      <c r="K35" s="39">
        <v>20.577000000000002</v>
      </c>
      <c r="L35" s="39">
        <v>29.639199999999999</v>
      </c>
      <c r="M35" s="39">
        <v>29.196300000000001</v>
      </c>
      <c r="N35" s="39">
        <v>7.673</v>
      </c>
      <c r="O35" s="39">
        <v>7.673</v>
      </c>
      <c r="P35" s="39">
        <v>0</v>
      </c>
      <c r="Q35" s="39">
        <v>0</v>
      </c>
      <c r="R35" s="39">
        <v>0</v>
      </c>
      <c r="S35" s="39" t="s">
        <v>265</v>
      </c>
    </row>
    <row r="36" spans="1:19" ht="15" hidden="1" customHeight="1" outlineLevel="1">
      <c r="A36" s="9">
        <v>41306</v>
      </c>
      <c r="B36" s="39">
        <v>28.686299999999999</v>
      </c>
      <c r="C36" s="39">
        <v>29.120799999999999</v>
      </c>
      <c r="D36" s="39">
        <v>27.8856</v>
      </c>
      <c r="E36" s="39">
        <v>22.2761</v>
      </c>
      <c r="F36" s="39">
        <v>29.944400000000002</v>
      </c>
      <c r="G36" s="39">
        <v>25.099900000000002</v>
      </c>
      <c r="H36" s="39">
        <v>28.867799999999999</v>
      </c>
      <c r="I36" s="39">
        <v>29.120899999999999</v>
      </c>
      <c r="J36" s="39">
        <v>28.392800000000001</v>
      </c>
      <c r="K36" s="39">
        <v>22.2761</v>
      </c>
      <c r="L36" s="39">
        <v>29.944400000000002</v>
      </c>
      <c r="M36" s="39">
        <v>29.0718</v>
      </c>
      <c r="N36" s="39">
        <v>0.54239999999999999</v>
      </c>
      <c r="O36" s="39">
        <v>16.591200000000001</v>
      </c>
      <c r="P36" s="39">
        <v>0.53759999999999997</v>
      </c>
      <c r="Q36" s="39">
        <v>0</v>
      </c>
      <c r="R36" s="39">
        <v>0</v>
      </c>
      <c r="S36" s="39">
        <v>0.53759999999999997</v>
      </c>
    </row>
    <row r="37" spans="1:19" ht="15" hidden="1" customHeight="1" outlineLevel="1">
      <c r="A37" s="9">
        <v>41334</v>
      </c>
      <c r="B37" s="39">
        <v>29.1281</v>
      </c>
      <c r="C37" s="39">
        <v>30.185199999999998</v>
      </c>
      <c r="D37" s="39">
        <v>27.230499999999999</v>
      </c>
      <c r="E37" s="39">
        <v>23.278700000000001</v>
      </c>
      <c r="F37" s="39">
        <v>28.404499999999999</v>
      </c>
      <c r="G37" s="39">
        <v>29.328600000000002</v>
      </c>
      <c r="H37" s="39">
        <v>29.128299999999999</v>
      </c>
      <c r="I37" s="39">
        <v>30.185500000000001</v>
      </c>
      <c r="J37" s="39">
        <v>27.230499999999999</v>
      </c>
      <c r="K37" s="39">
        <v>23.278700000000001</v>
      </c>
      <c r="L37" s="39">
        <v>28.404499999999999</v>
      </c>
      <c r="M37" s="39">
        <v>29.328600000000002</v>
      </c>
      <c r="N37" s="39">
        <v>5.5031999999999996</v>
      </c>
      <c r="O37" s="39">
        <v>5.5031999999999996</v>
      </c>
      <c r="P37" s="39">
        <v>0</v>
      </c>
      <c r="Q37" s="39">
        <v>0</v>
      </c>
      <c r="R37" s="39">
        <v>0</v>
      </c>
      <c r="S37" s="39" t="s">
        <v>265</v>
      </c>
    </row>
    <row r="38" spans="1:19" ht="15" hidden="1" customHeight="1" outlineLevel="1">
      <c r="A38" s="9">
        <v>41365</v>
      </c>
      <c r="B38" s="39">
        <v>28.435099999999998</v>
      </c>
      <c r="C38" s="39">
        <v>29.755600000000001</v>
      </c>
      <c r="D38" s="39">
        <v>26.62</v>
      </c>
      <c r="E38" s="39">
        <v>22.526700000000002</v>
      </c>
      <c r="F38" s="39">
        <v>28.976199999999999</v>
      </c>
      <c r="G38" s="39">
        <v>24.826000000000001</v>
      </c>
      <c r="H38" s="39">
        <v>28.435600000000001</v>
      </c>
      <c r="I38" s="39">
        <v>29.756599999999999</v>
      </c>
      <c r="J38" s="39">
        <v>26.62</v>
      </c>
      <c r="K38" s="39">
        <v>22.526700000000002</v>
      </c>
      <c r="L38" s="39">
        <v>28.976199999999999</v>
      </c>
      <c r="M38" s="39">
        <v>24.826000000000001</v>
      </c>
      <c r="N38" s="39">
        <v>3.8325999999999998</v>
      </c>
      <c r="O38" s="39">
        <v>3.8325999999999998</v>
      </c>
      <c r="P38" s="39">
        <v>0</v>
      </c>
      <c r="Q38" s="39">
        <v>0</v>
      </c>
      <c r="R38" s="39">
        <v>0</v>
      </c>
      <c r="S38" s="39" t="s">
        <v>265</v>
      </c>
    </row>
    <row r="39" spans="1:19" ht="15" hidden="1" customHeight="1" outlineLevel="1">
      <c r="A39" s="9">
        <v>41395</v>
      </c>
      <c r="B39" s="39">
        <v>28.552099999999999</v>
      </c>
      <c r="C39" s="39">
        <v>29.245999999999999</v>
      </c>
      <c r="D39" s="39">
        <v>27.498899999999999</v>
      </c>
      <c r="E39" s="39">
        <v>22.288699999999999</v>
      </c>
      <c r="F39" s="39">
        <v>29.846599999999999</v>
      </c>
      <c r="G39" s="39">
        <v>24.5181</v>
      </c>
      <c r="H39" s="39">
        <v>28.563700000000001</v>
      </c>
      <c r="I39" s="39">
        <v>29.246200000000002</v>
      </c>
      <c r="J39" s="39">
        <v>27.526199999999999</v>
      </c>
      <c r="K39" s="39">
        <v>22.288699999999999</v>
      </c>
      <c r="L39" s="39">
        <v>29.846599999999999</v>
      </c>
      <c r="M39" s="39">
        <v>24.703800000000001</v>
      </c>
      <c r="N39" s="39">
        <v>8.7246000000000006</v>
      </c>
      <c r="O39" s="39">
        <v>14.602499999999999</v>
      </c>
      <c r="P39" s="39">
        <v>8.6363000000000003</v>
      </c>
      <c r="Q39" s="39">
        <v>0</v>
      </c>
      <c r="R39" s="39">
        <v>0</v>
      </c>
      <c r="S39" s="39">
        <v>8.6363000000000003</v>
      </c>
    </row>
    <row r="40" spans="1:19" ht="15" hidden="1" customHeight="1" outlineLevel="1">
      <c r="A40" s="9">
        <v>41426</v>
      </c>
      <c r="B40" s="39">
        <v>26.994499999999999</v>
      </c>
      <c r="C40" s="39">
        <v>27.3279</v>
      </c>
      <c r="D40" s="39">
        <v>26.715</v>
      </c>
      <c r="E40" s="39">
        <v>22.852900000000002</v>
      </c>
      <c r="F40" s="39">
        <v>29.1145</v>
      </c>
      <c r="G40" s="39">
        <v>26.323399999999999</v>
      </c>
      <c r="H40" s="39">
        <v>26.9983</v>
      </c>
      <c r="I40" s="39">
        <v>27.327999999999999</v>
      </c>
      <c r="J40" s="39">
        <v>26.721900000000002</v>
      </c>
      <c r="K40" s="39">
        <v>22.852900000000002</v>
      </c>
      <c r="L40" s="39">
        <v>29.1145</v>
      </c>
      <c r="M40" s="39">
        <v>26.354099999999999</v>
      </c>
      <c r="N40" s="39">
        <v>11.3515</v>
      </c>
      <c r="O40" s="39">
        <v>16.833500000000001</v>
      </c>
      <c r="P40" s="39">
        <v>11.3</v>
      </c>
      <c r="Q40" s="39">
        <v>0</v>
      </c>
      <c r="R40" s="39">
        <v>0</v>
      </c>
      <c r="S40" s="39">
        <v>11.3</v>
      </c>
    </row>
    <row r="41" spans="1:19" ht="15" hidden="1" customHeight="1" outlineLevel="1">
      <c r="A41" s="9">
        <v>41456</v>
      </c>
      <c r="B41" s="39">
        <v>27.8523</v>
      </c>
      <c r="C41" s="39">
        <v>27.7408</v>
      </c>
      <c r="D41" s="39">
        <v>27.991800000000001</v>
      </c>
      <c r="E41" s="39">
        <v>24.359200000000001</v>
      </c>
      <c r="F41" s="39">
        <v>29.378399999999999</v>
      </c>
      <c r="G41" s="39">
        <v>26.467099999999999</v>
      </c>
      <c r="H41" s="39">
        <v>27.854900000000001</v>
      </c>
      <c r="I41" s="39">
        <v>27.7408</v>
      </c>
      <c r="J41" s="39">
        <v>27.997699999999998</v>
      </c>
      <c r="K41" s="39">
        <v>24.359200000000001</v>
      </c>
      <c r="L41" s="39">
        <v>29.378399999999999</v>
      </c>
      <c r="M41" s="39">
        <v>26.495899999999999</v>
      </c>
      <c r="N41" s="39">
        <v>12.8184</v>
      </c>
      <c r="O41" s="39">
        <v>28.513500000000001</v>
      </c>
      <c r="P41" s="39">
        <v>11.8</v>
      </c>
      <c r="Q41" s="39">
        <v>0</v>
      </c>
      <c r="R41" s="39">
        <v>0</v>
      </c>
      <c r="S41" s="39">
        <v>11.8</v>
      </c>
    </row>
    <row r="42" spans="1:19" ht="15" hidden="1" customHeight="1" outlineLevel="1">
      <c r="A42" s="9">
        <v>41487</v>
      </c>
      <c r="B42" s="39">
        <v>26.117599999999999</v>
      </c>
      <c r="C42" s="39">
        <v>26.193999999999999</v>
      </c>
      <c r="D42" s="39">
        <v>26.037500000000001</v>
      </c>
      <c r="E42" s="39">
        <v>21.157399999999999</v>
      </c>
      <c r="F42" s="39">
        <v>27.470099999999999</v>
      </c>
      <c r="G42" s="39">
        <v>24.974799999999998</v>
      </c>
      <c r="H42" s="39">
        <v>26.117699999999999</v>
      </c>
      <c r="I42" s="39">
        <v>26.194199999999999</v>
      </c>
      <c r="J42" s="39">
        <v>26.037500000000001</v>
      </c>
      <c r="K42" s="39">
        <v>21.157399999999999</v>
      </c>
      <c r="L42" s="39">
        <v>27.470099999999999</v>
      </c>
      <c r="M42" s="39">
        <v>24.974799999999998</v>
      </c>
      <c r="N42" s="39">
        <v>2.3123</v>
      </c>
      <c r="O42" s="39">
        <v>2.3123</v>
      </c>
      <c r="P42" s="39">
        <v>0</v>
      </c>
      <c r="Q42" s="39">
        <v>0</v>
      </c>
      <c r="R42" s="39">
        <v>0</v>
      </c>
      <c r="S42" s="39" t="s">
        <v>265</v>
      </c>
    </row>
    <row r="43" spans="1:19" ht="15" hidden="1" customHeight="1" outlineLevel="1">
      <c r="A43" s="9">
        <v>41518</v>
      </c>
      <c r="B43" s="39">
        <v>26.2578</v>
      </c>
      <c r="C43" s="39">
        <v>25.612500000000001</v>
      </c>
      <c r="D43" s="39">
        <v>26.945399999999999</v>
      </c>
      <c r="E43" s="39">
        <v>22.226099999999999</v>
      </c>
      <c r="F43" s="39">
        <v>29.331600000000002</v>
      </c>
      <c r="G43" s="39">
        <v>25.508400000000002</v>
      </c>
      <c r="H43" s="39">
        <v>26.274799999999999</v>
      </c>
      <c r="I43" s="39">
        <v>25.612200000000001</v>
      </c>
      <c r="J43" s="39">
        <v>26.9834</v>
      </c>
      <c r="K43" s="39">
        <v>22.226099999999999</v>
      </c>
      <c r="L43" s="39">
        <v>29.331600000000002</v>
      </c>
      <c r="M43" s="39">
        <v>25.8309</v>
      </c>
      <c r="N43" s="39">
        <v>16.678899999999999</v>
      </c>
      <c r="O43" s="39">
        <v>43.2074</v>
      </c>
      <c r="P43" s="39">
        <v>16.5639</v>
      </c>
      <c r="Q43" s="39">
        <v>0</v>
      </c>
      <c r="R43" s="39">
        <v>0</v>
      </c>
      <c r="S43" s="39">
        <v>16.5639</v>
      </c>
    </row>
    <row r="44" spans="1:19" ht="15" hidden="1" customHeight="1" outlineLevel="1">
      <c r="A44" s="9">
        <v>41548</v>
      </c>
      <c r="B44" s="39">
        <v>26.019600000000001</v>
      </c>
      <c r="C44" s="39">
        <v>25.729099999999999</v>
      </c>
      <c r="D44" s="39">
        <v>26.361499999999999</v>
      </c>
      <c r="E44" s="39">
        <v>22.324400000000001</v>
      </c>
      <c r="F44" s="39">
        <v>28.0595</v>
      </c>
      <c r="G44" s="39">
        <v>26.423300000000001</v>
      </c>
      <c r="H44" s="39">
        <v>26.028300000000002</v>
      </c>
      <c r="I44" s="39">
        <v>25.729299999999999</v>
      </c>
      <c r="J44" s="39">
        <v>26.380600000000001</v>
      </c>
      <c r="K44" s="39">
        <v>22.369499999999999</v>
      </c>
      <c r="L44" s="39">
        <v>28.0595</v>
      </c>
      <c r="M44" s="39">
        <v>26.433399999999999</v>
      </c>
      <c r="N44" s="39">
        <v>14.7722</v>
      </c>
      <c r="O44" s="39">
        <v>7.9337</v>
      </c>
      <c r="P44" s="39">
        <v>14.819000000000001</v>
      </c>
      <c r="Q44" s="39">
        <v>15.0083</v>
      </c>
      <c r="R44" s="39">
        <v>0</v>
      </c>
      <c r="S44" s="39">
        <v>12.0784</v>
      </c>
    </row>
    <row r="45" spans="1:19" ht="15" hidden="1" customHeight="1" outlineLevel="1">
      <c r="A45" s="9">
        <v>41579</v>
      </c>
      <c r="B45" s="39">
        <v>25.9892</v>
      </c>
      <c r="C45" s="39">
        <v>25.767199999999999</v>
      </c>
      <c r="D45" s="39">
        <v>26.266200000000001</v>
      </c>
      <c r="E45" s="39">
        <v>23.005400000000002</v>
      </c>
      <c r="F45" s="39">
        <v>27.8188</v>
      </c>
      <c r="G45" s="39">
        <v>24.343800000000002</v>
      </c>
      <c r="H45" s="39">
        <v>25.993500000000001</v>
      </c>
      <c r="I45" s="39">
        <v>25.767499999999998</v>
      </c>
      <c r="J45" s="39">
        <v>26.275600000000001</v>
      </c>
      <c r="K45" s="39">
        <v>23.011600000000001</v>
      </c>
      <c r="L45" s="39">
        <v>27.8188</v>
      </c>
      <c r="M45" s="39">
        <v>24.3934</v>
      </c>
      <c r="N45" s="39">
        <v>12.023899999999999</v>
      </c>
      <c r="O45" s="39">
        <v>1.8393999999999999</v>
      </c>
      <c r="P45" s="39">
        <v>12.2826</v>
      </c>
      <c r="Q45" s="39">
        <v>15.0084</v>
      </c>
      <c r="R45" s="39">
        <v>0</v>
      </c>
      <c r="S45" s="39">
        <v>11.3</v>
      </c>
    </row>
    <row r="46" spans="1:19" ht="15" hidden="1" customHeight="1" outlineLevel="1">
      <c r="A46" s="9">
        <v>41609</v>
      </c>
      <c r="B46" s="39">
        <v>25.948699999999999</v>
      </c>
      <c r="C46" s="39">
        <v>26.1403</v>
      </c>
      <c r="D46" s="39">
        <v>25.765899999999998</v>
      </c>
      <c r="E46" s="39">
        <v>23.566099999999999</v>
      </c>
      <c r="F46" s="39">
        <v>27.513100000000001</v>
      </c>
      <c r="G46" s="39">
        <v>24.7303</v>
      </c>
      <c r="H46" s="39">
        <v>25.950500000000002</v>
      </c>
      <c r="I46" s="39">
        <v>26.140599999999999</v>
      </c>
      <c r="J46" s="39">
        <v>25.769200000000001</v>
      </c>
      <c r="K46" s="39">
        <v>23.566099999999999</v>
      </c>
      <c r="L46" s="39">
        <v>27.513100000000001</v>
      </c>
      <c r="M46" s="39">
        <v>24.754300000000001</v>
      </c>
      <c r="N46" s="39">
        <v>10.9933</v>
      </c>
      <c r="O46" s="39">
        <v>6.0735999999999999</v>
      </c>
      <c r="P46" s="39">
        <v>11.3</v>
      </c>
      <c r="Q46" s="39">
        <v>0</v>
      </c>
      <c r="R46" s="39">
        <v>0</v>
      </c>
      <c r="S46" s="39">
        <v>11.3</v>
      </c>
    </row>
    <row r="47" spans="1:19" ht="15" hidden="1" customHeight="1" outlineLevel="1">
      <c r="A47" s="9">
        <v>41640</v>
      </c>
      <c r="B47" s="39">
        <v>26.201499999999999</v>
      </c>
      <c r="C47" s="39">
        <v>26.530999999999999</v>
      </c>
      <c r="D47" s="39">
        <v>25.805700000000002</v>
      </c>
      <c r="E47" s="39">
        <v>24.5106</v>
      </c>
      <c r="F47" s="39">
        <v>26.920300000000001</v>
      </c>
      <c r="G47" s="39">
        <v>23.974399999999999</v>
      </c>
      <c r="H47" s="39">
        <v>26.201599999999999</v>
      </c>
      <c r="I47" s="39">
        <v>26.531199999999998</v>
      </c>
      <c r="J47" s="39">
        <v>25.805700000000002</v>
      </c>
      <c r="K47" s="39">
        <v>24.5106</v>
      </c>
      <c r="L47" s="39">
        <v>26.920300000000001</v>
      </c>
      <c r="M47" s="39">
        <v>23.974399999999999</v>
      </c>
      <c r="N47" s="39">
        <v>8.2874999999999996</v>
      </c>
      <c r="O47" s="39">
        <v>8.2874999999999996</v>
      </c>
      <c r="P47" s="39">
        <v>0</v>
      </c>
      <c r="Q47" s="39">
        <v>0</v>
      </c>
      <c r="R47" s="39">
        <v>0</v>
      </c>
      <c r="S47" s="39" t="s">
        <v>265</v>
      </c>
    </row>
    <row r="48" spans="1:19" ht="15" hidden="1" customHeight="1" outlineLevel="1">
      <c r="A48" s="9">
        <v>41671</v>
      </c>
      <c r="B48" s="39">
        <v>26.018799999999999</v>
      </c>
      <c r="C48" s="39">
        <v>26.5686</v>
      </c>
      <c r="D48" s="39">
        <v>25.773499999999999</v>
      </c>
      <c r="E48" s="39">
        <v>24.614699999999999</v>
      </c>
      <c r="F48" s="39">
        <v>28.9374</v>
      </c>
      <c r="G48" s="39">
        <v>23.021999999999998</v>
      </c>
      <c r="H48" s="39">
        <v>26.018899999999999</v>
      </c>
      <c r="I48" s="39">
        <v>26.5688</v>
      </c>
      <c r="J48" s="39">
        <v>25.773499999999999</v>
      </c>
      <c r="K48" s="39">
        <v>24.614699999999999</v>
      </c>
      <c r="L48" s="39">
        <v>28.9374</v>
      </c>
      <c r="M48" s="39">
        <v>23.021999999999998</v>
      </c>
      <c r="N48" s="39">
        <v>21.192</v>
      </c>
      <c r="O48" s="39">
        <v>21.192</v>
      </c>
      <c r="P48" s="39">
        <v>0</v>
      </c>
      <c r="Q48" s="39">
        <v>0</v>
      </c>
      <c r="R48" s="39">
        <v>0</v>
      </c>
      <c r="S48" s="39" t="s">
        <v>265</v>
      </c>
    </row>
    <row r="49" spans="1:19" ht="15" hidden="1" customHeight="1" outlineLevel="1">
      <c r="A49" s="9">
        <v>41699</v>
      </c>
      <c r="B49" s="39">
        <v>26.253699999999998</v>
      </c>
      <c r="C49" s="39">
        <v>25.975999999999999</v>
      </c>
      <c r="D49" s="39">
        <v>26.8035</v>
      </c>
      <c r="E49" s="39">
        <v>23.7164</v>
      </c>
      <c r="F49" s="39">
        <v>29.0291</v>
      </c>
      <c r="G49" s="39">
        <v>28.244399999999999</v>
      </c>
      <c r="H49" s="39">
        <v>26.255800000000001</v>
      </c>
      <c r="I49" s="39">
        <v>25.976299999999998</v>
      </c>
      <c r="J49" s="39">
        <v>26.809200000000001</v>
      </c>
      <c r="K49" s="39">
        <v>23.7164</v>
      </c>
      <c r="L49" s="39">
        <v>29.029199999999999</v>
      </c>
      <c r="M49" s="39">
        <v>28.316600000000001</v>
      </c>
      <c r="N49" s="39">
        <v>11.757300000000001</v>
      </c>
      <c r="O49" s="39">
        <v>10.6065</v>
      </c>
      <c r="P49" s="39">
        <v>11.888299999999999</v>
      </c>
      <c r="Q49" s="39">
        <v>0</v>
      </c>
      <c r="R49" s="39">
        <v>25.8</v>
      </c>
      <c r="S49" s="39">
        <v>11.5</v>
      </c>
    </row>
    <row r="50" spans="1:19" ht="15" hidden="1" customHeight="1" outlineLevel="1">
      <c r="A50" s="9">
        <v>41730</v>
      </c>
      <c r="B50" s="39">
        <v>26.373999999999999</v>
      </c>
      <c r="C50" s="39">
        <v>25.691700000000001</v>
      </c>
      <c r="D50" s="39">
        <v>27.499199999999998</v>
      </c>
      <c r="E50" s="39">
        <v>24.438400000000001</v>
      </c>
      <c r="F50" s="39">
        <v>28.6677</v>
      </c>
      <c r="G50" s="39">
        <v>25.9634</v>
      </c>
      <c r="H50" s="39">
        <v>26.3825</v>
      </c>
      <c r="I50" s="39">
        <v>25.6907</v>
      </c>
      <c r="J50" s="39">
        <v>27.525099999999998</v>
      </c>
      <c r="K50" s="39">
        <v>24.438400000000001</v>
      </c>
      <c r="L50" s="39">
        <v>28.6677</v>
      </c>
      <c r="M50" s="39">
        <v>26.174499999999998</v>
      </c>
      <c r="N50" s="39">
        <v>14.3055</v>
      </c>
      <c r="O50" s="39">
        <v>34.691899999999997</v>
      </c>
      <c r="P50" s="39">
        <v>12.1</v>
      </c>
      <c r="Q50" s="39">
        <v>0</v>
      </c>
      <c r="R50" s="39">
        <v>0</v>
      </c>
      <c r="S50" s="39">
        <v>12.1</v>
      </c>
    </row>
    <row r="51" spans="1:19" ht="15" hidden="1" customHeight="1" outlineLevel="1">
      <c r="A51" s="9">
        <v>41760</v>
      </c>
      <c r="B51" s="39">
        <v>27.0305</v>
      </c>
      <c r="C51" s="39">
        <v>26.034099999999999</v>
      </c>
      <c r="D51" s="39">
        <v>28.6493</v>
      </c>
      <c r="E51" s="39">
        <v>25.569900000000001</v>
      </c>
      <c r="F51" s="39">
        <v>29.7544</v>
      </c>
      <c r="G51" s="39">
        <v>32.899099999999997</v>
      </c>
      <c r="H51" s="39">
        <v>27.0306</v>
      </c>
      <c r="I51" s="39">
        <v>26.034199999999998</v>
      </c>
      <c r="J51" s="39">
        <v>28.6493</v>
      </c>
      <c r="K51" s="39">
        <v>25.569900000000001</v>
      </c>
      <c r="L51" s="39">
        <v>29.7544</v>
      </c>
      <c r="M51" s="39">
        <v>32.899099999999997</v>
      </c>
      <c r="N51" s="39">
        <v>16.1921</v>
      </c>
      <c r="O51" s="39">
        <v>16.1921</v>
      </c>
      <c r="P51" s="39">
        <v>0</v>
      </c>
      <c r="Q51" s="39">
        <v>0</v>
      </c>
      <c r="R51" s="39">
        <v>0</v>
      </c>
      <c r="S51" s="39" t="s">
        <v>265</v>
      </c>
    </row>
    <row r="52" spans="1:19" ht="15" hidden="1" customHeight="1" outlineLevel="1">
      <c r="A52" s="9">
        <v>41791</v>
      </c>
      <c r="B52" s="39">
        <v>27.141100000000002</v>
      </c>
      <c r="C52" s="39">
        <v>26.005700000000001</v>
      </c>
      <c r="D52" s="39">
        <v>29.1877</v>
      </c>
      <c r="E52" s="39">
        <v>23.8582</v>
      </c>
      <c r="F52" s="39">
        <v>30.462299999999999</v>
      </c>
      <c r="G52" s="39">
        <v>31.5351</v>
      </c>
      <c r="H52" s="39">
        <v>27.125399999999999</v>
      </c>
      <c r="I52" s="39">
        <v>25.978200000000001</v>
      </c>
      <c r="J52" s="39">
        <v>29.1877</v>
      </c>
      <c r="K52" s="39">
        <v>23.8582</v>
      </c>
      <c r="L52" s="39">
        <v>30.462299999999999</v>
      </c>
      <c r="M52" s="39">
        <v>31.5351</v>
      </c>
      <c r="N52" s="39">
        <v>36.047800000000002</v>
      </c>
      <c r="O52" s="39">
        <v>36.047800000000002</v>
      </c>
      <c r="P52" s="39">
        <v>0</v>
      </c>
      <c r="Q52" s="39">
        <v>0</v>
      </c>
      <c r="R52" s="39">
        <v>0</v>
      </c>
      <c r="S52" s="39" t="s">
        <v>265</v>
      </c>
    </row>
    <row r="53" spans="1:19" ht="15" hidden="1" customHeight="1" outlineLevel="1">
      <c r="A53" s="9">
        <v>41821</v>
      </c>
      <c r="B53" s="39">
        <v>27.221900000000002</v>
      </c>
      <c r="C53" s="39">
        <v>26.222999999999999</v>
      </c>
      <c r="D53" s="39">
        <v>28.9877</v>
      </c>
      <c r="E53" s="39">
        <v>26.657599999999999</v>
      </c>
      <c r="F53" s="39">
        <v>29.7942</v>
      </c>
      <c r="G53" s="39">
        <v>28.453800000000001</v>
      </c>
      <c r="H53" s="39">
        <v>27.234300000000001</v>
      </c>
      <c r="I53" s="39">
        <v>26.223099999999999</v>
      </c>
      <c r="J53" s="39">
        <v>29.026599999999998</v>
      </c>
      <c r="K53" s="39">
        <v>26.657599999999999</v>
      </c>
      <c r="L53" s="39">
        <v>29.848700000000001</v>
      </c>
      <c r="M53" s="39">
        <v>28.487200000000001</v>
      </c>
      <c r="N53" s="39">
        <v>14.558299999999999</v>
      </c>
      <c r="O53" s="39">
        <v>13.1997</v>
      </c>
      <c r="P53" s="39">
        <v>14.564</v>
      </c>
      <c r="Q53" s="39">
        <v>0</v>
      </c>
      <c r="R53" s="39">
        <v>14.611000000000001</v>
      </c>
      <c r="S53" s="39">
        <v>14.16</v>
      </c>
    </row>
    <row r="54" spans="1:19" hidden="1" outlineLevel="1" collapsed="1">
      <c r="A54" s="9">
        <v>41852</v>
      </c>
      <c r="B54" s="39">
        <v>26.314399999999999</v>
      </c>
      <c r="C54" s="39">
        <v>24.7529</v>
      </c>
      <c r="D54" s="39">
        <v>28.885999999999999</v>
      </c>
      <c r="E54" s="39">
        <v>27.471399999999999</v>
      </c>
      <c r="F54" s="39">
        <v>29.127700000000001</v>
      </c>
      <c r="G54" s="39">
        <v>30.822500000000002</v>
      </c>
      <c r="H54" s="39">
        <v>26.314499999999999</v>
      </c>
      <c r="I54" s="39">
        <v>24.753</v>
      </c>
      <c r="J54" s="39">
        <v>28.885999999999999</v>
      </c>
      <c r="K54" s="39">
        <v>27.471399999999999</v>
      </c>
      <c r="L54" s="39">
        <v>29.127700000000001</v>
      </c>
      <c r="M54" s="39">
        <v>30.822500000000002</v>
      </c>
      <c r="N54" s="39">
        <v>19.282499999999999</v>
      </c>
      <c r="O54" s="39">
        <v>19.282499999999999</v>
      </c>
      <c r="P54" s="39">
        <v>0</v>
      </c>
      <c r="Q54" s="39">
        <v>0</v>
      </c>
      <c r="R54" s="39" t="s">
        <v>265</v>
      </c>
      <c r="S54" s="39" t="s">
        <v>265</v>
      </c>
    </row>
    <row r="55" spans="1:19" hidden="1" outlineLevel="1" collapsed="1">
      <c r="A55" s="9">
        <v>41883</v>
      </c>
      <c r="B55" s="39">
        <v>25.721299999999999</v>
      </c>
      <c r="C55" s="39">
        <v>24.110199999999999</v>
      </c>
      <c r="D55" s="39">
        <v>28.803799999999999</v>
      </c>
      <c r="E55" s="39">
        <v>26.5395</v>
      </c>
      <c r="F55" s="39">
        <v>29.4801</v>
      </c>
      <c r="G55" s="39">
        <v>28.160699999999999</v>
      </c>
      <c r="H55" s="39">
        <v>25.7211</v>
      </c>
      <c r="I55" s="39">
        <v>24.1098</v>
      </c>
      <c r="J55" s="39">
        <v>28.803799999999999</v>
      </c>
      <c r="K55" s="39">
        <v>26.5395</v>
      </c>
      <c r="L55" s="39">
        <v>29.4801</v>
      </c>
      <c r="M55" s="39">
        <v>28.160699999999999</v>
      </c>
      <c r="N55" s="39">
        <v>36.914999999999999</v>
      </c>
      <c r="O55" s="39">
        <v>36.914999999999999</v>
      </c>
      <c r="P55" s="39">
        <v>0</v>
      </c>
      <c r="Q55" s="39">
        <v>0</v>
      </c>
      <c r="R55" s="39" t="s">
        <v>265</v>
      </c>
      <c r="S55" s="39" t="s">
        <v>265</v>
      </c>
    </row>
    <row r="56" spans="1:19" hidden="1" outlineLevel="1" collapsed="1">
      <c r="A56" s="9">
        <v>41913</v>
      </c>
      <c r="B56" s="39">
        <v>25.034600000000001</v>
      </c>
      <c r="C56" s="39">
        <v>23.0244</v>
      </c>
      <c r="D56" s="39">
        <v>28.887799999999999</v>
      </c>
      <c r="E56" s="39">
        <v>27.711200000000002</v>
      </c>
      <c r="F56" s="39">
        <v>29.1053</v>
      </c>
      <c r="G56" s="39">
        <v>29.3063</v>
      </c>
      <c r="H56" s="39">
        <v>25.032699999999998</v>
      </c>
      <c r="I56" s="39">
        <v>23.0212</v>
      </c>
      <c r="J56" s="39">
        <v>28.887799999999999</v>
      </c>
      <c r="K56" s="39">
        <v>27.711200000000002</v>
      </c>
      <c r="L56" s="39">
        <v>29.1053</v>
      </c>
      <c r="M56" s="39">
        <v>29.3063</v>
      </c>
      <c r="N56" s="39">
        <v>45.591500000000003</v>
      </c>
      <c r="O56" s="39">
        <v>45.591500000000003</v>
      </c>
      <c r="P56" s="39">
        <v>0</v>
      </c>
      <c r="Q56" s="39">
        <v>0</v>
      </c>
      <c r="R56" s="39">
        <v>0</v>
      </c>
      <c r="S56" s="39" t="s">
        <v>265</v>
      </c>
    </row>
    <row r="57" spans="1:19" hidden="1" outlineLevel="1" collapsed="1">
      <c r="A57" s="9">
        <v>41944</v>
      </c>
      <c r="B57" s="39">
        <v>24.691400000000002</v>
      </c>
      <c r="C57" s="39">
        <v>23.097000000000001</v>
      </c>
      <c r="D57" s="39">
        <v>26.880800000000001</v>
      </c>
      <c r="E57" s="39">
        <v>25.356400000000001</v>
      </c>
      <c r="F57" s="39">
        <v>27.547599999999999</v>
      </c>
      <c r="G57" s="39">
        <v>25.049700000000001</v>
      </c>
      <c r="H57" s="39">
        <v>24.725100000000001</v>
      </c>
      <c r="I57" s="39">
        <v>23.096299999999999</v>
      </c>
      <c r="J57" s="39">
        <v>26.978300000000001</v>
      </c>
      <c r="K57" s="39">
        <v>25.356400000000001</v>
      </c>
      <c r="L57" s="39">
        <v>27.547599999999999</v>
      </c>
      <c r="M57" s="39">
        <v>25.734300000000001</v>
      </c>
      <c r="N57" s="39">
        <v>14.133900000000001</v>
      </c>
      <c r="O57" s="39">
        <v>35.953200000000002</v>
      </c>
      <c r="P57" s="39">
        <v>13.9238</v>
      </c>
      <c r="Q57" s="39">
        <v>0</v>
      </c>
      <c r="R57" s="39" t="s">
        <v>265</v>
      </c>
      <c r="S57" s="39">
        <v>13.9238</v>
      </c>
    </row>
    <row r="58" spans="1:19" hidden="1" outlineLevel="1" collapsed="1">
      <c r="A58" s="9">
        <v>41974</v>
      </c>
      <c r="B58" s="39">
        <v>24.4255</v>
      </c>
      <c r="C58" s="39">
        <v>24.375800000000002</v>
      </c>
      <c r="D58" s="39">
        <v>24.472799999999999</v>
      </c>
      <c r="E58" s="39">
        <v>23.3596</v>
      </c>
      <c r="F58" s="39">
        <v>28.7867</v>
      </c>
      <c r="G58" s="39">
        <v>17.329599999999999</v>
      </c>
      <c r="H58" s="39">
        <v>24.5778</v>
      </c>
      <c r="I58" s="39">
        <v>24.375599999999999</v>
      </c>
      <c r="J58" s="39">
        <v>24.774699999999999</v>
      </c>
      <c r="K58" s="39">
        <v>23.3596</v>
      </c>
      <c r="L58" s="39">
        <v>28.7867</v>
      </c>
      <c r="M58" s="39">
        <v>17.946899999999999</v>
      </c>
      <c r="N58" s="39">
        <v>11.547700000000001</v>
      </c>
      <c r="O58" s="39">
        <v>36.326599999999999</v>
      </c>
      <c r="P58" s="39">
        <v>11.5235</v>
      </c>
      <c r="Q58" s="39">
        <v>0</v>
      </c>
      <c r="R58" s="39" t="s">
        <v>265</v>
      </c>
      <c r="S58" s="39">
        <v>11.5235</v>
      </c>
    </row>
    <row r="59" spans="1:19" hidden="1" outlineLevel="1" collapsed="1">
      <c r="A59" s="9">
        <v>42005</v>
      </c>
      <c r="B59" s="39">
        <v>25.9133</v>
      </c>
      <c r="C59" s="39">
        <v>24.8888</v>
      </c>
      <c r="D59" s="39">
        <v>27.5274</v>
      </c>
      <c r="E59" s="39">
        <v>28.534700000000001</v>
      </c>
      <c r="F59" s="39">
        <v>28.376200000000001</v>
      </c>
      <c r="G59" s="39">
        <v>21.834199999999999</v>
      </c>
      <c r="H59" s="39">
        <v>25.979600000000001</v>
      </c>
      <c r="I59" s="39">
        <v>24.887899999999998</v>
      </c>
      <c r="J59" s="39">
        <v>27.7163</v>
      </c>
      <c r="K59" s="39">
        <v>28.534700000000001</v>
      </c>
      <c r="L59" s="39">
        <v>28.376200000000001</v>
      </c>
      <c r="M59" s="39">
        <v>22.893599999999999</v>
      </c>
      <c r="N59" s="39">
        <v>8.8193000000000001</v>
      </c>
      <c r="O59" s="39">
        <v>37.364899999999999</v>
      </c>
      <c r="P59" s="39">
        <v>8.5</v>
      </c>
      <c r="Q59" s="39">
        <v>0</v>
      </c>
      <c r="R59" s="39" t="s">
        <v>265</v>
      </c>
      <c r="S59" s="39">
        <v>8.5</v>
      </c>
    </row>
    <row r="60" spans="1:19" hidden="1" outlineLevel="1" collapsed="1">
      <c r="A60" s="9">
        <v>42036</v>
      </c>
      <c r="B60" s="39">
        <v>25.523</v>
      </c>
      <c r="C60" s="39">
        <v>26.2577</v>
      </c>
      <c r="D60" s="39">
        <v>24.724499999999999</v>
      </c>
      <c r="E60" s="39">
        <v>26.7242</v>
      </c>
      <c r="F60" s="39">
        <v>27.5139</v>
      </c>
      <c r="G60" s="39">
        <v>15.680300000000001</v>
      </c>
      <c r="H60" s="39">
        <v>25.906199999999998</v>
      </c>
      <c r="I60" s="39">
        <v>26.2502</v>
      </c>
      <c r="J60" s="39">
        <v>25.518899999999999</v>
      </c>
      <c r="K60" s="39">
        <v>26.7242</v>
      </c>
      <c r="L60" s="39">
        <v>27.5139</v>
      </c>
      <c r="M60" s="39">
        <v>18.001100000000001</v>
      </c>
      <c r="N60" s="39">
        <v>3.7471999999999999</v>
      </c>
      <c r="O60" s="39">
        <v>37.857799999999997</v>
      </c>
      <c r="P60" s="39">
        <v>3.0722</v>
      </c>
      <c r="Q60" s="39">
        <v>0</v>
      </c>
      <c r="R60" s="39" t="s">
        <v>265</v>
      </c>
      <c r="S60" s="39">
        <v>3.0722</v>
      </c>
    </row>
    <row r="61" spans="1:19" hidden="1" outlineLevel="1" collapsed="1">
      <c r="A61" s="9">
        <v>42064</v>
      </c>
      <c r="B61" s="39">
        <v>26.8141</v>
      </c>
      <c r="C61" s="39">
        <v>28.372599999999998</v>
      </c>
      <c r="D61" s="39">
        <v>25.4404</v>
      </c>
      <c r="E61" s="39">
        <v>29.095700000000001</v>
      </c>
      <c r="F61" s="39">
        <v>28.737400000000001</v>
      </c>
      <c r="G61" s="39">
        <v>15.5763</v>
      </c>
      <c r="H61" s="39">
        <v>26.921800000000001</v>
      </c>
      <c r="I61" s="39">
        <v>28.370999999999999</v>
      </c>
      <c r="J61" s="39">
        <v>25.624500000000001</v>
      </c>
      <c r="K61" s="39">
        <v>29.095700000000001</v>
      </c>
      <c r="L61" s="39">
        <v>28.737400000000001</v>
      </c>
      <c r="M61" s="39">
        <v>15.694000000000001</v>
      </c>
      <c r="N61" s="39">
        <v>14.013299999999999</v>
      </c>
      <c r="O61" s="39">
        <v>37.067599999999999</v>
      </c>
      <c r="P61" s="39">
        <v>13.776999999999999</v>
      </c>
      <c r="Q61" s="39">
        <v>0</v>
      </c>
      <c r="R61" s="39">
        <v>0</v>
      </c>
      <c r="S61" s="39">
        <v>13.776999999999999</v>
      </c>
    </row>
    <row r="62" spans="1:19" hidden="1" outlineLevel="1" collapsed="1">
      <c r="A62" s="9">
        <v>42095</v>
      </c>
      <c r="B62" s="39">
        <v>24.563800000000001</v>
      </c>
      <c r="C62" s="39">
        <v>29.874300000000002</v>
      </c>
      <c r="D62" s="39">
        <v>21.4847</v>
      </c>
      <c r="E62" s="39">
        <v>32.1693</v>
      </c>
      <c r="F62" s="39">
        <v>27.5824</v>
      </c>
      <c r="G62" s="39">
        <v>10.163600000000001</v>
      </c>
      <c r="H62" s="39">
        <v>24.621500000000001</v>
      </c>
      <c r="I62" s="39">
        <v>29.8736</v>
      </c>
      <c r="J62" s="39">
        <v>21.552600000000002</v>
      </c>
      <c r="K62" s="39">
        <v>32.1693</v>
      </c>
      <c r="L62" s="39">
        <v>27.5824</v>
      </c>
      <c r="M62" s="39">
        <v>10.1043</v>
      </c>
      <c r="N62" s="39">
        <v>13.0753</v>
      </c>
      <c r="O62" s="39">
        <v>36.885899999999999</v>
      </c>
      <c r="P62" s="39">
        <v>12.8919</v>
      </c>
      <c r="Q62" s="39">
        <v>0</v>
      </c>
      <c r="R62" s="39" t="s">
        <v>265</v>
      </c>
      <c r="S62" s="39">
        <v>12.8919</v>
      </c>
    </row>
    <row r="63" spans="1:19" hidden="1" outlineLevel="1" collapsed="1">
      <c r="A63" s="9">
        <v>42125</v>
      </c>
      <c r="B63" s="39">
        <v>28.1235</v>
      </c>
      <c r="C63" s="39">
        <v>30.0167</v>
      </c>
      <c r="D63" s="39">
        <v>26.500699999999998</v>
      </c>
      <c r="E63" s="39">
        <v>31.5351</v>
      </c>
      <c r="F63" s="39">
        <v>29.307500000000001</v>
      </c>
      <c r="G63" s="39">
        <v>10.573</v>
      </c>
      <c r="H63" s="39">
        <v>28.174700000000001</v>
      </c>
      <c r="I63" s="39">
        <v>30.016300000000001</v>
      </c>
      <c r="J63" s="39">
        <v>26.583200000000001</v>
      </c>
      <c r="K63" s="39">
        <v>31.5351</v>
      </c>
      <c r="L63" s="39">
        <v>29.307500000000001</v>
      </c>
      <c r="M63" s="39">
        <v>10.258100000000001</v>
      </c>
      <c r="N63" s="39">
        <v>16.615100000000002</v>
      </c>
      <c r="O63" s="39">
        <v>36.854300000000002</v>
      </c>
      <c r="P63" s="39">
        <v>16.48</v>
      </c>
      <c r="Q63" s="39">
        <v>0</v>
      </c>
      <c r="R63" s="39" t="s">
        <v>265</v>
      </c>
      <c r="S63" s="39">
        <v>16.48</v>
      </c>
    </row>
    <row r="64" spans="1:19" hidden="1" outlineLevel="1" collapsed="1">
      <c r="A64" s="9">
        <v>42156</v>
      </c>
      <c r="B64" s="39">
        <v>28.872399999999999</v>
      </c>
      <c r="C64" s="39">
        <v>30.459099999999999</v>
      </c>
      <c r="D64" s="39">
        <v>27.494</v>
      </c>
      <c r="E64" s="39">
        <v>34.354500000000002</v>
      </c>
      <c r="F64" s="39">
        <v>28.984000000000002</v>
      </c>
      <c r="G64" s="39">
        <v>13.2943</v>
      </c>
      <c r="H64" s="39">
        <v>29.0063</v>
      </c>
      <c r="I64" s="39">
        <v>30.4588</v>
      </c>
      <c r="J64" s="39">
        <v>27.726800000000001</v>
      </c>
      <c r="K64" s="39">
        <v>34.354500000000002</v>
      </c>
      <c r="L64" s="39">
        <v>28.984000000000002</v>
      </c>
      <c r="M64" s="39">
        <v>13.5625</v>
      </c>
      <c r="N64" s="39">
        <v>11.048500000000001</v>
      </c>
      <c r="O64" s="39">
        <v>37.702100000000002</v>
      </c>
      <c r="P64" s="39">
        <v>10.973000000000001</v>
      </c>
      <c r="Q64" s="39">
        <v>0</v>
      </c>
      <c r="R64" s="39" t="s">
        <v>265</v>
      </c>
      <c r="S64" s="39">
        <v>10.973000000000001</v>
      </c>
    </row>
    <row r="65" spans="1:19" hidden="1" outlineLevel="1" collapsed="1">
      <c r="A65" s="9">
        <v>42186</v>
      </c>
      <c r="B65" s="39">
        <v>29.045999999999999</v>
      </c>
      <c r="C65" s="39">
        <v>31.169899999999998</v>
      </c>
      <c r="D65" s="39">
        <v>27.429300000000001</v>
      </c>
      <c r="E65" s="39">
        <v>33.379199999999997</v>
      </c>
      <c r="F65" s="39">
        <v>29.7393</v>
      </c>
      <c r="G65" s="39">
        <v>14.6731</v>
      </c>
      <c r="H65" s="39">
        <v>29.0459</v>
      </c>
      <c r="I65" s="39">
        <v>31.169699999999999</v>
      </c>
      <c r="J65" s="39">
        <v>27.429300000000001</v>
      </c>
      <c r="K65" s="39">
        <v>33.379199999999997</v>
      </c>
      <c r="L65" s="39">
        <v>29.7393</v>
      </c>
      <c r="M65" s="39">
        <v>14.6731</v>
      </c>
      <c r="N65" s="39">
        <v>37.4114</v>
      </c>
      <c r="O65" s="39">
        <v>37.4114</v>
      </c>
      <c r="P65" s="39">
        <v>0</v>
      </c>
      <c r="Q65" s="39">
        <v>0</v>
      </c>
      <c r="R65" s="39" t="s">
        <v>265</v>
      </c>
      <c r="S65" s="39" t="s">
        <v>265</v>
      </c>
    </row>
    <row r="66" spans="1:19" hidden="1" outlineLevel="1" collapsed="1">
      <c r="A66" s="9">
        <v>42217</v>
      </c>
      <c r="B66" s="39">
        <v>28.169599999999999</v>
      </c>
      <c r="C66" s="39">
        <v>30.763300000000001</v>
      </c>
      <c r="D66" s="39">
        <v>26.541899999999998</v>
      </c>
      <c r="E66" s="39">
        <v>35.0047</v>
      </c>
      <c r="F66" s="39">
        <v>29.904599999999999</v>
      </c>
      <c r="G66" s="39">
        <v>10.520099999999999</v>
      </c>
      <c r="H66" s="39">
        <v>28.189900000000002</v>
      </c>
      <c r="I66" s="39">
        <v>30.7622</v>
      </c>
      <c r="J66" s="39">
        <v>26.5718</v>
      </c>
      <c r="K66" s="39">
        <v>35.0047</v>
      </c>
      <c r="L66" s="39">
        <v>29.904599999999999</v>
      </c>
      <c r="M66" s="39">
        <v>10.4635</v>
      </c>
      <c r="N66" s="39">
        <v>15.575900000000001</v>
      </c>
      <c r="O66" s="39">
        <v>38.010800000000003</v>
      </c>
      <c r="P66" s="39">
        <v>14.76</v>
      </c>
      <c r="Q66" s="39">
        <v>0</v>
      </c>
      <c r="R66" s="39" t="s">
        <v>265</v>
      </c>
      <c r="S66" s="39">
        <v>14.76</v>
      </c>
    </row>
    <row r="67" spans="1:19" hidden="1" outlineLevel="1" collapsed="1">
      <c r="A67" s="9">
        <v>42248</v>
      </c>
      <c r="B67" s="39">
        <v>27.723800000000001</v>
      </c>
      <c r="C67" s="39">
        <v>30.6187</v>
      </c>
      <c r="D67" s="39">
        <v>25.936900000000001</v>
      </c>
      <c r="E67" s="39">
        <v>27.271899999999999</v>
      </c>
      <c r="F67" s="39">
        <v>29.183800000000002</v>
      </c>
      <c r="G67" s="39">
        <v>12.1595</v>
      </c>
      <c r="H67" s="39">
        <v>27.723700000000001</v>
      </c>
      <c r="I67" s="39">
        <v>30.618500000000001</v>
      </c>
      <c r="J67" s="39">
        <v>25.936900000000001</v>
      </c>
      <c r="K67" s="39">
        <v>27.271899999999999</v>
      </c>
      <c r="L67" s="39">
        <v>29.183800000000002</v>
      </c>
      <c r="M67" s="39">
        <v>12.1595</v>
      </c>
      <c r="N67" s="39">
        <v>36.023299999999999</v>
      </c>
      <c r="O67" s="39">
        <v>36.023299999999999</v>
      </c>
      <c r="P67" s="39">
        <v>0</v>
      </c>
      <c r="Q67" s="39">
        <v>0</v>
      </c>
      <c r="R67" s="39" t="s">
        <v>265</v>
      </c>
      <c r="S67" s="39" t="s">
        <v>265</v>
      </c>
    </row>
    <row r="68" spans="1:19" hidden="1" outlineLevel="1" collapsed="1">
      <c r="A68" s="9">
        <v>42278</v>
      </c>
      <c r="B68" s="39">
        <v>28.898800000000001</v>
      </c>
      <c r="C68" s="39">
        <v>33.142899999999997</v>
      </c>
      <c r="D68" s="39">
        <v>26.4741</v>
      </c>
      <c r="E68" s="39">
        <v>29.943000000000001</v>
      </c>
      <c r="F68" s="39">
        <v>28.832799999999999</v>
      </c>
      <c r="G68" s="39">
        <v>12.6023</v>
      </c>
      <c r="H68" s="39">
        <v>28.895</v>
      </c>
      <c r="I68" s="39">
        <v>33.134700000000002</v>
      </c>
      <c r="J68" s="39">
        <v>26.4741</v>
      </c>
      <c r="K68" s="39">
        <v>29.943000000000001</v>
      </c>
      <c r="L68" s="39">
        <v>28.832799999999999</v>
      </c>
      <c r="M68" s="39">
        <v>12.6023</v>
      </c>
      <c r="N68" s="39">
        <v>47.652999999999999</v>
      </c>
      <c r="O68" s="39">
        <v>47.652999999999999</v>
      </c>
      <c r="P68" s="39">
        <v>0</v>
      </c>
      <c r="Q68" s="39">
        <v>0</v>
      </c>
      <c r="R68" s="39" t="s">
        <v>265</v>
      </c>
      <c r="S68" s="39" t="s">
        <v>265</v>
      </c>
    </row>
    <row r="69" spans="1:19" hidden="1" outlineLevel="1" collapsed="1">
      <c r="A69" s="9">
        <v>42309</v>
      </c>
      <c r="B69" s="39">
        <v>23.131699999999999</v>
      </c>
      <c r="C69" s="39">
        <v>30.5532</v>
      </c>
      <c r="D69" s="39">
        <v>19.218599999999999</v>
      </c>
      <c r="E69" s="39">
        <v>31.717099999999999</v>
      </c>
      <c r="F69" s="39">
        <v>19.392199999999999</v>
      </c>
      <c r="G69" s="39">
        <v>12.7005</v>
      </c>
      <c r="H69" s="39">
        <v>23.082899999999999</v>
      </c>
      <c r="I69" s="39">
        <v>30.451000000000001</v>
      </c>
      <c r="J69" s="39">
        <v>19.218599999999999</v>
      </c>
      <c r="K69" s="39">
        <v>31.717099999999999</v>
      </c>
      <c r="L69" s="39">
        <v>19.392199999999999</v>
      </c>
      <c r="M69" s="39">
        <v>12.7005</v>
      </c>
      <c r="N69" s="39">
        <v>49.761499999999998</v>
      </c>
      <c r="O69" s="39">
        <v>49.761499999999998</v>
      </c>
      <c r="P69" s="39">
        <v>0</v>
      </c>
      <c r="Q69" s="39">
        <v>0</v>
      </c>
      <c r="R69" s="39" t="s">
        <v>265</v>
      </c>
      <c r="S69" s="39" t="s">
        <v>265</v>
      </c>
    </row>
    <row r="70" spans="1:19" hidden="1" outlineLevel="1" collapsed="1">
      <c r="A70" s="9">
        <v>42339</v>
      </c>
      <c r="B70" s="39">
        <v>23.122599999999998</v>
      </c>
      <c r="C70" s="39">
        <v>30.1067</v>
      </c>
      <c r="D70" s="39">
        <v>20.052099999999999</v>
      </c>
      <c r="E70" s="39">
        <v>32.207799999999999</v>
      </c>
      <c r="F70" s="39">
        <v>30.005500000000001</v>
      </c>
      <c r="G70" s="39">
        <v>2.5952999999999999</v>
      </c>
      <c r="H70" s="39">
        <v>23.112100000000002</v>
      </c>
      <c r="I70" s="39">
        <v>30.081299999999999</v>
      </c>
      <c r="J70" s="39">
        <v>20.052099999999999</v>
      </c>
      <c r="K70" s="39">
        <v>32.207799999999999</v>
      </c>
      <c r="L70" s="39">
        <v>30.005500000000001</v>
      </c>
      <c r="M70" s="39">
        <v>2.5952999999999999</v>
      </c>
      <c r="N70" s="39">
        <v>49.924799999999998</v>
      </c>
      <c r="O70" s="39">
        <v>49.924799999999998</v>
      </c>
      <c r="P70" s="39">
        <v>0</v>
      </c>
      <c r="Q70" s="39">
        <v>0</v>
      </c>
      <c r="R70" s="39">
        <v>0</v>
      </c>
      <c r="S70" s="39" t="s">
        <v>265</v>
      </c>
    </row>
    <row r="71" spans="1:19" hidden="1" outlineLevel="1" collapsed="1">
      <c r="A71" s="9">
        <v>42370</v>
      </c>
      <c r="B71" s="39">
        <v>29.0608</v>
      </c>
      <c r="C71" s="39">
        <v>29.921199999999999</v>
      </c>
      <c r="D71" s="39">
        <v>28.2377</v>
      </c>
      <c r="E71" s="39">
        <v>30.721299999999999</v>
      </c>
      <c r="F71" s="39">
        <v>30.149799999999999</v>
      </c>
      <c r="G71" s="39">
        <v>14.9945</v>
      </c>
      <c r="H71" s="39">
        <v>29.04</v>
      </c>
      <c r="I71" s="39">
        <v>29.880199999999999</v>
      </c>
      <c r="J71" s="39">
        <v>28.2377</v>
      </c>
      <c r="K71" s="39">
        <v>30.721299999999999</v>
      </c>
      <c r="L71" s="39">
        <v>30.149799999999999</v>
      </c>
      <c r="M71" s="39">
        <v>14.9945</v>
      </c>
      <c r="N71" s="39">
        <v>49.609299999999998</v>
      </c>
      <c r="O71" s="39">
        <v>49.609299999999998</v>
      </c>
      <c r="P71" s="39">
        <v>0</v>
      </c>
      <c r="Q71" s="39">
        <v>0</v>
      </c>
      <c r="R71" s="39" t="s">
        <v>265</v>
      </c>
      <c r="S71" s="39" t="s">
        <v>265</v>
      </c>
    </row>
    <row r="72" spans="1:19" hidden="1" outlineLevel="1" collapsed="1">
      <c r="A72" s="9">
        <v>42401</v>
      </c>
      <c r="B72" s="39">
        <v>27.978100000000001</v>
      </c>
      <c r="C72" s="39">
        <v>29.8965</v>
      </c>
      <c r="D72" s="39">
        <v>26.241599999999998</v>
      </c>
      <c r="E72" s="39">
        <v>35.816899999999997</v>
      </c>
      <c r="F72" s="39">
        <v>30.078800000000001</v>
      </c>
      <c r="G72" s="39">
        <v>6.1928999999999998</v>
      </c>
      <c r="H72" s="39">
        <v>27.978000000000002</v>
      </c>
      <c r="I72" s="39">
        <v>29.8963</v>
      </c>
      <c r="J72" s="39">
        <v>26.241599999999998</v>
      </c>
      <c r="K72" s="39">
        <v>35.816899999999997</v>
      </c>
      <c r="L72" s="39">
        <v>30.078800000000001</v>
      </c>
      <c r="M72" s="39">
        <v>6.1928999999999998</v>
      </c>
      <c r="N72" s="39">
        <v>36.5</v>
      </c>
      <c r="O72" s="39">
        <v>36.5</v>
      </c>
      <c r="P72" s="39">
        <v>0</v>
      </c>
      <c r="Q72" s="39">
        <v>0</v>
      </c>
      <c r="R72" s="39" t="s">
        <v>265</v>
      </c>
      <c r="S72" s="39" t="s">
        <v>265</v>
      </c>
    </row>
    <row r="73" spans="1:19" hidden="1" outlineLevel="1" collapsed="1">
      <c r="A73" s="9">
        <v>42430</v>
      </c>
      <c r="B73" s="39">
        <v>28.787199999999999</v>
      </c>
      <c r="C73" s="39">
        <v>29.814</v>
      </c>
      <c r="D73" s="39">
        <v>27.863099999999999</v>
      </c>
      <c r="E73" s="39">
        <v>35.319800000000001</v>
      </c>
      <c r="F73" s="39">
        <v>29.099799999999998</v>
      </c>
      <c r="G73" s="39">
        <v>13.8522</v>
      </c>
      <c r="H73" s="39">
        <v>28.8826</v>
      </c>
      <c r="I73" s="39">
        <v>29.811800000000002</v>
      </c>
      <c r="J73" s="39">
        <v>28.0351</v>
      </c>
      <c r="K73" s="39">
        <v>35.319800000000001</v>
      </c>
      <c r="L73" s="39">
        <v>29.099799999999998</v>
      </c>
      <c r="M73" s="39">
        <v>13.699400000000001</v>
      </c>
      <c r="N73" s="39">
        <v>15.4354</v>
      </c>
      <c r="O73" s="39">
        <v>49.988</v>
      </c>
      <c r="P73" s="39">
        <v>15.19</v>
      </c>
      <c r="Q73" s="39">
        <v>0</v>
      </c>
      <c r="R73" s="39">
        <v>0</v>
      </c>
      <c r="S73" s="39">
        <v>15.19</v>
      </c>
    </row>
    <row r="74" spans="1:19" hidden="1" outlineLevel="1" collapsed="1">
      <c r="A74" s="9">
        <v>42461</v>
      </c>
      <c r="B74" s="39">
        <v>30.021000000000001</v>
      </c>
      <c r="C74" s="39">
        <v>29.126100000000001</v>
      </c>
      <c r="D74" s="39">
        <v>30.7239</v>
      </c>
      <c r="E74" s="39">
        <v>36.792200000000001</v>
      </c>
      <c r="F74" s="39">
        <v>30.036899999999999</v>
      </c>
      <c r="G74" s="39">
        <v>25.495699999999999</v>
      </c>
      <c r="H74" s="39">
        <v>30.004200000000001</v>
      </c>
      <c r="I74" s="39">
        <v>29.084199999999999</v>
      </c>
      <c r="J74" s="39">
        <v>30.7239</v>
      </c>
      <c r="K74" s="39">
        <v>36.792200000000001</v>
      </c>
      <c r="L74" s="39">
        <v>30.036899999999999</v>
      </c>
      <c r="M74" s="39">
        <v>25.495699999999999</v>
      </c>
      <c r="N74" s="39">
        <v>39.831499999999998</v>
      </c>
      <c r="O74" s="39">
        <v>39.831499999999998</v>
      </c>
      <c r="P74" s="39">
        <v>0</v>
      </c>
      <c r="Q74" s="39">
        <v>0</v>
      </c>
      <c r="R74" s="39" t="s">
        <v>265</v>
      </c>
      <c r="S74" s="39" t="s">
        <v>265</v>
      </c>
    </row>
    <row r="75" spans="1:19" hidden="1" outlineLevel="1" collapsed="1">
      <c r="A75" s="9">
        <v>42491</v>
      </c>
      <c r="B75" s="39">
        <v>30.613499999999998</v>
      </c>
      <c r="C75" s="39">
        <v>28.7529</v>
      </c>
      <c r="D75" s="39">
        <v>32.24</v>
      </c>
      <c r="E75" s="39">
        <v>43.529600000000002</v>
      </c>
      <c r="F75" s="39">
        <v>30.6523</v>
      </c>
      <c r="G75" s="39">
        <v>21.857800000000001</v>
      </c>
      <c r="H75" s="39">
        <v>30.603300000000001</v>
      </c>
      <c r="I75" s="39">
        <v>28.726500000000001</v>
      </c>
      <c r="J75" s="39">
        <v>32.24</v>
      </c>
      <c r="K75" s="39">
        <v>43.529600000000002</v>
      </c>
      <c r="L75" s="39">
        <v>30.6523</v>
      </c>
      <c r="M75" s="39">
        <v>21.857800000000001</v>
      </c>
      <c r="N75" s="39">
        <v>39.964500000000001</v>
      </c>
      <c r="O75" s="39">
        <v>39.964500000000001</v>
      </c>
      <c r="P75" s="39">
        <v>0</v>
      </c>
      <c r="Q75" s="39">
        <v>0</v>
      </c>
      <c r="R75" s="39">
        <v>0</v>
      </c>
      <c r="S75" s="39" t="s">
        <v>265</v>
      </c>
    </row>
    <row r="76" spans="1:19" hidden="1" outlineLevel="1" collapsed="1">
      <c r="A76" s="9">
        <v>42522</v>
      </c>
      <c r="B76" s="39">
        <v>30.9787</v>
      </c>
      <c r="C76" s="39">
        <v>28.499700000000001</v>
      </c>
      <c r="D76" s="39">
        <v>32.786799999999999</v>
      </c>
      <c r="E76" s="39">
        <v>45.133400000000002</v>
      </c>
      <c r="F76" s="39">
        <v>31.585100000000001</v>
      </c>
      <c r="G76" s="39">
        <v>23.288599999999999</v>
      </c>
      <c r="H76" s="39">
        <v>30.9773</v>
      </c>
      <c r="I76" s="39">
        <v>28.4954</v>
      </c>
      <c r="J76" s="39">
        <v>32.786799999999999</v>
      </c>
      <c r="K76" s="39">
        <v>45.133400000000002</v>
      </c>
      <c r="L76" s="39">
        <v>31.585100000000001</v>
      </c>
      <c r="M76" s="39">
        <v>23.288599999999999</v>
      </c>
      <c r="N76" s="39">
        <v>40.8932</v>
      </c>
      <c r="O76" s="39">
        <v>40.8932</v>
      </c>
      <c r="P76" s="39">
        <v>0</v>
      </c>
      <c r="Q76" s="39">
        <v>0</v>
      </c>
      <c r="R76" s="39">
        <v>0</v>
      </c>
      <c r="S76" s="39" t="s">
        <v>265</v>
      </c>
    </row>
    <row r="77" spans="1:19" hidden="1" outlineLevel="1" collapsed="1">
      <c r="A77" s="9">
        <v>42552</v>
      </c>
      <c r="B77" s="39">
        <v>30.660299999999999</v>
      </c>
      <c r="C77" s="39">
        <v>27.841899999999999</v>
      </c>
      <c r="D77" s="39">
        <v>32.9559</v>
      </c>
      <c r="E77" s="39">
        <v>38.645099999999999</v>
      </c>
      <c r="F77" s="39">
        <v>32.123399999999997</v>
      </c>
      <c r="G77" s="39">
        <v>23.499099999999999</v>
      </c>
      <c r="H77" s="39">
        <v>30.659800000000001</v>
      </c>
      <c r="I77" s="39">
        <v>27.840399999999999</v>
      </c>
      <c r="J77" s="39">
        <v>32.9559</v>
      </c>
      <c r="K77" s="39">
        <v>38.645099999999999</v>
      </c>
      <c r="L77" s="39">
        <v>32.123399999999997</v>
      </c>
      <c r="M77" s="39">
        <v>23.499099999999999</v>
      </c>
      <c r="N77" s="39">
        <v>44.287399999999998</v>
      </c>
      <c r="O77" s="39">
        <v>44.287399999999998</v>
      </c>
      <c r="P77" s="39">
        <v>0</v>
      </c>
      <c r="Q77" s="39">
        <v>0</v>
      </c>
      <c r="R77" s="39" t="s">
        <v>265</v>
      </c>
      <c r="S77" s="39" t="s">
        <v>265</v>
      </c>
    </row>
    <row r="78" spans="1:19" hidden="1" outlineLevel="1" collapsed="1">
      <c r="A78" s="9">
        <v>42583</v>
      </c>
      <c r="B78" s="39">
        <v>30.237300000000001</v>
      </c>
      <c r="C78" s="39">
        <v>29.0671</v>
      </c>
      <c r="D78" s="39">
        <v>31.544799999999999</v>
      </c>
      <c r="E78" s="39">
        <v>33.741</v>
      </c>
      <c r="F78" s="39">
        <v>32.774900000000002</v>
      </c>
      <c r="G78" s="39">
        <v>18.547599999999999</v>
      </c>
      <c r="H78" s="39">
        <v>30.322700000000001</v>
      </c>
      <c r="I78" s="39">
        <v>29.062799999999999</v>
      </c>
      <c r="J78" s="39">
        <v>31.745799999999999</v>
      </c>
      <c r="K78" s="39">
        <v>33.741</v>
      </c>
      <c r="L78" s="39">
        <v>32.774900000000002</v>
      </c>
      <c r="M78" s="39">
        <v>19.171099999999999</v>
      </c>
      <c r="N78" s="39">
        <v>14.816700000000001</v>
      </c>
      <c r="O78" s="39">
        <v>39.505099999999999</v>
      </c>
      <c r="P78" s="39">
        <v>13.8</v>
      </c>
      <c r="Q78" s="39">
        <v>0</v>
      </c>
      <c r="R78" s="39">
        <v>0</v>
      </c>
      <c r="S78" s="39">
        <v>13.8</v>
      </c>
    </row>
    <row r="79" spans="1:19" hidden="1" outlineLevel="1" collapsed="1">
      <c r="A79" s="9">
        <v>42614</v>
      </c>
      <c r="B79" s="39">
        <v>29.9285</v>
      </c>
      <c r="C79" s="39">
        <v>27.769200000000001</v>
      </c>
      <c r="D79" s="39">
        <v>31.651499999999999</v>
      </c>
      <c r="E79" s="39">
        <v>31.914200000000001</v>
      </c>
      <c r="F79" s="39">
        <v>32.244599999999998</v>
      </c>
      <c r="G79" s="39">
        <v>24.004799999999999</v>
      </c>
      <c r="H79" s="39">
        <v>29.9239</v>
      </c>
      <c r="I79" s="39">
        <v>27.757000000000001</v>
      </c>
      <c r="J79" s="39">
        <v>31.651499999999999</v>
      </c>
      <c r="K79" s="39">
        <v>31.914200000000001</v>
      </c>
      <c r="L79" s="39">
        <v>32.244599999999998</v>
      </c>
      <c r="M79" s="39">
        <v>24.004799999999999</v>
      </c>
      <c r="N79" s="39">
        <v>42.093800000000002</v>
      </c>
      <c r="O79" s="39">
        <v>42.093800000000002</v>
      </c>
      <c r="P79" s="39">
        <v>0</v>
      </c>
      <c r="Q79" s="39">
        <v>0</v>
      </c>
      <c r="R79" s="39">
        <v>0</v>
      </c>
      <c r="S79" s="39" t="s">
        <v>265</v>
      </c>
    </row>
    <row r="80" spans="1:19" hidden="1" outlineLevel="1" collapsed="1">
      <c r="A80" s="9">
        <v>42644</v>
      </c>
      <c r="B80" s="39">
        <v>29.7742</v>
      </c>
      <c r="C80" s="39">
        <v>28.136399999999998</v>
      </c>
      <c r="D80" s="39">
        <v>30.823699999999999</v>
      </c>
      <c r="E80" s="39">
        <v>32.372199999999999</v>
      </c>
      <c r="F80" s="39">
        <v>30.439599999999999</v>
      </c>
      <c r="G80" s="39">
        <v>30.982399999999998</v>
      </c>
      <c r="H80" s="39">
        <v>29.799900000000001</v>
      </c>
      <c r="I80" s="39">
        <v>28.136099999999999</v>
      </c>
      <c r="J80" s="39">
        <v>30.868300000000001</v>
      </c>
      <c r="K80" s="39">
        <v>32.372199999999999</v>
      </c>
      <c r="L80" s="39">
        <v>30.439599999999999</v>
      </c>
      <c r="M80" s="39">
        <v>32.0672</v>
      </c>
      <c r="N80" s="39">
        <v>10.246499999999999</v>
      </c>
      <c r="O80" s="39">
        <v>38.921399999999998</v>
      </c>
      <c r="P80" s="39">
        <v>10</v>
      </c>
      <c r="Q80" s="39">
        <v>0</v>
      </c>
      <c r="R80" s="39">
        <v>0</v>
      </c>
      <c r="S80" s="39">
        <v>10</v>
      </c>
    </row>
    <row r="81" spans="1:19" hidden="1" outlineLevel="1" collapsed="1">
      <c r="A81" s="9">
        <v>42675</v>
      </c>
      <c r="B81" s="39">
        <v>30.370899999999999</v>
      </c>
      <c r="C81" s="39">
        <v>28.625399999999999</v>
      </c>
      <c r="D81" s="39">
        <v>32.130899999999997</v>
      </c>
      <c r="E81" s="39">
        <v>34.817</v>
      </c>
      <c r="F81" s="39">
        <v>31.938500000000001</v>
      </c>
      <c r="G81" s="39">
        <v>26.5091</v>
      </c>
      <c r="H81" s="39">
        <v>30.369900000000001</v>
      </c>
      <c r="I81" s="39">
        <v>28.623100000000001</v>
      </c>
      <c r="J81" s="39">
        <v>32.130899999999997</v>
      </c>
      <c r="K81" s="39">
        <v>34.817</v>
      </c>
      <c r="L81" s="39">
        <v>31.938500000000001</v>
      </c>
      <c r="M81" s="39">
        <v>26.5091</v>
      </c>
      <c r="N81" s="39">
        <v>43.518700000000003</v>
      </c>
      <c r="O81" s="39">
        <v>43.518700000000003</v>
      </c>
      <c r="P81" s="39">
        <v>0</v>
      </c>
      <c r="Q81" s="39" t="s">
        <v>265</v>
      </c>
      <c r="R81" s="39">
        <v>0</v>
      </c>
      <c r="S81" s="39" t="s">
        <v>265</v>
      </c>
    </row>
    <row r="82" spans="1:19" hidden="1" outlineLevel="1" collapsed="1">
      <c r="A82" s="9">
        <v>42705</v>
      </c>
      <c r="B82" s="39">
        <v>29.751000000000001</v>
      </c>
      <c r="C82" s="39">
        <v>28.1173</v>
      </c>
      <c r="D82" s="39">
        <v>31.1737</v>
      </c>
      <c r="E82" s="39">
        <v>34.405900000000003</v>
      </c>
      <c r="F82" s="39">
        <v>31.223099999999999</v>
      </c>
      <c r="G82" s="39">
        <v>22.8871</v>
      </c>
      <c r="H82" s="39">
        <v>29.738</v>
      </c>
      <c r="I82" s="39">
        <v>28.084900000000001</v>
      </c>
      <c r="J82" s="39">
        <v>31.1737</v>
      </c>
      <c r="K82" s="39">
        <v>34.405900000000003</v>
      </c>
      <c r="L82" s="39">
        <v>31.223099999999999</v>
      </c>
      <c r="M82" s="39">
        <v>22.8871</v>
      </c>
      <c r="N82" s="39">
        <v>39.9634</v>
      </c>
      <c r="O82" s="39">
        <v>39.9634</v>
      </c>
      <c r="P82" s="39">
        <v>0</v>
      </c>
      <c r="Q82" s="39" t="s">
        <v>265</v>
      </c>
      <c r="R82" s="39">
        <v>0</v>
      </c>
      <c r="S82" s="39" t="s">
        <v>265</v>
      </c>
    </row>
    <row r="83" spans="1:19" hidden="1" outlineLevel="1" collapsed="1">
      <c r="A83" s="9">
        <v>42736</v>
      </c>
      <c r="B83" s="39">
        <v>29.419799999999999</v>
      </c>
      <c r="C83" s="39">
        <v>28.600899999999999</v>
      </c>
      <c r="D83" s="39">
        <v>30.215</v>
      </c>
      <c r="E83" s="39">
        <v>34.944099999999999</v>
      </c>
      <c r="F83" s="39">
        <v>30.708100000000002</v>
      </c>
      <c r="G83" s="39">
        <v>18.763200000000001</v>
      </c>
      <c r="H83" s="39">
        <v>29.418800000000001</v>
      </c>
      <c r="I83" s="39">
        <v>28.598700000000001</v>
      </c>
      <c r="J83" s="39">
        <v>30.215</v>
      </c>
      <c r="K83" s="39">
        <v>34.944099999999999</v>
      </c>
      <c r="L83" s="39">
        <v>30.708100000000002</v>
      </c>
      <c r="M83" s="39">
        <v>18.763200000000001</v>
      </c>
      <c r="N83" s="39">
        <v>39.094700000000003</v>
      </c>
      <c r="O83" s="39">
        <v>39.094700000000003</v>
      </c>
      <c r="P83" s="39">
        <v>0</v>
      </c>
      <c r="Q83" s="39" t="s">
        <v>265</v>
      </c>
      <c r="R83" s="39">
        <v>0</v>
      </c>
      <c r="S83" s="39" t="s">
        <v>265</v>
      </c>
    </row>
    <row r="84" spans="1:19" hidden="1" outlineLevel="1" collapsed="1">
      <c r="A84" s="9">
        <v>42767</v>
      </c>
      <c r="B84" s="39">
        <v>30.0595</v>
      </c>
      <c r="C84" s="39">
        <v>29.397500000000001</v>
      </c>
      <c r="D84" s="39">
        <v>31.5214</v>
      </c>
      <c r="E84" s="39">
        <v>34.798000000000002</v>
      </c>
      <c r="F84" s="39">
        <v>32.975499999999997</v>
      </c>
      <c r="G84" s="39">
        <v>16.157599999999999</v>
      </c>
      <c r="H84" s="39">
        <v>30.0595</v>
      </c>
      <c r="I84" s="39">
        <v>29.397500000000001</v>
      </c>
      <c r="J84" s="39">
        <v>31.5214</v>
      </c>
      <c r="K84" s="39">
        <v>34.798000000000002</v>
      </c>
      <c r="L84" s="39">
        <v>32.975499999999997</v>
      </c>
      <c r="M84" s="39">
        <v>16.157599999999999</v>
      </c>
      <c r="N84" s="39">
        <v>36.545299999999997</v>
      </c>
      <c r="O84" s="39">
        <v>36.545299999999997</v>
      </c>
      <c r="P84" s="39">
        <v>0</v>
      </c>
      <c r="Q84" s="39" t="s">
        <v>265</v>
      </c>
      <c r="R84" s="39">
        <v>0</v>
      </c>
      <c r="S84" s="39" t="s">
        <v>265</v>
      </c>
    </row>
    <row r="85" spans="1:19" hidden="1" outlineLevel="1" collapsed="1">
      <c r="A85" s="9">
        <v>42795</v>
      </c>
      <c r="B85" s="39">
        <v>28.6541</v>
      </c>
      <c r="C85" s="39">
        <v>28.982500000000002</v>
      </c>
      <c r="D85" s="39">
        <v>28.307099999999998</v>
      </c>
      <c r="E85" s="39">
        <v>32.668199999999999</v>
      </c>
      <c r="F85" s="39">
        <v>28.287800000000001</v>
      </c>
      <c r="G85" s="39">
        <v>20.769600000000001</v>
      </c>
      <c r="H85" s="39">
        <v>28.4938</v>
      </c>
      <c r="I85" s="39">
        <v>28.6754</v>
      </c>
      <c r="J85" s="39">
        <v>28.307099999999998</v>
      </c>
      <c r="K85" s="39">
        <v>32.668199999999999</v>
      </c>
      <c r="L85" s="39">
        <v>28.287800000000001</v>
      </c>
      <c r="M85" s="39">
        <v>20.769600000000001</v>
      </c>
      <c r="N85" s="39">
        <v>39.981099999999998</v>
      </c>
      <c r="O85" s="39">
        <v>39.981099999999998</v>
      </c>
      <c r="P85" s="39">
        <v>0</v>
      </c>
      <c r="Q85" s="39" t="s">
        <v>265</v>
      </c>
      <c r="R85" s="39">
        <v>0</v>
      </c>
      <c r="S85" s="39" t="s">
        <v>265</v>
      </c>
    </row>
    <row r="86" spans="1:19" hidden="1" outlineLevel="1" collapsed="1">
      <c r="A86" s="9">
        <v>42826</v>
      </c>
      <c r="B86" s="39">
        <v>28.224</v>
      </c>
      <c r="C86" s="39">
        <v>26.046600000000002</v>
      </c>
      <c r="D86" s="39">
        <v>29.477900000000002</v>
      </c>
      <c r="E86" s="39">
        <v>31.509399999999999</v>
      </c>
      <c r="F86" s="39">
        <v>30.208200000000001</v>
      </c>
      <c r="G86" s="39">
        <v>21.673400000000001</v>
      </c>
      <c r="H86" s="39">
        <v>28.224</v>
      </c>
      <c r="I86" s="39">
        <v>26.046600000000002</v>
      </c>
      <c r="J86" s="39">
        <v>29.477900000000002</v>
      </c>
      <c r="K86" s="39">
        <v>31.509399999999999</v>
      </c>
      <c r="L86" s="39">
        <v>30.208200000000001</v>
      </c>
      <c r="M86" s="39">
        <v>21.673400000000001</v>
      </c>
      <c r="N86" s="39">
        <v>36.5</v>
      </c>
      <c r="O86" s="39">
        <v>36.5</v>
      </c>
      <c r="P86" s="39">
        <v>0</v>
      </c>
      <c r="Q86" s="39">
        <v>0</v>
      </c>
      <c r="R86" s="39">
        <v>0</v>
      </c>
      <c r="S86" s="39" t="s">
        <v>265</v>
      </c>
    </row>
    <row r="87" spans="1:19" hidden="1" outlineLevel="1" collapsed="1">
      <c r="A87" s="9">
        <v>42856</v>
      </c>
      <c r="B87" s="39">
        <v>28.7349</v>
      </c>
      <c r="C87" s="39">
        <v>27.358499999999999</v>
      </c>
      <c r="D87" s="39">
        <v>29.9953</v>
      </c>
      <c r="E87" s="39">
        <v>31.052800000000001</v>
      </c>
      <c r="F87" s="39">
        <v>30.542400000000001</v>
      </c>
      <c r="G87" s="39">
        <v>22.828800000000001</v>
      </c>
      <c r="H87" s="39">
        <v>28.733799999999999</v>
      </c>
      <c r="I87" s="39">
        <v>27.356000000000002</v>
      </c>
      <c r="J87" s="39">
        <v>29.9953</v>
      </c>
      <c r="K87" s="39">
        <v>31.052800000000001</v>
      </c>
      <c r="L87" s="39">
        <v>30.542400000000001</v>
      </c>
      <c r="M87" s="39">
        <v>22.828800000000001</v>
      </c>
      <c r="N87" s="39">
        <v>49.083500000000001</v>
      </c>
      <c r="O87" s="39">
        <v>49.083500000000001</v>
      </c>
      <c r="P87" s="39">
        <v>0</v>
      </c>
      <c r="Q87" s="39">
        <v>0</v>
      </c>
      <c r="R87" s="39">
        <v>0</v>
      </c>
      <c r="S87" s="39" t="s">
        <v>265</v>
      </c>
    </row>
    <row r="88" spans="1:19" hidden="1" outlineLevel="1" collapsed="1">
      <c r="A88" s="9">
        <v>42887</v>
      </c>
      <c r="B88" s="39">
        <v>29.0961</v>
      </c>
      <c r="C88" s="39">
        <v>27.409600000000001</v>
      </c>
      <c r="D88" s="39">
        <v>30.4344</v>
      </c>
      <c r="E88" s="39">
        <v>31.670999999999999</v>
      </c>
      <c r="F88" s="39">
        <v>30.2211</v>
      </c>
      <c r="G88" s="39">
        <v>29.154800000000002</v>
      </c>
      <c r="H88" s="39">
        <v>29.095800000000001</v>
      </c>
      <c r="I88" s="39">
        <v>27.408899999999999</v>
      </c>
      <c r="J88" s="39">
        <v>30.4344</v>
      </c>
      <c r="K88" s="39">
        <v>31.670999999999999</v>
      </c>
      <c r="L88" s="39">
        <v>30.2211</v>
      </c>
      <c r="M88" s="39">
        <v>29.154800000000002</v>
      </c>
      <c r="N88" s="39">
        <v>39.573900000000002</v>
      </c>
      <c r="O88" s="39">
        <v>39.573900000000002</v>
      </c>
      <c r="P88" s="39">
        <v>0</v>
      </c>
      <c r="Q88" s="39" t="s">
        <v>265</v>
      </c>
      <c r="R88" s="39">
        <v>0</v>
      </c>
      <c r="S88" s="39" t="s">
        <v>265</v>
      </c>
    </row>
    <row r="89" spans="1:19" hidden="1" outlineLevel="1" collapsed="1">
      <c r="A89" s="9">
        <v>42917</v>
      </c>
      <c r="B89" s="39">
        <v>27.835799999999999</v>
      </c>
      <c r="C89" s="39">
        <v>27.187899999999999</v>
      </c>
      <c r="D89" s="39">
        <v>28.2578</v>
      </c>
      <c r="E89" s="39">
        <v>21.446400000000001</v>
      </c>
      <c r="F89" s="39">
        <v>31.130800000000001</v>
      </c>
      <c r="G89" s="39">
        <v>26.000900000000001</v>
      </c>
      <c r="H89" s="39">
        <v>27.835699999999999</v>
      </c>
      <c r="I89" s="39">
        <v>27.1877</v>
      </c>
      <c r="J89" s="39">
        <v>28.2578</v>
      </c>
      <c r="K89" s="39">
        <v>21.446400000000001</v>
      </c>
      <c r="L89" s="39">
        <v>31.130800000000001</v>
      </c>
      <c r="M89" s="39">
        <v>26.000900000000001</v>
      </c>
      <c r="N89" s="39">
        <v>36.5</v>
      </c>
      <c r="O89" s="39">
        <v>36.5</v>
      </c>
      <c r="P89" s="39">
        <v>0</v>
      </c>
      <c r="Q89" s="39">
        <v>0</v>
      </c>
      <c r="R89" s="39">
        <v>0</v>
      </c>
      <c r="S89" s="39" t="s">
        <v>265</v>
      </c>
    </row>
    <row r="90" spans="1:19" hidden="1" outlineLevel="1" collapsed="1">
      <c r="A90" s="9">
        <v>42948</v>
      </c>
      <c r="B90" s="39">
        <v>25.987500000000001</v>
      </c>
      <c r="C90" s="39">
        <v>27.668500000000002</v>
      </c>
      <c r="D90" s="39">
        <v>24.900300000000001</v>
      </c>
      <c r="E90" s="39">
        <v>15.2242</v>
      </c>
      <c r="F90" s="39">
        <v>29.4786</v>
      </c>
      <c r="G90" s="39">
        <v>29.072500000000002</v>
      </c>
      <c r="H90" s="39">
        <v>25.986899999999999</v>
      </c>
      <c r="I90" s="39">
        <v>27.667000000000002</v>
      </c>
      <c r="J90" s="39">
        <v>24.900300000000001</v>
      </c>
      <c r="K90" s="39">
        <v>15.2242</v>
      </c>
      <c r="L90" s="39">
        <v>29.4786</v>
      </c>
      <c r="M90" s="39">
        <v>29.072500000000002</v>
      </c>
      <c r="N90" s="39">
        <v>45.159700000000001</v>
      </c>
      <c r="O90" s="39">
        <v>45.159700000000001</v>
      </c>
      <c r="P90" s="39">
        <v>0</v>
      </c>
      <c r="Q90" s="39">
        <v>0</v>
      </c>
      <c r="R90" s="39">
        <v>0</v>
      </c>
      <c r="S90" s="39" t="s">
        <v>265</v>
      </c>
    </row>
    <row r="91" spans="1:19" hidden="1" outlineLevel="1" collapsed="1">
      <c r="A91" s="9">
        <v>42979</v>
      </c>
      <c r="B91" s="39">
        <v>28.141999999999999</v>
      </c>
      <c r="C91" s="39">
        <v>26.9587</v>
      </c>
      <c r="D91" s="39">
        <v>28.874099999999999</v>
      </c>
      <c r="E91" s="39">
        <v>27.6159</v>
      </c>
      <c r="F91" s="39">
        <v>29.631599999999999</v>
      </c>
      <c r="G91" s="39">
        <v>24.123999999999999</v>
      </c>
      <c r="H91" s="39">
        <v>28.141300000000001</v>
      </c>
      <c r="I91" s="39">
        <v>26.956800000000001</v>
      </c>
      <c r="J91" s="39">
        <v>28.874099999999999</v>
      </c>
      <c r="K91" s="39">
        <v>27.6159</v>
      </c>
      <c r="L91" s="39">
        <v>29.631599999999999</v>
      </c>
      <c r="M91" s="39">
        <v>24.123999999999999</v>
      </c>
      <c r="N91" s="39">
        <v>36.741</v>
      </c>
      <c r="O91" s="39">
        <v>36.741</v>
      </c>
      <c r="P91" s="39">
        <v>0</v>
      </c>
      <c r="Q91" s="39">
        <v>0</v>
      </c>
      <c r="R91" s="39">
        <v>0</v>
      </c>
      <c r="S91" s="39" t="s">
        <v>265</v>
      </c>
    </row>
    <row r="92" spans="1:19" hidden="1" outlineLevel="1" collapsed="1">
      <c r="A92" s="9">
        <v>43009</v>
      </c>
      <c r="B92" s="39">
        <v>29.366599999999998</v>
      </c>
      <c r="C92" s="39">
        <v>29.475000000000001</v>
      </c>
      <c r="D92" s="39">
        <v>29.003599999999999</v>
      </c>
      <c r="E92" s="39">
        <v>25.388500000000001</v>
      </c>
      <c r="F92" s="39">
        <v>31.3643</v>
      </c>
      <c r="G92" s="39">
        <v>22.446200000000001</v>
      </c>
      <c r="H92" s="39">
        <v>29.366599999999998</v>
      </c>
      <c r="I92" s="39">
        <v>29.474900000000002</v>
      </c>
      <c r="J92" s="39">
        <v>29.003599999999999</v>
      </c>
      <c r="K92" s="39">
        <v>25.388500000000001</v>
      </c>
      <c r="L92" s="39">
        <v>31.3643</v>
      </c>
      <c r="M92" s="39">
        <v>22.446200000000001</v>
      </c>
      <c r="N92" s="39">
        <v>36.5</v>
      </c>
      <c r="O92" s="39">
        <v>36.5</v>
      </c>
      <c r="P92" s="39">
        <v>0</v>
      </c>
      <c r="Q92" s="39">
        <v>0</v>
      </c>
      <c r="R92" s="39">
        <v>0</v>
      </c>
      <c r="S92" s="39" t="s">
        <v>265</v>
      </c>
    </row>
    <row r="93" spans="1:19" hidden="1" outlineLevel="1" collapsed="1">
      <c r="A93" s="9">
        <v>43040</v>
      </c>
      <c r="B93" s="39">
        <v>27.8019</v>
      </c>
      <c r="C93" s="39">
        <v>27.9941</v>
      </c>
      <c r="D93" s="39">
        <v>27.680499999999999</v>
      </c>
      <c r="E93" s="39">
        <v>24.927499999999998</v>
      </c>
      <c r="F93" s="39">
        <v>29.0458</v>
      </c>
      <c r="G93" s="39">
        <v>24.252600000000001</v>
      </c>
      <c r="H93" s="39">
        <v>27.790099999999999</v>
      </c>
      <c r="I93" s="39">
        <v>27.88</v>
      </c>
      <c r="J93" s="39">
        <v>27.7332</v>
      </c>
      <c r="K93" s="39">
        <v>24.927499999999998</v>
      </c>
      <c r="L93" s="39">
        <v>29.0458</v>
      </c>
      <c r="M93" s="39">
        <v>24.698</v>
      </c>
      <c r="N93" s="39">
        <v>30.278600000000001</v>
      </c>
      <c r="O93" s="39">
        <v>58.748899999999999</v>
      </c>
      <c r="P93" s="39">
        <v>17.98</v>
      </c>
      <c r="Q93" s="39">
        <v>0</v>
      </c>
      <c r="R93" s="39">
        <v>0</v>
      </c>
      <c r="S93" s="39">
        <v>17.98</v>
      </c>
    </row>
    <row r="94" spans="1:19" hidden="1" outlineLevel="1" collapsed="1">
      <c r="A94" s="9">
        <v>43070</v>
      </c>
      <c r="B94" s="39">
        <v>25.927499999999998</v>
      </c>
      <c r="C94" s="39">
        <v>26.9618</v>
      </c>
      <c r="D94" s="39">
        <v>25.4253</v>
      </c>
      <c r="E94" s="39">
        <v>20.889399999999998</v>
      </c>
      <c r="F94" s="39">
        <v>28.075900000000001</v>
      </c>
      <c r="G94" s="39">
        <v>20.936499999999999</v>
      </c>
      <c r="H94" s="39">
        <v>25.917200000000001</v>
      </c>
      <c r="I94" s="39">
        <v>26.931799999999999</v>
      </c>
      <c r="J94" s="39">
        <v>25.4253</v>
      </c>
      <c r="K94" s="39">
        <v>20.889399999999998</v>
      </c>
      <c r="L94" s="39">
        <v>28.075900000000001</v>
      </c>
      <c r="M94" s="39">
        <v>20.936499999999999</v>
      </c>
      <c r="N94" s="39">
        <v>49.9557</v>
      </c>
      <c r="O94" s="39">
        <v>49.9557</v>
      </c>
      <c r="P94" s="39">
        <v>0</v>
      </c>
      <c r="Q94" s="39">
        <v>0</v>
      </c>
      <c r="R94" s="39">
        <v>0</v>
      </c>
      <c r="S94" s="39" t="s">
        <v>265</v>
      </c>
    </row>
    <row r="95" spans="1:19" hidden="1" outlineLevel="1" collapsed="1">
      <c r="A95" s="9">
        <v>43101</v>
      </c>
      <c r="B95" s="39">
        <v>28.405999999999999</v>
      </c>
      <c r="C95" s="39">
        <v>28.2211</v>
      </c>
      <c r="D95" s="39">
        <v>28.557200000000002</v>
      </c>
      <c r="E95" s="39">
        <v>25.395</v>
      </c>
      <c r="F95" s="39">
        <v>29.7637</v>
      </c>
      <c r="G95" s="39">
        <v>23.577500000000001</v>
      </c>
      <c r="H95" s="39">
        <v>28.405999999999999</v>
      </c>
      <c r="I95" s="39">
        <v>28.221</v>
      </c>
      <c r="J95" s="39">
        <v>28.557200000000002</v>
      </c>
      <c r="K95" s="39">
        <v>25.395</v>
      </c>
      <c r="L95" s="39">
        <v>29.7637</v>
      </c>
      <c r="M95" s="39">
        <v>23.577500000000001</v>
      </c>
      <c r="N95" s="39">
        <v>36.5</v>
      </c>
      <c r="O95" s="39">
        <v>36.5</v>
      </c>
      <c r="P95" s="39">
        <v>0</v>
      </c>
      <c r="Q95" s="39">
        <v>0</v>
      </c>
      <c r="R95" s="39">
        <v>0</v>
      </c>
      <c r="S95" s="39" t="s">
        <v>265</v>
      </c>
    </row>
    <row r="96" spans="1:19" hidden="1" outlineLevel="1" collapsed="1">
      <c r="A96" s="9">
        <v>43132</v>
      </c>
      <c r="B96" s="39">
        <v>28.8979</v>
      </c>
      <c r="C96" s="39">
        <v>27.0062</v>
      </c>
      <c r="D96" s="39">
        <v>30.0547</v>
      </c>
      <c r="E96" s="39">
        <v>26.262</v>
      </c>
      <c r="F96" s="39">
        <v>32.234000000000002</v>
      </c>
      <c r="G96" s="39">
        <v>24.2563</v>
      </c>
      <c r="H96" s="39">
        <v>28.8979</v>
      </c>
      <c r="I96" s="39">
        <v>27.0062</v>
      </c>
      <c r="J96" s="39">
        <v>30.0547</v>
      </c>
      <c r="K96" s="39">
        <v>26.262</v>
      </c>
      <c r="L96" s="39">
        <v>32.234000000000002</v>
      </c>
      <c r="M96" s="39">
        <v>24.2563</v>
      </c>
      <c r="N96" s="39">
        <v>42.467700000000001</v>
      </c>
      <c r="O96" s="39">
        <v>42.467700000000001</v>
      </c>
      <c r="P96" s="39">
        <v>0</v>
      </c>
      <c r="Q96" s="39">
        <v>0</v>
      </c>
      <c r="R96" s="39">
        <v>0</v>
      </c>
      <c r="S96" s="39" t="s">
        <v>265</v>
      </c>
    </row>
    <row r="97" spans="1:19" hidden="1" outlineLevel="1" collapsed="1">
      <c r="A97" s="9">
        <v>43160</v>
      </c>
      <c r="B97" s="39">
        <v>27.954499999999999</v>
      </c>
      <c r="C97" s="39">
        <v>27.3322</v>
      </c>
      <c r="D97" s="39">
        <v>28.3414</v>
      </c>
      <c r="E97" s="39">
        <v>22.071899999999999</v>
      </c>
      <c r="F97" s="39">
        <v>31.146799999999999</v>
      </c>
      <c r="G97" s="39">
        <v>33.328800000000001</v>
      </c>
      <c r="H97" s="39">
        <v>27.954499999999999</v>
      </c>
      <c r="I97" s="39">
        <v>27.332100000000001</v>
      </c>
      <c r="J97" s="39">
        <v>28.3414</v>
      </c>
      <c r="K97" s="39">
        <v>22.071899999999999</v>
      </c>
      <c r="L97" s="39">
        <v>31.146799999999999</v>
      </c>
      <c r="M97" s="39">
        <v>33.328800000000001</v>
      </c>
      <c r="N97" s="39">
        <v>47.351999999999997</v>
      </c>
      <c r="O97" s="39">
        <v>47.351999999999997</v>
      </c>
      <c r="P97" s="39">
        <v>0</v>
      </c>
      <c r="Q97" s="39">
        <v>0</v>
      </c>
      <c r="R97" s="39">
        <v>0</v>
      </c>
      <c r="S97" s="39" t="s">
        <v>265</v>
      </c>
    </row>
    <row r="98" spans="1:19" hidden="1" outlineLevel="1" collapsed="1">
      <c r="A98" s="9">
        <v>43191</v>
      </c>
      <c r="B98" s="39">
        <v>28.639800000000001</v>
      </c>
      <c r="C98" s="39">
        <v>27.377099999999999</v>
      </c>
      <c r="D98" s="39">
        <v>29.375399999999999</v>
      </c>
      <c r="E98" s="39">
        <v>25.043900000000001</v>
      </c>
      <c r="F98" s="39">
        <v>31.546500000000002</v>
      </c>
      <c r="G98" s="39">
        <v>23.017800000000001</v>
      </c>
      <c r="H98" s="39">
        <v>28.6389</v>
      </c>
      <c r="I98" s="39">
        <v>27.374600000000001</v>
      </c>
      <c r="J98" s="39">
        <v>29.375399999999999</v>
      </c>
      <c r="K98" s="39">
        <v>25.043900000000001</v>
      </c>
      <c r="L98" s="39">
        <v>31.546500000000002</v>
      </c>
      <c r="M98" s="39">
        <v>23.017800000000001</v>
      </c>
      <c r="N98" s="39">
        <v>43.7545</v>
      </c>
      <c r="O98" s="39">
        <v>43.7545</v>
      </c>
      <c r="P98" s="39">
        <v>0</v>
      </c>
      <c r="Q98" s="39">
        <v>0</v>
      </c>
      <c r="R98" s="39">
        <v>0</v>
      </c>
      <c r="S98" s="39" t="s">
        <v>265</v>
      </c>
    </row>
    <row r="99" spans="1:19" hidden="1" outlineLevel="1" collapsed="1">
      <c r="A99" s="9">
        <v>43221</v>
      </c>
      <c r="B99" s="39">
        <v>28.7011</v>
      </c>
      <c r="C99" s="39">
        <v>28.1663</v>
      </c>
      <c r="D99" s="39">
        <v>29.105799999999999</v>
      </c>
      <c r="E99" s="39">
        <v>26.245699999999999</v>
      </c>
      <c r="F99" s="39">
        <v>30.3</v>
      </c>
      <c r="G99" s="39">
        <v>25.342600000000001</v>
      </c>
      <c r="H99" s="39">
        <v>28.701000000000001</v>
      </c>
      <c r="I99" s="39">
        <v>28.1662</v>
      </c>
      <c r="J99" s="39">
        <v>29.105799999999999</v>
      </c>
      <c r="K99" s="39">
        <v>26.245699999999999</v>
      </c>
      <c r="L99" s="39">
        <v>30.3</v>
      </c>
      <c r="M99" s="39">
        <v>25.342600000000001</v>
      </c>
      <c r="N99" s="39">
        <v>36.5</v>
      </c>
      <c r="O99" s="39">
        <v>36.5</v>
      </c>
      <c r="P99" s="39">
        <v>0</v>
      </c>
      <c r="Q99" s="39">
        <v>0</v>
      </c>
      <c r="R99" s="39">
        <v>0</v>
      </c>
      <c r="S99" s="39" t="s">
        <v>265</v>
      </c>
    </row>
    <row r="100" spans="1:19" hidden="1" outlineLevel="1" collapsed="1">
      <c r="A100" s="9">
        <v>43252</v>
      </c>
      <c r="B100" s="39">
        <v>30.28</v>
      </c>
      <c r="C100" s="39">
        <v>27.935400000000001</v>
      </c>
      <c r="D100" s="39">
        <v>31.4999</v>
      </c>
      <c r="E100" s="39">
        <v>25.059200000000001</v>
      </c>
      <c r="F100" s="39">
        <v>34.989800000000002</v>
      </c>
      <c r="G100" s="39">
        <v>23.968</v>
      </c>
      <c r="H100" s="39">
        <v>30.279800000000002</v>
      </c>
      <c r="I100" s="39">
        <v>27.934699999999999</v>
      </c>
      <c r="J100" s="39">
        <v>31.4999</v>
      </c>
      <c r="K100" s="39">
        <v>25.059200000000001</v>
      </c>
      <c r="L100" s="39">
        <v>34.989800000000002</v>
      </c>
      <c r="M100" s="39">
        <v>23.968</v>
      </c>
      <c r="N100" s="39">
        <v>58.587200000000003</v>
      </c>
      <c r="O100" s="39">
        <v>58.587200000000003</v>
      </c>
      <c r="P100" s="39">
        <v>0</v>
      </c>
      <c r="Q100" s="39">
        <v>0</v>
      </c>
      <c r="R100" s="39">
        <v>0</v>
      </c>
      <c r="S100" s="39" t="s">
        <v>265</v>
      </c>
    </row>
    <row r="101" spans="1:19" hidden="1" outlineLevel="1" collapsed="1">
      <c r="A101" s="9">
        <v>43282</v>
      </c>
      <c r="B101" s="39">
        <v>30.9268</v>
      </c>
      <c r="C101" s="39">
        <v>29.040299999999998</v>
      </c>
      <c r="D101" s="39">
        <v>32.173299999999998</v>
      </c>
      <c r="E101" s="39">
        <v>24.884</v>
      </c>
      <c r="F101" s="39">
        <v>36.348100000000002</v>
      </c>
      <c r="G101" s="39">
        <v>24.177600000000002</v>
      </c>
      <c r="H101" s="39">
        <v>30.969200000000001</v>
      </c>
      <c r="I101" s="39">
        <v>29.040299999999998</v>
      </c>
      <c r="J101" s="39">
        <v>32.249400000000001</v>
      </c>
      <c r="K101" s="39">
        <v>24.884</v>
      </c>
      <c r="L101" s="39">
        <v>36.348100000000002</v>
      </c>
      <c r="M101" s="39">
        <v>24.596900000000002</v>
      </c>
      <c r="N101" s="39">
        <v>14.811299999999999</v>
      </c>
      <c r="O101" s="39">
        <v>36.5</v>
      </c>
      <c r="P101" s="39">
        <v>14.8</v>
      </c>
      <c r="Q101" s="39">
        <v>0</v>
      </c>
      <c r="R101" s="39">
        <v>0</v>
      </c>
      <c r="S101" s="39">
        <v>14.8</v>
      </c>
    </row>
    <row r="102" spans="1:19" hidden="1" outlineLevel="1" collapsed="1">
      <c r="A102" s="9">
        <v>43313</v>
      </c>
      <c r="B102" s="39">
        <v>30.767800000000001</v>
      </c>
      <c r="C102" s="39">
        <v>29.3352</v>
      </c>
      <c r="D102" s="39">
        <v>31.925799999999999</v>
      </c>
      <c r="E102" s="39">
        <v>24.311599999999999</v>
      </c>
      <c r="F102" s="39">
        <v>36.117100000000001</v>
      </c>
      <c r="G102" s="39">
        <v>22.419699999999999</v>
      </c>
      <c r="H102" s="39">
        <v>30.767800000000001</v>
      </c>
      <c r="I102" s="39">
        <v>29.335000000000001</v>
      </c>
      <c r="J102" s="39">
        <v>31.925799999999999</v>
      </c>
      <c r="K102" s="39">
        <v>24.311599999999999</v>
      </c>
      <c r="L102" s="39">
        <v>36.117100000000001</v>
      </c>
      <c r="M102" s="39">
        <v>22.419699999999999</v>
      </c>
      <c r="N102" s="39">
        <v>36.5</v>
      </c>
      <c r="O102" s="39">
        <v>36.5</v>
      </c>
      <c r="P102" s="39">
        <v>0</v>
      </c>
      <c r="Q102" s="39">
        <v>0</v>
      </c>
      <c r="R102" s="39">
        <v>0</v>
      </c>
      <c r="S102" s="39" t="s">
        <v>265</v>
      </c>
    </row>
    <row r="103" spans="1:19" hidden="1" outlineLevel="1" collapsed="1">
      <c r="A103" s="9">
        <v>43344</v>
      </c>
      <c r="B103" s="39">
        <v>31.125</v>
      </c>
      <c r="C103" s="39">
        <v>29.606300000000001</v>
      </c>
      <c r="D103" s="39">
        <v>32.037599999999998</v>
      </c>
      <c r="E103" s="39">
        <v>22.832699999999999</v>
      </c>
      <c r="F103" s="39">
        <v>36.792000000000002</v>
      </c>
      <c r="G103" s="39">
        <v>26.444099999999999</v>
      </c>
      <c r="H103" s="39">
        <v>31.125</v>
      </c>
      <c r="I103" s="39">
        <v>29.606100000000001</v>
      </c>
      <c r="J103" s="39">
        <v>32.037599999999998</v>
      </c>
      <c r="K103" s="39">
        <v>22.832699999999999</v>
      </c>
      <c r="L103" s="39">
        <v>36.792000000000002</v>
      </c>
      <c r="M103" s="39">
        <v>26.444099999999999</v>
      </c>
      <c r="N103" s="39">
        <v>36.5</v>
      </c>
      <c r="O103" s="39">
        <v>36.5</v>
      </c>
      <c r="P103" s="39">
        <v>0</v>
      </c>
      <c r="Q103" s="39">
        <v>0</v>
      </c>
      <c r="R103" s="39">
        <v>0</v>
      </c>
      <c r="S103" s="39" t="s">
        <v>265</v>
      </c>
    </row>
    <row r="104" spans="1:19" hidden="1" outlineLevel="1" collapsed="1">
      <c r="A104" s="9">
        <v>43374</v>
      </c>
      <c r="B104" s="39">
        <v>33.594000000000001</v>
      </c>
      <c r="C104" s="39">
        <v>33.266800000000003</v>
      </c>
      <c r="D104" s="39">
        <v>33.762999999999998</v>
      </c>
      <c r="E104" s="39">
        <v>32.277500000000003</v>
      </c>
      <c r="F104" s="39">
        <v>35.388500000000001</v>
      </c>
      <c r="G104" s="39">
        <v>26.9453</v>
      </c>
      <c r="H104" s="39">
        <v>33.644199999999998</v>
      </c>
      <c r="I104" s="39">
        <v>33.2682</v>
      </c>
      <c r="J104" s="39">
        <v>33.839100000000002</v>
      </c>
      <c r="K104" s="39">
        <v>32.277500000000003</v>
      </c>
      <c r="L104" s="39">
        <v>35.388500000000001</v>
      </c>
      <c r="M104" s="39">
        <v>28.156199999999998</v>
      </c>
      <c r="N104" s="39">
        <v>14.0223</v>
      </c>
      <c r="O104" s="39">
        <v>24.586500000000001</v>
      </c>
      <c r="P104" s="39">
        <v>13.8</v>
      </c>
      <c r="Q104" s="39">
        <v>0</v>
      </c>
      <c r="R104" s="39">
        <v>0</v>
      </c>
      <c r="S104" s="39">
        <v>13.8</v>
      </c>
    </row>
    <row r="105" spans="1:19" hidden="1" outlineLevel="1" collapsed="1">
      <c r="A105" s="9">
        <v>43405</v>
      </c>
      <c r="B105" s="39">
        <v>32.145600000000002</v>
      </c>
      <c r="C105" s="39">
        <v>30.996099999999998</v>
      </c>
      <c r="D105" s="39">
        <v>32.552100000000003</v>
      </c>
      <c r="E105" s="39">
        <v>32.743000000000002</v>
      </c>
      <c r="F105" s="39">
        <v>35.113</v>
      </c>
      <c r="G105" s="39">
        <v>15.4282</v>
      </c>
      <c r="H105" s="39">
        <v>32.145499999999998</v>
      </c>
      <c r="I105" s="39">
        <v>30.995899999999999</v>
      </c>
      <c r="J105" s="39">
        <v>32.552100000000003</v>
      </c>
      <c r="K105" s="39">
        <v>32.743000000000002</v>
      </c>
      <c r="L105" s="39">
        <v>35.113</v>
      </c>
      <c r="M105" s="39">
        <v>15.4282</v>
      </c>
      <c r="N105" s="39">
        <v>44.029400000000003</v>
      </c>
      <c r="O105" s="39">
        <v>44.029400000000003</v>
      </c>
      <c r="P105" s="39">
        <v>0</v>
      </c>
      <c r="Q105" s="39">
        <v>0</v>
      </c>
      <c r="R105" s="39">
        <v>0</v>
      </c>
      <c r="S105" s="39" t="s">
        <v>265</v>
      </c>
    </row>
    <row r="106" spans="1:19" hidden="1" outlineLevel="1" collapsed="1">
      <c r="A106" s="9">
        <v>43435</v>
      </c>
      <c r="B106" s="39">
        <v>31.844100000000001</v>
      </c>
      <c r="C106" s="39">
        <v>30.2895</v>
      </c>
      <c r="D106" s="39">
        <v>32.386400000000002</v>
      </c>
      <c r="E106" s="39">
        <v>31.974399999999999</v>
      </c>
      <c r="F106" s="39">
        <v>33.911299999999997</v>
      </c>
      <c r="G106" s="39">
        <v>19.389900000000001</v>
      </c>
      <c r="H106" s="39">
        <v>31.840599999999998</v>
      </c>
      <c r="I106" s="39">
        <v>30.275099999999998</v>
      </c>
      <c r="J106" s="39">
        <v>32.386400000000002</v>
      </c>
      <c r="K106" s="39">
        <v>31.974399999999999</v>
      </c>
      <c r="L106" s="39">
        <v>33.911299999999997</v>
      </c>
      <c r="M106" s="39">
        <v>19.389900000000001</v>
      </c>
      <c r="N106" s="39">
        <v>58.952399999999997</v>
      </c>
      <c r="O106" s="39">
        <v>58.952399999999997</v>
      </c>
      <c r="P106" s="39">
        <v>0</v>
      </c>
      <c r="Q106" s="39">
        <v>0</v>
      </c>
      <c r="R106" s="39">
        <v>0</v>
      </c>
      <c r="S106" s="39" t="s">
        <v>265</v>
      </c>
    </row>
    <row r="107" spans="1:19" hidden="1" outlineLevel="1" collapsed="1">
      <c r="A107" s="9">
        <v>43466</v>
      </c>
      <c r="B107" s="39">
        <v>34.474400000000003</v>
      </c>
      <c r="C107" s="39">
        <v>30.756799999999998</v>
      </c>
      <c r="D107" s="39">
        <v>35.606400000000001</v>
      </c>
      <c r="E107" s="39">
        <v>36.218400000000003</v>
      </c>
      <c r="F107" s="39">
        <v>36.218699999999998</v>
      </c>
      <c r="G107" s="39">
        <v>13.9191</v>
      </c>
      <c r="H107" s="39">
        <v>34.473599999999998</v>
      </c>
      <c r="I107" s="39">
        <v>30.752800000000001</v>
      </c>
      <c r="J107" s="39">
        <v>35.606400000000001</v>
      </c>
      <c r="K107" s="39">
        <v>36.218400000000003</v>
      </c>
      <c r="L107" s="39">
        <v>36.218699999999998</v>
      </c>
      <c r="M107" s="39">
        <v>13.9191</v>
      </c>
      <c r="N107" s="39">
        <v>55.680799999999998</v>
      </c>
      <c r="O107" s="39">
        <v>55.680799999999998</v>
      </c>
      <c r="P107" s="39">
        <v>0</v>
      </c>
      <c r="Q107" s="39">
        <v>0</v>
      </c>
      <c r="R107" s="39" t="s">
        <v>265</v>
      </c>
      <c r="S107" s="39" t="s">
        <v>265</v>
      </c>
    </row>
    <row r="108" spans="1:19" hidden="1" outlineLevel="1" collapsed="1">
      <c r="A108" s="9">
        <v>43497</v>
      </c>
      <c r="B108" s="39">
        <v>31.110900000000001</v>
      </c>
      <c r="C108" s="39">
        <v>31.825500000000002</v>
      </c>
      <c r="D108" s="39">
        <v>30.894500000000001</v>
      </c>
      <c r="E108" s="39">
        <v>33.421199999999999</v>
      </c>
      <c r="F108" s="39">
        <v>31.760200000000001</v>
      </c>
      <c r="G108" s="39">
        <v>11.1927</v>
      </c>
      <c r="H108" s="39">
        <v>31.091799999999999</v>
      </c>
      <c r="I108" s="39">
        <v>31.745000000000001</v>
      </c>
      <c r="J108" s="39">
        <v>30.894500000000001</v>
      </c>
      <c r="K108" s="39">
        <v>33.421199999999999</v>
      </c>
      <c r="L108" s="39">
        <v>31.760200000000001</v>
      </c>
      <c r="M108" s="39">
        <v>11.1927</v>
      </c>
      <c r="N108" s="39">
        <v>59.906300000000002</v>
      </c>
      <c r="O108" s="39">
        <v>59.906300000000002</v>
      </c>
      <c r="P108" s="39">
        <v>0</v>
      </c>
      <c r="Q108" s="39">
        <v>0</v>
      </c>
      <c r="R108" s="39">
        <v>0</v>
      </c>
      <c r="S108" s="39">
        <v>0</v>
      </c>
    </row>
    <row r="109" spans="1:19" hidden="1" outlineLevel="1" collapsed="1">
      <c r="A109" s="9">
        <v>43525</v>
      </c>
      <c r="B109" s="39">
        <v>29.750399999999999</v>
      </c>
      <c r="C109" s="39">
        <v>32.233199999999997</v>
      </c>
      <c r="D109" s="39">
        <v>28.990600000000001</v>
      </c>
      <c r="E109" s="39">
        <v>28.550899999999999</v>
      </c>
      <c r="F109" s="39">
        <v>30.898199999999999</v>
      </c>
      <c r="G109" s="39">
        <v>13.9503</v>
      </c>
      <c r="H109" s="39">
        <v>29.750399999999999</v>
      </c>
      <c r="I109" s="39">
        <v>32.2331</v>
      </c>
      <c r="J109" s="39">
        <v>28.990600000000001</v>
      </c>
      <c r="K109" s="39">
        <v>28.550899999999999</v>
      </c>
      <c r="L109" s="39">
        <v>30.898199999999999</v>
      </c>
      <c r="M109" s="39">
        <v>13.9503</v>
      </c>
      <c r="N109" s="39">
        <v>36.5</v>
      </c>
      <c r="O109" s="39">
        <v>36.5</v>
      </c>
      <c r="P109" s="39">
        <v>0</v>
      </c>
      <c r="Q109" s="39">
        <v>0</v>
      </c>
      <c r="R109" s="39">
        <v>0</v>
      </c>
      <c r="S109" s="39" t="s">
        <v>265</v>
      </c>
    </row>
    <row r="110" spans="1:19" hidden="1" outlineLevel="1" collapsed="1">
      <c r="A110" s="9">
        <v>43556</v>
      </c>
      <c r="B110" s="39">
        <v>31.273199999999999</v>
      </c>
      <c r="C110" s="39">
        <v>31.152200000000001</v>
      </c>
      <c r="D110" s="39">
        <v>31.320699999999999</v>
      </c>
      <c r="E110" s="39">
        <v>33.3322</v>
      </c>
      <c r="F110" s="39">
        <v>30.5685</v>
      </c>
      <c r="G110" s="39">
        <v>26.1997</v>
      </c>
      <c r="H110" s="39">
        <v>31.273099999999999</v>
      </c>
      <c r="I110" s="39">
        <v>31.152100000000001</v>
      </c>
      <c r="J110" s="39">
        <v>31.320699999999999</v>
      </c>
      <c r="K110" s="39">
        <v>33.3322</v>
      </c>
      <c r="L110" s="39">
        <v>30.5685</v>
      </c>
      <c r="M110" s="39">
        <v>26.1997</v>
      </c>
      <c r="N110" s="39">
        <v>36.5</v>
      </c>
      <c r="O110" s="39">
        <v>36.5</v>
      </c>
      <c r="P110" s="39">
        <v>0</v>
      </c>
      <c r="Q110" s="39">
        <v>0</v>
      </c>
      <c r="R110" s="39">
        <v>0</v>
      </c>
      <c r="S110" s="39" t="s">
        <v>265</v>
      </c>
    </row>
    <row r="111" spans="1:19" hidden="1" outlineLevel="1" collapsed="1">
      <c r="A111" s="9">
        <v>43586</v>
      </c>
      <c r="B111" s="39">
        <v>33.307499999999997</v>
      </c>
      <c r="C111" s="39">
        <v>31.769100000000002</v>
      </c>
      <c r="D111" s="39">
        <v>33.779400000000003</v>
      </c>
      <c r="E111" s="39">
        <v>36.637900000000002</v>
      </c>
      <c r="F111" s="39">
        <v>32.855200000000004</v>
      </c>
      <c r="G111" s="39">
        <v>20.607399999999998</v>
      </c>
      <c r="H111" s="39">
        <v>33.624499999999998</v>
      </c>
      <c r="I111" s="39">
        <v>31.768999999999998</v>
      </c>
      <c r="J111" s="39">
        <v>34.205500000000001</v>
      </c>
      <c r="K111" s="39">
        <v>36.637900000000002</v>
      </c>
      <c r="L111" s="39">
        <v>32.855200000000004</v>
      </c>
      <c r="M111" s="39">
        <v>23.434699999999999</v>
      </c>
      <c r="N111" s="39">
        <v>13.112299999999999</v>
      </c>
      <c r="O111" s="39">
        <v>36.517600000000002</v>
      </c>
      <c r="P111" s="39">
        <v>13.1083</v>
      </c>
      <c r="Q111" s="39">
        <v>0</v>
      </c>
      <c r="R111" s="39">
        <v>0</v>
      </c>
      <c r="S111" s="39">
        <v>13.1083</v>
      </c>
    </row>
    <row r="112" spans="1:19" hidden="1" outlineLevel="1" collapsed="1">
      <c r="A112" s="9">
        <v>43617</v>
      </c>
      <c r="B112" s="39">
        <v>32.167999999999999</v>
      </c>
      <c r="C112" s="39">
        <v>32.341299999999997</v>
      </c>
      <c r="D112" s="39">
        <v>32.1021</v>
      </c>
      <c r="E112" s="39">
        <v>31.803000000000001</v>
      </c>
      <c r="F112" s="39">
        <v>33.371299999999998</v>
      </c>
      <c r="G112" s="39">
        <v>24.8687</v>
      </c>
      <c r="H112" s="39">
        <v>32.167999999999999</v>
      </c>
      <c r="I112" s="39">
        <v>32.341299999999997</v>
      </c>
      <c r="J112" s="39">
        <v>32.1021</v>
      </c>
      <c r="K112" s="39">
        <v>31.803000000000001</v>
      </c>
      <c r="L112" s="39">
        <v>33.371299999999998</v>
      </c>
      <c r="M112" s="39">
        <v>24.8687</v>
      </c>
      <c r="N112" s="39">
        <v>36.534799999999997</v>
      </c>
      <c r="O112" s="39">
        <v>36.534799999999997</v>
      </c>
      <c r="P112" s="39">
        <v>0</v>
      </c>
      <c r="Q112" s="39">
        <v>0</v>
      </c>
      <c r="R112" s="39" t="s">
        <v>265</v>
      </c>
      <c r="S112" s="39" t="s">
        <v>265</v>
      </c>
    </row>
    <row r="113" spans="1:19" hidden="1" outlineLevel="1" collapsed="1">
      <c r="A113" s="9">
        <v>43647</v>
      </c>
      <c r="B113" s="39">
        <v>35.073099999999997</v>
      </c>
      <c r="C113" s="39">
        <v>33.943300000000001</v>
      </c>
      <c r="D113" s="39">
        <v>35.341099999999997</v>
      </c>
      <c r="E113" s="39">
        <v>37.313400000000001</v>
      </c>
      <c r="F113" s="39">
        <v>32.5655</v>
      </c>
      <c r="G113" s="39">
        <v>22.921500000000002</v>
      </c>
      <c r="H113" s="39">
        <v>35.073</v>
      </c>
      <c r="I113" s="39">
        <v>33.943100000000001</v>
      </c>
      <c r="J113" s="39">
        <v>35.341099999999997</v>
      </c>
      <c r="K113" s="39">
        <v>37.313400000000001</v>
      </c>
      <c r="L113" s="39">
        <v>32.5655</v>
      </c>
      <c r="M113" s="39">
        <v>22.921500000000002</v>
      </c>
      <c r="N113" s="39">
        <v>46.848799999999997</v>
      </c>
      <c r="O113" s="39">
        <v>46.848799999999997</v>
      </c>
      <c r="P113" s="39">
        <v>0</v>
      </c>
      <c r="Q113" s="39">
        <v>0</v>
      </c>
      <c r="R113" s="39">
        <v>0</v>
      </c>
      <c r="S113" s="39" t="s">
        <v>265</v>
      </c>
    </row>
    <row r="114" spans="1:19" hidden="1" outlineLevel="1" collapsed="1">
      <c r="A114" s="9">
        <v>43678</v>
      </c>
      <c r="B114" s="39">
        <v>37.753599999999999</v>
      </c>
      <c r="C114" s="39">
        <v>33.872599999999998</v>
      </c>
      <c r="D114" s="39">
        <v>38.305500000000002</v>
      </c>
      <c r="E114" s="39">
        <v>40.234299999999998</v>
      </c>
      <c r="F114" s="39">
        <v>31.4406</v>
      </c>
      <c r="G114" s="39">
        <v>27.389800000000001</v>
      </c>
      <c r="H114" s="39">
        <v>37.753399999999999</v>
      </c>
      <c r="I114" s="39">
        <v>33.871000000000002</v>
      </c>
      <c r="J114" s="39">
        <v>38.305500000000002</v>
      </c>
      <c r="K114" s="39">
        <v>40.234299999999998</v>
      </c>
      <c r="L114" s="39">
        <v>31.4406</v>
      </c>
      <c r="M114" s="39">
        <v>27.389800000000001</v>
      </c>
      <c r="N114" s="39">
        <v>56.960799999999999</v>
      </c>
      <c r="O114" s="39">
        <v>56.960799999999999</v>
      </c>
      <c r="P114" s="39">
        <v>0</v>
      </c>
      <c r="Q114" s="39">
        <v>0</v>
      </c>
      <c r="R114" s="39">
        <v>0</v>
      </c>
      <c r="S114" s="39" t="s">
        <v>265</v>
      </c>
    </row>
    <row r="115" spans="1:19" hidden="1" outlineLevel="1" collapsed="1">
      <c r="A115" s="9">
        <v>43709</v>
      </c>
      <c r="B115" s="39">
        <v>37.9495</v>
      </c>
      <c r="C115" s="39">
        <v>34.540399999999998</v>
      </c>
      <c r="D115" s="39">
        <v>38.413800000000002</v>
      </c>
      <c r="E115" s="39">
        <v>40.342500000000001</v>
      </c>
      <c r="F115" s="39">
        <v>31.861499999999999</v>
      </c>
      <c r="G115" s="39">
        <v>22.083500000000001</v>
      </c>
      <c r="H115" s="39">
        <v>37.949399999999997</v>
      </c>
      <c r="I115" s="39">
        <v>34.539400000000001</v>
      </c>
      <c r="J115" s="39">
        <v>38.413800000000002</v>
      </c>
      <c r="K115" s="39">
        <v>40.342500000000001</v>
      </c>
      <c r="L115" s="39">
        <v>31.861499999999999</v>
      </c>
      <c r="M115" s="39">
        <v>22.083500000000001</v>
      </c>
      <c r="N115" s="39">
        <v>52.509500000000003</v>
      </c>
      <c r="O115" s="39">
        <v>52.509500000000003</v>
      </c>
      <c r="P115" s="39">
        <v>0</v>
      </c>
      <c r="Q115" s="39">
        <v>0</v>
      </c>
      <c r="R115" s="39">
        <v>0</v>
      </c>
      <c r="S115" s="39" t="s">
        <v>265</v>
      </c>
    </row>
    <row r="116" spans="1:19" hidden="1" outlineLevel="1" collapsed="1">
      <c r="A116" s="9">
        <v>43739</v>
      </c>
      <c r="B116" s="39">
        <v>37.739400000000003</v>
      </c>
      <c r="C116" s="39">
        <v>33.818399999999997</v>
      </c>
      <c r="D116" s="39">
        <v>38.324399999999997</v>
      </c>
      <c r="E116" s="39">
        <v>40.059699999999999</v>
      </c>
      <c r="F116" s="39">
        <v>32.343499999999999</v>
      </c>
      <c r="G116" s="39">
        <v>23.505500000000001</v>
      </c>
      <c r="H116" s="39">
        <v>37.739400000000003</v>
      </c>
      <c r="I116" s="39">
        <v>33.818399999999997</v>
      </c>
      <c r="J116" s="39">
        <v>38.324399999999997</v>
      </c>
      <c r="K116" s="39">
        <v>40.059699999999999</v>
      </c>
      <c r="L116" s="39">
        <v>32.343499999999999</v>
      </c>
      <c r="M116" s="39">
        <v>23.505500000000001</v>
      </c>
      <c r="N116" s="39">
        <v>36.5</v>
      </c>
      <c r="O116" s="39">
        <v>36.5</v>
      </c>
      <c r="P116" s="39">
        <v>0</v>
      </c>
      <c r="Q116" s="39">
        <v>0</v>
      </c>
      <c r="R116" s="39" t="s">
        <v>265</v>
      </c>
      <c r="S116" s="39">
        <v>0</v>
      </c>
    </row>
    <row r="117" spans="1:19" hidden="1" outlineLevel="1" collapsed="1">
      <c r="A117" s="9">
        <v>43770</v>
      </c>
      <c r="B117" s="39">
        <v>37.792499999999997</v>
      </c>
      <c r="C117" s="39">
        <v>34.465899999999998</v>
      </c>
      <c r="D117" s="39">
        <v>38.265000000000001</v>
      </c>
      <c r="E117" s="39">
        <v>39.932899999999997</v>
      </c>
      <c r="F117" s="39">
        <v>32.6524</v>
      </c>
      <c r="G117" s="39">
        <v>26.761299999999999</v>
      </c>
      <c r="H117" s="39">
        <v>37.792499999999997</v>
      </c>
      <c r="I117" s="39">
        <v>34.465899999999998</v>
      </c>
      <c r="J117" s="39">
        <v>38.265000000000001</v>
      </c>
      <c r="K117" s="39">
        <v>39.932899999999997</v>
      </c>
      <c r="L117" s="39">
        <v>32.6524</v>
      </c>
      <c r="M117" s="39">
        <v>26.761299999999999</v>
      </c>
      <c r="N117" s="39">
        <v>36.5</v>
      </c>
      <c r="O117" s="39">
        <v>36.5</v>
      </c>
      <c r="P117" s="39">
        <v>0</v>
      </c>
      <c r="Q117" s="39">
        <v>0</v>
      </c>
      <c r="R117" s="39" t="s">
        <v>265</v>
      </c>
      <c r="S117" s="39" t="s">
        <v>265</v>
      </c>
    </row>
    <row r="118" spans="1:19" hidden="1" outlineLevel="1" collapsed="1">
      <c r="A118" s="9">
        <v>43800</v>
      </c>
      <c r="B118" s="39">
        <v>37.592599999999997</v>
      </c>
      <c r="C118" s="39">
        <v>34.625900000000001</v>
      </c>
      <c r="D118" s="39">
        <v>37.992400000000004</v>
      </c>
      <c r="E118" s="39">
        <v>39.607700000000001</v>
      </c>
      <c r="F118" s="39">
        <v>32.689100000000003</v>
      </c>
      <c r="G118" s="39">
        <v>23.980799999999999</v>
      </c>
      <c r="H118" s="39">
        <v>37.592599999999997</v>
      </c>
      <c r="I118" s="39">
        <v>34.625900000000001</v>
      </c>
      <c r="J118" s="39">
        <v>37.992400000000004</v>
      </c>
      <c r="K118" s="39">
        <v>39.607700000000001</v>
      </c>
      <c r="L118" s="39">
        <v>32.689100000000003</v>
      </c>
      <c r="M118" s="39">
        <v>23.980799999999999</v>
      </c>
      <c r="N118" s="39">
        <v>36.5</v>
      </c>
      <c r="O118" s="39">
        <v>36.5</v>
      </c>
      <c r="P118" s="39">
        <v>0</v>
      </c>
      <c r="Q118" s="39">
        <v>0</v>
      </c>
      <c r="R118" s="39">
        <v>0</v>
      </c>
      <c r="S118" s="39" t="s">
        <v>265</v>
      </c>
    </row>
    <row r="119" spans="1:19" hidden="1" outlineLevel="1" collapsed="1">
      <c r="A119" s="9">
        <v>43831</v>
      </c>
      <c r="B119" s="39">
        <v>39.256799999999998</v>
      </c>
      <c r="C119" s="39">
        <v>35.994399999999999</v>
      </c>
      <c r="D119" s="39">
        <v>39.732999999999997</v>
      </c>
      <c r="E119" s="39">
        <v>40.819200000000002</v>
      </c>
      <c r="F119" s="39">
        <v>35.869900000000001</v>
      </c>
      <c r="G119" s="39">
        <v>24.845400000000001</v>
      </c>
      <c r="H119" s="39">
        <v>39.256799999999998</v>
      </c>
      <c r="I119" s="39">
        <v>35.994100000000003</v>
      </c>
      <c r="J119" s="39">
        <v>39.732999999999997</v>
      </c>
      <c r="K119" s="39">
        <v>40.819200000000002</v>
      </c>
      <c r="L119" s="39">
        <v>35.869900000000001</v>
      </c>
      <c r="M119" s="39">
        <v>24.845400000000001</v>
      </c>
      <c r="N119" s="39">
        <v>44.695799999999998</v>
      </c>
      <c r="O119" s="39">
        <v>44.695799999999998</v>
      </c>
      <c r="P119" s="39">
        <v>0</v>
      </c>
      <c r="Q119" s="39">
        <v>0</v>
      </c>
      <c r="R119" s="39" t="s">
        <v>265</v>
      </c>
      <c r="S119" s="39" t="s">
        <v>265</v>
      </c>
    </row>
    <row r="120" spans="1:19" hidden="1" outlineLevel="1" collapsed="1">
      <c r="A120" s="9">
        <v>43862</v>
      </c>
      <c r="B120" s="39">
        <v>38.715400000000002</v>
      </c>
      <c r="C120" s="39">
        <v>35.099899999999998</v>
      </c>
      <c r="D120" s="39">
        <v>39.286499999999997</v>
      </c>
      <c r="E120" s="39">
        <v>40.936199999999999</v>
      </c>
      <c r="F120" s="39">
        <v>35.185299999999998</v>
      </c>
      <c r="G120" s="39">
        <v>20.5654</v>
      </c>
      <c r="H120" s="39">
        <v>38.715299999999999</v>
      </c>
      <c r="I120" s="39">
        <v>35.099400000000003</v>
      </c>
      <c r="J120" s="39">
        <v>39.286499999999997</v>
      </c>
      <c r="K120" s="39">
        <v>40.936199999999999</v>
      </c>
      <c r="L120" s="39">
        <v>35.185299999999998</v>
      </c>
      <c r="M120" s="39">
        <v>20.5654</v>
      </c>
      <c r="N120" s="39">
        <v>47.435699999999997</v>
      </c>
      <c r="O120" s="39">
        <v>47.435699999999997</v>
      </c>
      <c r="P120" s="39">
        <v>0</v>
      </c>
      <c r="Q120" s="39">
        <v>0</v>
      </c>
      <c r="R120" s="39">
        <v>0</v>
      </c>
      <c r="S120" s="39" t="s">
        <v>265</v>
      </c>
    </row>
    <row r="121" spans="1:19" hidden="1" outlineLevel="1" collapsed="1">
      <c r="A121" s="9">
        <v>43891</v>
      </c>
      <c r="B121" s="39">
        <v>38.767800000000001</v>
      </c>
      <c r="C121" s="39">
        <v>33.202100000000002</v>
      </c>
      <c r="D121" s="39">
        <v>39.6633</v>
      </c>
      <c r="E121" s="39">
        <v>41.009399999999999</v>
      </c>
      <c r="F121" s="39">
        <v>35.599899999999998</v>
      </c>
      <c r="G121" s="39">
        <v>16.758099999999999</v>
      </c>
      <c r="H121" s="39">
        <v>38.767699999999998</v>
      </c>
      <c r="I121" s="39">
        <v>33.201500000000003</v>
      </c>
      <c r="J121" s="39">
        <v>39.6633</v>
      </c>
      <c r="K121" s="39">
        <v>41.009399999999999</v>
      </c>
      <c r="L121" s="39">
        <v>35.599899999999998</v>
      </c>
      <c r="M121" s="39">
        <v>16.758099999999999</v>
      </c>
      <c r="N121" s="39">
        <v>50.881100000000004</v>
      </c>
      <c r="O121" s="39">
        <v>50.881100000000004</v>
      </c>
      <c r="P121" s="39">
        <v>0</v>
      </c>
      <c r="Q121" s="39">
        <v>0</v>
      </c>
      <c r="R121" s="39" t="s">
        <v>265</v>
      </c>
      <c r="S121" s="39" t="s">
        <v>265</v>
      </c>
    </row>
    <row r="122" spans="1:19" hidden="1" outlineLevel="1" collapsed="1">
      <c r="A122" s="9">
        <v>43922</v>
      </c>
      <c r="B122" s="39">
        <v>39.247100000000003</v>
      </c>
      <c r="C122" s="39">
        <v>32.935200000000002</v>
      </c>
      <c r="D122" s="39">
        <v>40.4298</v>
      </c>
      <c r="E122" s="39">
        <v>41.587800000000001</v>
      </c>
      <c r="F122" s="39">
        <v>34.731299999999997</v>
      </c>
      <c r="G122" s="39">
        <v>20.3551</v>
      </c>
      <c r="H122" s="39">
        <v>39.247100000000003</v>
      </c>
      <c r="I122" s="39">
        <v>32.935000000000002</v>
      </c>
      <c r="J122" s="39">
        <v>40.4298</v>
      </c>
      <c r="K122" s="39">
        <v>41.587800000000001</v>
      </c>
      <c r="L122" s="39">
        <v>34.731299999999997</v>
      </c>
      <c r="M122" s="39">
        <v>20.3551</v>
      </c>
      <c r="N122" s="39">
        <v>37.182000000000002</v>
      </c>
      <c r="O122" s="39">
        <v>37.182000000000002</v>
      </c>
      <c r="P122" s="39">
        <v>0</v>
      </c>
      <c r="Q122" s="39">
        <v>0</v>
      </c>
      <c r="R122" s="39" t="s">
        <v>265</v>
      </c>
      <c r="S122" s="39">
        <v>0</v>
      </c>
    </row>
    <row r="123" spans="1:19" hidden="1" outlineLevel="1" collapsed="1">
      <c r="A123" s="9">
        <v>43952</v>
      </c>
      <c r="B123" s="39">
        <v>39.000300000000003</v>
      </c>
      <c r="C123" s="39">
        <v>32.564599999999999</v>
      </c>
      <c r="D123" s="39">
        <v>40.126800000000003</v>
      </c>
      <c r="E123" s="39">
        <v>41.461799999999997</v>
      </c>
      <c r="F123" s="39">
        <v>34.601999999999997</v>
      </c>
      <c r="G123" s="39">
        <v>16.263200000000001</v>
      </c>
      <c r="H123" s="39">
        <v>39.000300000000003</v>
      </c>
      <c r="I123" s="39">
        <v>32.564500000000002</v>
      </c>
      <c r="J123" s="39">
        <v>40.126800000000003</v>
      </c>
      <c r="K123" s="39">
        <v>41.461799999999997</v>
      </c>
      <c r="L123" s="39">
        <v>34.601999999999997</v>
      </c>
      <c r="M123" s="39">
        <v>16.263200000000001</v>
      </c>
      <c r="N123" s="39">
        <v>38.605699999999999</v>
      </c>
      <c r="O123" s="39">
        <v>38.605699999999999</v>
      </c>
      <c r="P123" s="39">
        <v>0</v>
      </c>
      <c r="Q123" s="39">
        <v>0</v>
      </c>
      <c r="R123" s="39">
        <v>0</v>
      </c>
      <c r="S123" s="39" t="s">
        <v>265</v>
      </c>
    </row>
    <row r="124" spans="1:19" hidden="1" outlineLevel="1" collapsed="1">
      <c r="A124" s="9">
        <v>43983</v>
      </c>
      <c r="B124" s="39">
        <v>38.758400000000002</v>
      </c>
      <c r="C124" s="39">
        <v>33.1419</v>
      </c>
      <c r="D124" s="39">
        <v>39.652000000000001</v>
      </c>
      <c r="E124" s="39">
        <v>41.328499999999998</v>
      </c>
      <c r="F124" s="39">
        <v>33.669199999999996</v>
      </c>
      <c r="G124" s="39">
        <v>17.628299999999999</v>
      </c>
      <c r="H124" s="39">
        <v>38.758400000000002</v>
      </c>
      <c r="I124" s="39">
        <v>33.141300000000001</v>
      </c>
      <c r="J124" s="39">
        <v>39.652000000000001</v>
      </c>
      <c r="K124" s="39">
        <v>41.328499999999998</v>
      </c>
      <c r="L124" s="39">
        <v>33.669199999999996</v>
      </c>
      <c r="M124" s="39">
        <v>17.628299999999999</v>
      </c>
      <c r="N124" s="39">
        <v>37.914099999999998</v>
      </c>
      <c r="O124" s="39">
        <v>37.914099999999998</v>
      </c>
      <c r="P124" s="39">
        <v>0</v>
      </c>
      <c r="Q124" s="39">
        <v>0</v>
      </c>
      <c r="R124" s="39">
        <v>0</v>
      </c>
      <c r="S124" s="39" t="s">
        <v>265</v>
      </c>
    </row>
    <row r="125" spans="1:19" hidden="1" outlineLevel="1" collapsed="1">
      <c r="A125" s="9">
        <v>44013</v>
      </c>
      <c r="B125" s="39">
        <v>38.272599999999997</v>
      </c>
      <c r="C125" s="39">
        <v>34.323399999999999</v>
      </c>
      <c r="D125" s="39">
        <v>38.884599999999999</v>
      </c>
      <c r="E125" s="39">
        <v>41.3063</v>
      </c>
      <c r="F125" s="39">
        <v>32.308100000000003</v>
      </c>
      <c r="G125" s="39">
        <v>14.982200000000001</v>
      </c>
      <c r="H125" s="39">
        <v>38.272500000000001</v>
      </c>
      <c r="I125" s="39">
        <v>34.322299999999998</v>
      </c>
      <c r="J125" s="39">
        <v>38.884599999999999</v>
      </c>
      <c r="K125" s="39">
        <v>41.3063</v>
      </c>
      <c r="L125" s="39">
        <v>32.308100000000003</v>
      </c>
      <c r="M125" s="39">
        <v>14.982200000000001</v>
      </c>
      <c r="N125" s="39">
        <v>52.963099999999997</v>
      </c>
      <c r="O125" s="39">
        <v>52.963099999999997</v>
      </c>
      <c r="P125" s="39">
        <v>0</v>
      </c>
      <c r="Q125" s="39">
        <v>0</v>
      </c>
      <c r="R125" s="39">
        <v>0</v>
      </c>
      <c r="S125" s="39" t="s">
        <v>265</v>
      </c>
    </row>
    <row r="126" spans="1:19" hidden="1" outlineLevel="1" collapsed="1">
      <c r="A126" s="9">
        <v>44044</v>
      </c>
      <c r="B126" s="39">
        <v>37.872300000000003</v>
      </c>
      <c r="C126" s="39">
        <v>32.073599999999999</v>
      </c>
      <c r="D126" s="39">
        <v>38.810099999999998</v>
      </c>
      <c r="E126" s="39">
        <v>39.661099999999998</v>
      </c>
      <c r="F126" s="39">
        <v>37.219900000000003</v>
      </c>
      <c r="G126" s="39">
        <v>20.7301</v>
      </c>
      <c r="H126" s="39">
        <v>37.872300000000003</v>
      </c>
      <c r="I126" s="39">
        <v>32.073500000000003</v>
      </c>
      <c r="J126" s="39">
        <v>38.810099999999998</v>
      </c>
      <c r="K126" s="39">
        <v>39.661099999999998</v>
      </c>
      <c r="L126" s="39">
        <v>37.219900000000003</v>
      </c>
      <c r="M126" s="39">
        <v>20.7301</v>
      </c>
      <c r="N126" s="39">
        <v>36.771799999999999</v>
      </c>
      <c r="O126" s="39">
        <v>36.771799999999999</v>
      </c>
      <c r="P126" s="39">
        <v>0</v>
      </c>
      <c r="Q126" s="39">
        <v>0</v>
      </c>
      <c r="R126" s="39">
        <v>0</v>
      </c>
      <c r="S126" s="39" t="s">
        <v>265</v>
      </c>
    </row>
    <row r="127" spans="1:19" hidden="1" outlineLevel="1" collapsed="1">
      <c r="A127" s="9">
        <v>44075</v>
      </c>
      <c r="B127" s="39">
        <v>37.383699999999997</v>
      </c>
      <c r="C127" s="39">
        <v>32.819400000000002</v>
      </c>
      <c r="D127" s="39">
        <v>38.204099999999997</v>
      </c>
      <c r="E127" s="39">
        <v>39.608699999999999</v>
      </c>
      <c r="F127" s="39">
        <v>34.067900000000002</v>
      </c>
      <c r="G127" s="39">
        <v>20.0229</v>
      </c>
      <c r="H127" s="39">
        <v>37.383400000000002</v>
      </c>
      <c r="I127" s="39">
        <v>32.814100000000003</v>
      </c>
      <c r="J127" s="39">
        <v>38.204099999999997</v>
      </c>
      <c r="K127" s="39">
        <v>39.608699999999999</v>
      </c>
      <c r="L127" s="39">
        <v>34.067900000000002</v>
      </c>
      <c r="M127" s="39">
        <v>20.0229</v>
      </c>
      <c r="N127" s="39">
        <v>40.586300000000001</v>
      </c>
      <c r="O127" s="39">
        <v>40.586300000000001</v>
      </c>
      <c r="P127" s="39">
        <v>0</v>
      </c>
      <c r="Q127" s="39">
        <v>0</v>
      </c>
      <c r="R127" s="39">
        <v>0</v>
      </c>
      <c r="S127" s="39" t="s">
        <v>265</v>
      </c>
    </row>
    <row r="128" spans="1:19" hidden="1" outlineLevel="1" collapsed="1">
      <c r="A128" s="9">
        <v>44105</v>
      </c>
      <c r="B128" s="39">
        <v>37.258899999999997</v>
      </c>
      <c r="C128" s="39">
        <v>33.814900000000002</v>
      </c>
      <c r="D128" s="39">
        <v>37.824300000000001</v>
      </c>
      <c r="E128" s="39">
        <v>39.421599999999998</v>
      </c>
      <c r="F128" s="39">
        <v>32.603000000000002</v>
      </c>
      <c r="G128" s="39">
        <v>23.892099999999999</v>
      </c>
      <c r="H128" s="39">
        <v>37.258899999999997</v>
      </c>
      <c r="I128" s="39">
        <v>33.814500000000002</v>
      </c>
      <c r="J128" s="39">
        <v>37.824300000000001</v>
      </c>
      <c r="K128" s="39">
        <v>39.421599999999998</v>
      </c>
      <c r="L128" s="39">
        <v>32.603000000000002</v>
      </c>
      <c r="M128" s="39">
        <v>23.892099999999999</v>
      </c>
      <c r="N128" s="39">
        <v>36.932400000000001</v>
      </c>
      <c r="O128" s="39">
        <v>36.932400000000001</v>
      </c>
      <c r="P128" s="39">
        <v>0</v>
      </c>
      <c r="Q128" s="39">
        <v>0</v>
      </c>
      <c r="R128" s="39">
        <v>0</v>
      </c>
      <c r="S128" s="39">
        <v>0</v>
      </c>
    </row>
    <row r="129" spans="1:19" hidden="1" outlineLevel="1" collapsed="1">
      <c r="A129" s="9">
        <v>44136</v>
      </c>
      <c r="B129" s="39">
        <v>37.539400000000001</v>
      </c>
      <c r="C129" s="39">
        <v>33.994500000000002</v>
      </c>
      <c r="D129" s="39">
        <v>38.171900000000001</v>
      </c>
      <c r="E129" s="39">
        <v>39.859200000000001</v>
      </c>
      <c r="F129" s="39">
        <v>33.115299999999998</v>
      </c>
      <c r="G129" s="39">
        <v>23.412800000000001</v>
      </c>
      <c r="H129" s="39">
        <v>37.538699999999999</v>
      </c>
      <c r="I129" s="39">
        <v>33.988</v>
      </c>
      <c r="J129" s="39">
        <v>38.171900000000001</v>
      </c>
      <c r="K129" s="39">
        <v>39.859200000000001</v>
      </c>
      <c r="L129" s="39">
        <v>33.115299999999998</v>
      </c>
      <c r="M129" s="39">
        <v>23.412800000000001</v>
      </c>
      <c r="N129" s="39">
        <v>47.605800000000002</v>
      </c>
      <c r="O129" s="39">
        <v>47.605800000000002</v>
      </c>
      <c r="P129" s="39">
        <v>0</v>
      </c>
      <c r="Q129" s="39">
        <v>0</v>
      </c>
      <c r="R129" s="39" t="s">
        <v>265</v>
      </c>
      <c r="S129" s="39" t="s">
        <v>265</v>
      </c>
    </row>
    <row r="130" spans="1:19" hidden="1" outlineLevel="1" collapsed="1">
      <c r="A130" s="9">
        <v>44166</v>
      </c>
      <c r="B130" s="39">
        <v>36.0349</v>
      </c>
      <c r="C130" s="39">
        <v>32.161299999999997</v>
      </c>
      <c r="D130" s="39">
        <v>36.738300000000002</v>
      </c>
      <c r="E130" s="39">
        <v>37.546799999999998</v>
      </c>
      <c r="F130" s="39">
        <v>34.906399999999998</v>
      </c>
      <c r="G130" s="39">
        <v>23.345700000000001</v>
      </c>
      <c r="H130" s="39">
        <v>36.033299999999997</v>
      </c>
      <c r="I130" s="39">
        <v>32.148299999999999</v>
      </c>
      <c r="J130" s="39">
        <v>36.738300000000002</v>
      </c>
      <c r="K130" s="39">
        <v>37.546799999999998</v>
      </c>
      <c r="L130" s="39">
        <v>34.906399999999998</v>
      </c>
      <c r="M130" s="39">
        <v>23.345700000000001</v>
      </c>
      <c r="N130" s="39">
        <v>50.491</v>
      </c>
      <c r="O130" s="39">
        <v>50.491</v>
      </c>
      <c r="P130" s="39">
        <v>0</v>
      </c>
      <c r="Q130" s="39">
        <v>0</v>
      </c>
      <c r="R130" s="39">
        <v>0</v>
      </c>
      <c r="S130" s="39" t="s">
        <v>265</v>
      </c>
    </row>
    <row r="131" spans="1:19" hidden="1" outlineLevel="1" collapsed="1">
      <c r="A131" s="9">
        <v>44197</v>
      </c>
      <c r="B131" s="39">
        <v>36.137799999999999</v>
      </c>
      <c r="C131" s="39">
        <v>33.012999999999998</v>
      </c>
      <c r="D131" s="39">
        <v>36.662100000000002</v>
      </c>
      <c r="E131" s="39">
        <v>38.313299999999998</v>
      </c>
      <c r="F131" s="39">
        <v>30.354600000000001</v>
      </c>
      <c r="G131" s="39">
        <v>25.4848</v>
      </c>
      <c r="H131" s="39">
        <v>36.137300000000003</v>
      </c>
      <c r="I131" s="39">
        <v>33.008699999999997</v>
      </c>
      <c r="J131" s="39">
        <v>36.662100000000002</v>
      </c>
      <c r="K131" s="39">
        <v>38.313299999999998</v>
      </c>
      <c r="L131" s="39">
        <v>30.354600000000001</v>
      </c>
      <c r="M131" s="39">
        <v>25.4848</v>
      </c>
      <c r="N131" s="39">
        <v>55.525399999999998</v>
      </c>
      <c r="O131" s="39">
        <v>55.525399999999998</v>
      </c>
      <c r="P131" s="39">
        <v>0</v>
      </c>
      <c r="Q131" s="39">
        <v>0</v>
      </c>
      <c r="R131" s="39">
        <v>0</v>
      </c>
      <c r="S131" s="39" t="s">
        <v>265</v>
      </c>
    </row>
    <row r="132" spans="1:19" hidden="1" outlineLevel="1" collapsed="1">
      <c r="A132" s="9">
        <v>44228</v>
      </c>
      <c r="B132" s="39">
        <v>35.796500000000002</v>
      </c>
      <c r="C132" s="39">
        <v>32.3889</v>
      </c>
      <c r="D132" s="39">
        <v>36.422899999999998</v>
      </c>
      <c r="E132" s="39">
        <v>38.2346</v>
      </c>
      <c r="F132" s="39">
        <v>30.590399999999999</v>
      </c>
      <c r="G132" s="39">
        <v>20.426100000000002</v>
      </c>
      <c r="H132" s="39">
        <v>35.802199999999999</v>
      </c>
      <c r="I132" s="39">
        <v>32.381900000000002</v>
      </c>
      <c r="J132" s="39">
        <v>36.430799999999998</v>
      </c>
      <c r="K132" s="39">
        <v>38.2346</v>
      </c>
      <c r="L132" s="39">
        <v>30.590399999999999</v>
      </c>
      <c r="M132" s="39">
        <v>20.529399999999999</v>
      </c>
      <c r="N132" s="39">
        <v>16.455100000000002</v>
      </c>
      <c r="O132" s="39">
        <v>48.958500000000001</v>
      </c>
      <c r="P132" s="39">
        <v>6.9766000000000004</v>
      </c>
      <c r="Q132" s="39">
        <v>0</v>
      </c>
      <c r="R132" s="39">
        <v>0</v>
      </c>
      <c r="S132" s="39">
        <v>6.9766000000000004</v>
      </c>
    </row>
    <row r="133" spans="1:19" hidden="1" outlineLevel="1" collapsed="1">
      <c r="A133" s="9">
        <v>44256</v>
      </c>
      <c r="B133" s="39">
        <v>35.967500000000001</v>
      </c>
      <c r="C133" s="39">
        <v>33.309600000000003</v>
      </c>
      <c r="D133" s="39">
        <v>36.417400000000001</v>
      </c>
      <c r="E133" s="39">
        <v>38.502099999999999</v>
      </c>
      <c r="F133" s="39">
        <v>29.963699999999999</v>
      </c>
      <c r="G133" s="39">
        <v>18.744800000000001</v>
      </c>
      <c r="H133" s="39">
        <v>35.965699999999998</v>
      </c>
      <c r="I133" s="39">
        <v>33.294800000000002</v>
      </c>
      <c r="J133" s="39">
        <v>36.417400000000001</v>
      </c>
      <c r="K133" s="39">
        <v>38.502099999999999</v>
      </c>
      <c r="L133" s="39">
        <v>29.963699999999999</v>
      </c>
      <c r="M133" s="39">
        <v>18.744800000000001</v>
      </c>
      <c r="N133" s="39">
        <v>50.520200000000003</v>
      </c>
      <c r="O133" s="39">
        <v>50.520200000000003</v>
      </c>
      <c r="P133" s="39">
        <v>0</v>
      </c>
      <c r="Q133" s="39">
        <v>0</v>
      </c>
      <c r="R133" s="39">
        <v>0</v>
      </c>
      <c r="S133" s="39">
        <v>0</v>
      </c>
    </row>
    <row r="134" spans="1:19" hidden="1" outlineLevel="1" collapsed="1">
      <c r="A134" s="9">
        <v>44287</v>
      </c>
      <c r="B134" s="39">
        <v>35.459899999999998</v>
      </c>
      <c r="C134" s="39">
        <v>33.961399999999998</v>
      </c>
      <c r="D134" s="39">
        <v>35.721699999999998</v>
      </c>
      <c r="E134" s="39">
        <v>37.975200000000001</v>
      </c>
      <c r="F134" s="39">
        <v>28.922799999999999</v>
      </c>
      <c r="G134" s="39">
        <v>19.9115</v>
      </c>
      <c r="H134" s="39">
        <v>35.459000000000003</v>
      </c>
      <c r="I134" s="39">
        <v>33.954799999999999</v>
      </c>
      <c r="J134" s="39">
        <v>35.721699999999998</v>
      </c>
      <c r="K134" s="39">
        <v>37.975200000000001</v>
      </c>
      <c r="L134" s="39">
        <v>28.922799999999999</v>
      </c>
      <c r="M134" s="39">
        <v>19.9115</v>
      </c>
      <c r="N134" s="39">
        <v>49.484999999999999</v>
      </c>
      <c r="O134" s="39">
        <v>49.484999999999999</v>
      </c>
      <c r="P134" s="39">
        <v>0</v>
      </c>
      <c r="Q134" s="39">
        <v>0</v>
      </c>
      <c r="R134" s="39">
        <v>0</v>
      </c>
      <c r="S134" s="39" t="s">
        <v>265</v>
      </c>
    </row>
    <row r="135" spans="1:19" hidden="1" outlineLevel="1" collapsed="1">
      <c r="A135" s="9">
        <v>44317</v>
      </c>
      <c r="B135" s="39">
        <v>35.973500000000001</v>
      </c>
      <c r="C135" s="39">
        <v>32.9283</v>
      </c>
      <c r="D135" s="39">
        <v>36.477699999999999</v>
      </c>
      <c r="E135" s="39">
        <v>38.163699999999999</v>
      </c>
      <c r="F135" s="39">
        <v>32.024099999999997</v>
      </c>
      <c r="G135" s="39">
        <v>15.3767</v>
      </c>
      <c r="H135" s="39">
        <v>35.971600000000002</v>
      </c>
      <c r="I135" s="39">
        <v>32.912100000000002</v>
      </c>
      <c r="J135" s="39">
        <v>36.477699999999999</v>
      </c>
      <c r="K135" s="39">
        <v>38.163699999999999</v>
      </c>
      <c r="L135" s="39">
        <v>32.024099999999997</v>
      </c>
      <c r="M135" s="39">
        <v>15.3767</v>
      </c>
      <c r="N135" s="39">
        <v>50.5837</v>
      </c>
      <c r="O135" s="39">
        <v>50.5837</v>
      </c>
      <c r="P135" s="39">
        <v>0</v>
      </c>
      <c r="Q135" s="39">
        <v>0</v>
      </c>
      <c r="R135" s="39">
        <v>0</v>
      </c>
      <c r="S135" s="39" t="s">
        <v>265</v>
      </c>
    </row>
    <row r="136" spans="1:19" hidden="1" outlineLevel="1" collapsed="1">
      <c r="A136" s="9">
        <v>44348</v>
      </c>
      <c r="B136" s="39">
        <v>36.305300000000003</v>
      </c>
      <c r="C136" s="39">
        <v>32.679600000000001</v>
      </c>
      <c r="D136" s="39">
        <v>36.950000000000003</v>
      </c>
      <c r="E136" s="39">
        <v>37.909599999999998</v>
      </c>
      <c r="F136" s="39">
        <v>36.863399999999999</v>
      </c>
      <c r="G136" s="39">
        <v>15.309100000000001</v>
      </c>
      <c r="H136" s="39">
        <v>36.304099999999998</v>
      </c>
      <c r="I136" s="39">
        <v>32.668799999999997</v>
      </c>
      <c r="J136" s="39">
        <v>36.950000000000003</v>
      </c>
      <c r="K136" s="39">
        <v>37.909599999999998</v>
      </c>
      <c r="L136" s="39">
        <v>36.863399999999999</v>
      </c>
      <c r="M136" s="39">
        <v>15.309100000000001</v>
      </c>
      <c r="N136" s="39">
        <v>50.190100000000001</v>
      </c>
      <c r="O136" s="39">
        <v>50.190100000000001</v>
      </c>
      <c r="P136" s="39">
        <v>0</v>
      </c>
      <c r="Q136" s="39">
        <v>0</v>
      </c>
      <c r="R136" s="39" t="s">
        <v>265</v>
      </c>
      <c r="S136" s="39" t="s">
        <v>265</v>
      </c>
    </row>
    <row r="137" spans="1:19" hidden="1" outlineLevel="1" collapsed="1">
      <c r="A137" s="9">
        <v>44378</v>
      </c>
      <c r="B137" s="39">
        <v>34.649700000000003</v>
      </c>
      <c r="C137" s="39">
        <v>32.372599999999998</v>
      </c>
      <c r="D137" s="39">
        <v>35.061100000000003</v>
      </c>
      <c r="E137" s="39">
        <v>37.335099999999997</v>
      </c>
      <c r="F137" s="39">
        <v>28.804200000000002</v>
      </c>
      <c r="G137" s="39">
        <v>17.9008</v>
      </c>
      <c r="H137" s="39">
        <v>34.646599999999999</v>
      </c>
      <c r="I137" s="39">
        <v>32.349800000000002</v>
      </c>
      <c r="J137" s="39">
        <v>35.061100000000003</v>
      </c>
      <c r="K137" s="39">
        <v>37.335099999999997</v>
      </c>
      <c r="L137" s="39">
        <v>28.804200000000002</v>
      </c>
      <c r="M137" s="39">
        <v>17.9008</v>
      </c>
      <c r="N137" s="39">
        <v>50.326500000000003</v>
      </c>
      <c r="O137" s="39">
        <v>50.326500000000003</v>
      </c>
      <c r="P137" s="39">
        <v>0</v>
      </c>
      <c r="Q137" s="39">
        <v>0</v>
      </c>
      <c r="R137" s="39">
        <v>0</v>
      </c>
      <c r="S137" s="39" t="s">
        <v>265</v>
      </c>
    </row>
    <row r="138" spans="1:19" hidden="1" outlineLevel="1" collapsed="1">
      <c r="A138" s="9">
        <v>44409</v>
      </c>
      <c r="B138" s="39">
        <v>35.603200000000001</v>
      </c>
      <c r="C138" s="39">
        <v>32.679900000000004</v>
      </c>
      <c r="D138" s="39">
        <v>36.124400000000001</v>
      </c>
      <c r="E138" s="39">
        <v>37.918100000000003</v>
      </c>
      <c r="F138" s="39">
        <v>31.629799999999999</v>
      </c>
      <c r="G138" s="39">
        <v>19.8445</v>
      </c>
      <c r="H138" s="39">
        <v>35.601999999999997</v>
      </c>
      <c r="I138" s="39">
        <v>32.670200000000001</v>
      </c>
      <c r="J138" s="39">
        <v>36.124400000000001</v>
      </c>
      <c r="K138" s="39">
        <v>37.918100000000003</v>
      </c>
      <c r="L138" s="39">
        <v>31.629799999999999</v>
      </c>
      <c r="M138" s="39">
        <v>19.8445</v>
      </c>
      <c r="N138" s="39">
        <v>50.930300000000003</v>
      </c>
      <c r="O138" s="39">
        <v>50.930300000000003</v>
      </c>
      <c r="P138" s="39">
        <v>0</v>
      </c>
      <c r="Q138" s="39">
        <v>0</v>
      </c>
      <c r="R138" s="39">
        <v>0</v>
      </c>
      <c r="S138" s="39" t="s">
        <v>265</v>
      </c>
    </row>
    <row r="139" spans="1:19" hidden="1" outlineLevel="1" collapsed="1">
      <c r="A139" s="9">
        <v>44440</v>
      </c>
      <c r="B139" s="39">
        <v>35.694000000000003</v>
      </c>
      <c r="C139" s="39">
        <v>32.7029</v>
      </c>
      <c r="D139" s="39">
        <v>36.251899999999999</v>
      </c>
      <c r="E139" s="39">
        <v>37.941600000000001</v>
      </c>
      <c r="F139" s="39">
        <v>32.659100000000002</v>
      </c>
      <c r="G139" s="39">
        <v>17.748000000000001</v>
      </c>
      <c r="H139" s="39">
        <v>35.690399999999997</v>
      </c>
      <c r="I139" s="39">
        <v>32.6753</v>
      </c>
      <c r="J139" s="39">
        <v>36.251899999999999</v>
      </c>
      <c r="K139" s="39">
        <v>37.941600000000001</v>
      </c>
      <c r="L139" s="39">
        <v>32.659100000000002</v>
      </c>
      <c r="M139" s="39">
        <v>17.748000000000001</v>
      </c>
      <c r="N139" s="39">
        <v>50.518300000000004</v>
      </c>
      <c r="O139" s="39">
        <v>50.518300000000004</v>
      </c>
      <c r="P139" s="39">
        <v>0</v>
      </c>
      <c r="Q139" s="39">
        <v>0</v>
      </c>
      <c r="R139" s="39">
        <v>0</v>
      </c>
      <c r="S139" s="39" t="s">
        <v>265</v>
      </c>
    </row>
    <row r="140" spans="1:19" hidden="1" outlineLevel="1" collapsed="1">
      <c r="A140" s="9">
        <v>44470</v>
      </c>
      <c r="B140" s="39">
        <v>34.886600000000001</v>
      </c>
      <c r="C140" s="39">
        <v>32.333599999999997</v>
      </c>
      <c r="D140" s="39">
        <v>35.338999999999999</v>
      </c>
      <c r="E140" s="39">
        <v>37.084299999999999</v>
      </c>
      <c r="F140" s="39">
        <v>30.504799999999999</v>
      </c>
      <c r="G140" s="39">
        <v>20.134899999999998</v>
      </c>
      <c r="H140" s="39">
        <v>34.885399999999997</v>
      </c>
      <c r="I140" s="39">
        <v>32.325299999999999</v>
      </c>
      <c r="J140" s="39">
        <v>35.338999999999999</v>
      </c>
      <c r="K140" s="39">
        <v>37.084299999999999</v>
      </c>
      <c r="L140" s="39">
        <v>30.504799999999999</v>
      </c>
      <c r="M140" s="39">
        <v>20.134899999999998</v>
      </c>
      <c r="N140" s="39">
        <v>56.425800000000002</v>
      </c>
      <c r="O140" s="39">
        <v>56.425800000000002</v>
      </c>
      <c r="P140" s="39">
        <v>0</v>
      </c>
      <c r="Q140" s="39">
        <v>0</v>
      </c>
      <c r="R140" s="39">
        <v>0</v>
      </c>
      <c r="S140" s="39" t="s">
        <v>265</v>
      </c>
    </row>
    <row r="141" spans="1:19" hidden="1" outlineLevel="1" collapsed="1">
      <c r="A141" s="9">
        <v>44501</v>
      </c>
      <c r="B141" s="39">
        <v>33.1524</v>
      </c>
      <c r="C141" s="39">
        <v>32.778799999999997</v>
      </c>
      <c r="D141" s="39">
        <v>33.212699999999998</v>
      </c>
      <c r="E141" s="39">
        <v>34.153100000000002</v>
      </c>
      <c r="F141" s="39">
        <v>32.586300000000001</v>
      </c>
      <c r="G141" s="39">
        <v>20.213000000000001</v>
      </c>
      <c r="H141" s="39">
        <v>33.151000000000003</v>
      </c>
      <c r="I141" s="39">
        <v>32.768500000000003</v>
      </c>
      <c r="J141" s="39">
        <v>33.212699999999998</v>
      </c>
      <c r="K141" s="39">
        <v>34.153100000000002</v>
      </c>
      <c r="L141" s="39">
        <v>32.586300000000001</v>
      </c>
      <c r="M141" s="39">
        <v>20.213000000000001</v>
      </c>
      <c r="N141" s="39">
        <v>49.241700000000002</v>
      </c>
      <c r="O141" s="39">
        <v>49.241700000000002</v>
      </c>
      <c r="P141" s="39">
        <v>0</v>
      </c>
      <c r="Q141" s="39">
        <v>0</v>
      </c>
      <c r="R141" s="39">
        <v>0</v>
      </c>
      <c r="S141" s="39" t="s">
        <v>265</v>
      </c>
    </row>
    <row r="142" spans="1:19" hidden="1" outlineLevel="1" collapsed="1">
      <c r="A142" s="9">
        <v>44531</v>
      </c>
      <c r="B142" s="39">
        <v>32.189700000000002</v>
      </c>
      <c r="C142" s="39">
        <v>33.8934</v>
      </c>
      <c r="D142" s="39">
        <v>31.926400000000001</v>
      </c>
      <c r="E142" s="39">
        <v>32.996099999999998</v>
      </c>
      <c r="F142" s="39">
        <v>30.063600000000001</v>
      </c>
      <c r="G142" s="39">
        <v>19.313099999999999</v>
      </c>
      <c r="H142" s="39">
        <v>32.187399999999997</v>
      </c>
      <c r="I142" s="39">
        <v>33.877699999999997</v>
      </c>
      <c r="J142" s="39">
        <v>31.926400000000001</v>
      </c>
      <c r="K142" s="39">
        <v>32.996099999999998</v>
      </c>
      <c r="L142" s="39">
        <v>30.063600000000001</v>
      </c>
      <c r="M142" s="39">
        <v>19.313099999999999</v>
      </c>
      <c r="N142" s="39">
        <v>49.856999999999999</v>
      </c>
      <c r="O142" s="39">
        <v>49.856999999999999</v>
      </c>
      <c r="P142" s="39">
        <v>0</v>
      </c>
      <c r="Q142" s="39">
        <v>0</v>
      </c>
      <c r="R142" s="39">
        <v>0</v>
      </c>
      <c r="S142" s="39" t="s">
        <v>265</v>
      </c>
    </row>
    <row r="143" spans="1:19" hidden="1" outlineLevel="1" collapsed="1">
      <c r="A143" s="9">
        <v>44562</v>
      </c>
      <c r="B143" s="39">
        <v>33.387</v>
      </c>
      <c r="C143" s="39">
        <v>33.942799999999998</v>
      </c>
      <c r="D143" s="39">
        <v>33.305300000000003</v>
      </c>
      <c r="E143" s="39">
        <v>34.408200000000001</v>
      </c>
      <c r="F143" s="39">
        <v>30.944900000000001</v>
      </c>
      <c r="G143" s="39">
        <v>19.8062</v>
      </c>
      <c r="H143" s="39">
        <v>33.3857</v>
      </c>
      <c r="I143" s="39">
        <v>33.9328</v>
      </c>
      <c r="J143" s="39">
        <v>33.305300000000003</v>
      </c>
      <c r="K143" s="39">
        <v>34.408200000000001</v>
      </c>
      <c r="L143" s="39">
        <v>30.944900000000001</v>
      </c>
      <c r="M143" s="39">
        <v>19.8062</v>
      </c>
      <c r="N143" s="39">
        <v>51.392200000000003</v>
      </c>
      <c r="O143" s="39">
        <v>51.392200000000003</v>
      </c>
      <c r="P143" s="39">
        <v>0</v>
      </c>
      <c r="Q143" s="39">
        <v>0</v>
      </c>
      <c r="R143" s="39">
        <v>0</v>
      </c>
      <c r="S143" s="39" t="s">
        <v>265</v>
      </c>
    </row>
    <row r="144" spans="1:19" hidden="1" outlineLevel="1" collapsed="1">
      <c r="A144" s="9">
        <v>44593</v>
      </c>
      <c r="B144" s="39">
        <v>34.162500000000001</v>
      </c>
      <c r="C144" s="39">
        <v>34.250999999999998</v>
      </c>
      <c r="D144" s="39">
        <v>34.148000000000003</v>
      </c>
      <c r="E144" s="39">
        <v>34.845999999999997</v>
      </c>
      <c r="F144" s="39">
        <v>32.7211</v>
      </c>
      <c r="G144" s="39">
        <v>20.177800000000001</v>
      </c>
      <c r="H144" s="39">
        <v>34.161000000000001</v>
      </c>
      <c r="I144" s="39">
        <v>34.240499999999997</v>
      </c>
      <c r="J144" s="39">
        <v>34.148000000000003</v>
      </c>
      <c r="K144" s="39">
        <v>34.845999999999997</v>
      </c>
      <c r="L144" s="39">
        <v>32.7211</v>
      </c>
      <c r="M144" s="39">
        <v>20.177800000000001</v>
      </c>
      <c r="N144" s="39">
        <v>51.505299999999998</v>
      </c>
      <c r="O144" s="39">
        <v>51.505299999999998</v>
      </c>
      <c r="P144" s="39">
        <v>0</v>
      </c>
      <c r="Q144" s="39">
        <v>0</v>
      </c>
      <c r="R144" s="39">
        <v>0</v>
      </c>
      <c r="S144" s="39" t="s">
        <v>265</v>
      </c>
    </row>
    <row r="145" spans="1:19" hidden="1" outlineLevel="1" collapsed="1">
      <c r="A145" s="9">
        <v>44621</v>
      </c>
      <c r="B145" s="39">
        <v>16.355</v>
      </c>
      <c r="C145" s="39">
        <v>28.3188</v>
      </c>
      <c r="D145" s="39">
        <v>15.2803</v>
      </c>
      <c r="E145" s="39">
        <v>18.159800000000001</v>
      </c>
      <c r="F145" s="39">
        <v>10.2288</v>
      </c>
      <c r="G145" s="39">
        <v>3.6700000000000003E-2</v>
      </c>
      <c r="H145" s="39">
        <v>16.371200000000002</v>
      </c>
      <c r="I145" s="39">
        <v>28.314599999999999</v>
      </c>
      <c r="J145" s="39">
        <v>15.298500000000001</v>
      </c>
      <c r="K145" s="39">
        <v>18.159800000000001</v>
      </c>
      <c r="L145" s="39">
        <v>10.2288</v>
      </c>
      <c r="M145" s="39">
        <v>3.7100000000000001E-2</v>
      </c>
      <c r="N145" s="39">
        <v>2.8816999999999999</v>
      </c>
      <c r="O145" s="39">
        <v>31.398499999999999</v>
      </c>
      <c r="P145" s="39">
        <v>0</v>
      </c>
      <c r="Q145" s="39">
        <v>0</v>
      </c>
      <c r="R145" s="39" t="s">
        <v>265</v>
      </c>
      <c r="S145" s="39">
        <v>0</v>
      </c>
    </row>
    <row r="146" spans="1:19" hidden="1" outlineLevel="1" collapsed="1">
      <c r="A146" s="9">
        <v>44652</v>
      </c>
      <c r="B146" s="39">
        <v>21.1357</v>
      </c>
      <c r="C146" s="39">
        <v>26.837800000000001</v>
      </c>
      <c r="D146" s="39">
        <v>20.316400000000002</v>
      </c>
      <c r="E146" s="39">
        <v>20.0992</v>
      </c>
      <c r="F146" s="39">
        <v>22.311699999999998</v>
      </c>
      <c r="G146" s="39">
        <v>25.546299999999999</v>
      </c>
      <c r="H146" s="39">
        <v>21.134799999999998</v>
      </c>
      <c r="I146" s="39">
        <v>26.834599999999998</v>
      </c>
      <c r="J146" s="39">
        <v>20.316400000000002</v>
      </c>
      <c r="K146" s="39">
        <v>20.0992</v>
      </c>
      <c r="L146" s="39">
        <v>22.311699999999998</v>
      </c>
      <c r="M146" s="39">
        <v>25.546299999999999</v>
      </c>
      <c r="N146" s="39">
        <v>31.638400000000001</v>
      </c>
      <c r="O146" s="39">
        <v>31.638400000000001</v>
      </c>
      <c r="P146" s="39" t="s">
        <v>265</v>
      </c>
      <c r="Q146" s="39" t="s">
        <v>265</v>
      </c>
      <c r="R146" s="39" t="s">
        <v>265</v>
      </c>
      <c r="S146" s="39" t="s">
        <v>265</v>
      </c>
    </row>
    <row r="147" spans="1:19" hidden="1" outlineLevel="1" collapsed="1">
      <c r="A147" s="9">
        <v>44682</v>
      </c>
      <c r="B147" s="39">
        <v>19.677499999999998</v>
      </c>
      <c r="C147" s="39">
        <v>28.0214</v>
      </c>
      <c r="D147" s="39">
        <v>18.7027</v>
      </c>
      <c r="E147" s="39">
        <v>19.575800000000001</v>
      </c>
      <c r="F147" s="39">
        <v>18.3017</v>
      </c>
      <c r="G147" s="39">
        <v>12.5984</v>
      </c>
      <c r="H147" s="39">
        <v>19.6843</v>
      </c>
      <c r="I147" s="39">
        <v>28.021999999999998</v>
      </c>
      <c r="J147" s="39">
        <v>18.709900000000001</v>
      </c>
      <c r="K147" s="39">
        <v>19.575800000000001</v>
      </c>
      <c r="L147" s="39">
        <v>18.3017</v>
      </c>
      <c r="M147" s="39">
        <v>12.599</v>
      </c>
      <c r="N147" s="39">
        <v>13.5548</v>
      </c>
      <c r="O147" s="39">
        <v>27.234300000000001</v>
      </c>
      <c r="P147" s="39">
        <v>12.5524</v>
      </c>
      <c r="Q147" s="39">
        <v>0</v>
      </c>
      <c r="R147" s="39">
        <v>0</v>
      </c>
      <c r="S147" s="39">
        <v>12.5524</v>
      </c>
    </row>
    <row r="148" spans="1:19" hidden="1" outlineLevel="1" collapsed="1">
      <c r="A148" s="9">
        <v>44713</v>
      </c>
      <c r="B148" s="39">
        <v>20.935099999999998</v>
      </c>
      <c r="C148" s="39">
        <v>30.312100000000001</v>
      </c>
      <c r="D148" s="39">
        <v>19.919499999999999</v>
      </c>
      <c r="E148" s="39">
        <v>19.720099999999999</v>
      </c>
      <c r="F148" s="39">
        <v>21.489599999999999</v>
      </c>
      <c r="G148" s="39">
        <v>11.849399999999999</v>
      </c>
      <c r="H148" s="39">
        <v>20.9346</v>
      </c>
      <c r="I148" s="39">
        <v>30.309899999999999</v>
      </c>
      <c r="J148" s="39">
        <v>19.919499999999999</v>
      </c>
      <c r="K148" s="39">
        <v>19.720099999999999</v>
      </c>
      <c r="L148" s="39">
        <v>21.489599999999999</v>
      </c>
      <c r="M148" s="39">
        <v>11.849399999999999</v>
      </c>
      <c r="N148" s="39">
        <v>38.837600000000002</v>
      </c>
      <c r="O148" s="39">
        <v>38.837600000000002</v>
      </c>
      <c r="P148" s="39">
        <v>0</v>
      </c>
      <c r="Q148" s="39">
        <v>0</v>
      </c>
      <c r="R148" s="39">
        <v>0</v>
      </c>
      <c r="S148" s="39" t="s">
        <v>265</v>
      </c>
    </row>
    <row r="149" spans="1:19" hidden="1" outlineLevel="1" collapsed="1">
      <c r="A149" s="9">
        <v>44743</v>
      </c>
      <c r="B149" s="39">
        <v>21.460899999999999</v>
      </c>
      <c r="C149" s="39">
        <v>31.011700000000001</v>
      </c>
      <c r="D149" s="39">
        <v>20.413900000000002</v>
      </c>
      <c r="E149" s="39">
        <v>19.904499999999999</v>
      </c>
      <c r="F149" s="39">
        <v>25.463200000000001</v>
      </c>
      <c r="G149" s="39">
        <v>13.7157</v>
      </c>
      <c r="H149" s="39">
        <v>21.456099999999999</v>
      </c>
      <c r="I149" s="39">
        <v>30.991299999999999</v>
      </c>
      <c r="J149" s="39">
        <v>20.413900000000002</v>
      </c>
      <c r="K149" s="39">
        <v>19.904499999999999</v>
      </c>
      <c r="L149" s="39">
        <v>25.463200000000001</v>
      </c>
      <c r="M149" s="39">
        <v>13.7157</v>
      </c>
      <c r="N149" s="39">
        <v>37.919400000000003</v>
      </c>
      <c r="O149" s="39">
        <v>37.919400000000003</v>
      </c>
      <c r="P149" s="39">
        <v>0</v>
      </c>
      <c r="Q149" s="39">
        <v>0</v>
      </c>
      <c r="R149" s="39" t="s">
        <v>265</v>
      </c>
      <c r="S149" s="39" t="s">
        <v>265</v>
      </c>
    </row>
    <row r="150" spans="1:19" hidden="1" outlineLevel="1" collapsed="1">
      <c r="A150" s="9">
        <v>44774</v>
      </c>
      <c r="B150" s="39">
        <v>22.6845</v>
      </c>
      <c r="C150" s="39">
        <v>31.388999999999999</v>
      </c>
      <c r="D150" s="39">
        <v>21.535299999999999</v>
      </c>
      <c r="E150" s="39">
        <v>20.0184</v>
      </c>
      <c r="F150" s="39">
        <v>37.818399999999997</v>
      </c>
      <c r="G150" s="39">
        <v>20.073499999999999</v>
      </c>
      <c r="H150" s="39">
        <v>22.681899999999999</v>
      </c>
      <c r="I150" s="39">
        <v>31.375299999999999</v>
      </c>
      <c r="J150" s="39">
        <v>21.535299999999999</v>
      </c>
      <c r="K150" s="39">
        <v>20.0184</v>
      </c>
      <c r="L150" s="39">
        <v>37.818399999999997</v>
      </c>
      <c r="M150" s="39">
        <v>20.073499999999999</v>
      </c>
      <c r="N150" s="39">
        <v>44.443100000000001</v>
      </c>
      <c r="O150" s="39">
        <v>44.443100000000001</v>
      </c>
      <c r="P150" s="39">
        <v>0</v>
      </c>
      <c r="Q150" s="39">
        <v>0</v>
      </c>
      <c r="R150" s="39" t="s">
        <v>265</v>
      </c>
      <c r="S150" s="39" t="s">
        <v>265</v>
      </c>
    </row>
    <row r="151" spans="1:19" hidden="1" outlineLevel="1" collapsed="1">
      <c r="A151" s="9">
        <v>44805</v>
      </c>
      <c r="B151" s="39">
        <v>37.315300000000001</v>
      </c>
      <c r="C151" s="39">
        <v>31.949400000000001</v>
      </c>
      <c r="D151" s="39">
        <v>38.056800000000003</v>
      </c>
      <c r="E151" s="39">
        <v>38.705100000000002</v>
      </c>
      <c r="F151" s="39">
        <v>32.752299999999998</v>
      </c>
      <c r="G151" s="39">
        <v>16.078600000000002</v>
      </c>
      <c r="H151" s="39">
        <v>37.313899999999997</v>
      </c>
      <c r="I151" s="39">
        <v>31.850200000000001</v>
      </c>
      <c r="J151" s="39">
        <v>38.056800000000003</v>
      </c>
      <c r="K151" s="39">
        <v>38.705100000000002</v>
      </c>
      <c r="L151" s="39">
        <v>32.752299999999998</v>
      </c>
      <c r="M151" s="39">
        <v>16.078600000000002</v>
      </c>
      <c r="N151" s="39">
        <v>37.99</v>
      </c>
      <c r="O151" s="39">
        <v>37.99</v>
      </c>
      <c r="P151" s="39">
        <v>0</v>
      </c>
      <c r="Q151" s="39">
        <v>0</v>
      </c>
      <c r="R151" s="39">
        <v>0</v>
      </c>
      <c r="S151" s="39" t="s">
        <v>265</v>
      </c>
    </row>
    <row r="152" spans="1:19" hidden="1" outlineLevel="1" collapsed="1">
      <c r="A152" s="9">
        <v>44835</v>
      </c>
      <c r="B152" s="39">
        <v>37.337699999999998</v>
      </c>
      <c r="C152" s="39">
        <v>35.153799999999997</v>
      </c>
      <c r="D152" s="39">
        <v>37.558199999999999</v>
      </c>
      <c r="E152" s="39">
        <v>39.152999999999999</v>
      </c>
      <c r="F152" s="39">
        <v>27.564299999999999</v>
      </c>
      <c r="G152" s="39">
        <v>15.8863</v>
      </c>
      <c r="H152" s="39">
        <v>37.337400000000002</v>
      </c>
      <c r="I152" s="39">
        <v>35.1404</v>
      </c>
      <c r="J152" s="39">
        <v>37.558199999999999</v>
      </c>
      <c r="K152" s="39">
        <v>39.152999999999999</v>
      </c>
      <c r="L152" s="39">
        <v>27.564299999999999</v>
      </c>
      <c r="M152" s="39">
        <v>15.8863</v>
      </c>
      <c r="N152" s="39">
        <v>38.137</v>
      </c>
      <c r="O152" s="39">
        <v>38.137</v>
      </c>
      <c r="P152" s="39">
        <v>0</v>
      </c>
      <c r="Q152" s="39">
        <v>0</v>
      </c>
      <c r="R152" s="39">
        <v>0</v>
      </c>
      <c r="S152" s="39" t="s">
        <v>265</v>
      </c>
    </row>
    <row r="153" spans="1:19" hidden="1" outlineLevel="1" collapsed="1">
      <c r="A153" s="9">
        <v>44866</v>
      </c>
      <c r="B153" s="39">
        <v>36.375900000000001</v>
      </c>
      <c r="C153" s="39">
        <v>35.115600000000001</v>
      </c>
      <c r="D153" s="39">
        <v>36.5396</v>
      </c>
      <c r="E153" s="39">
        <v>37.275100000000002</v>
      </c>
      <c r="F153" s="39">
        <v>31.381499999999999</v>
      </c>
      <c r="G153" s="39">
        <v>11.804</v>
      </c>
      <c r="H153" s="39">
        <v>36.3992</v>
      </c>
      <c r="I153" s="39">
        <v>35.110300000000002</v>
      </c>
      <c r="J153" s="39">
        <v>36.566600000000001</v>
      </c>
      <c r="K153" s="39">
        <v>37.275100000000002</v>
      </c>
      <c r="L153" s="39">
        <v>31.381499999999999</v>
      </c>
      <c r="M153" s="39">
        <v>12.5282</v>
      </c>
      <c r="N153" s="39">
        <v>2.4742000000000002</v>
      </c>
      <c r="O153" s="39">
        <v>54.958199999999998</v>
      </c>
      <c r="P153" s="39">
        <v>1E-3</v>
      </c>
      <c r="Q153" s="39">
        <v>0</v>
      </c>
      <c r="R153" s="39">
        <v>0</v>
      </c>
      <c r="S153" s="39">
        <v>1E-3</v>
      </c>
    </row>
    <row r="154" spans="1:19" hidden="1" outlineLevel="1" collapsed="1">
      <c r="A154" s="9">
        <v>44896</v>
      </c>
      <c r="B154" s="39">
        <v>35.698300000000003</v>
      </c>
      <c r="C154" s="39">
        <v>34.136200000000002</v>
      </c>
      <c r="D154" s="39">
        <v>35.891300000000001</v>
      </c>
      <c r="E154" s="39">
        <v>37.257100000000001</v>
      </c>
      <c r="F154" s="39">
        <v>28.4239</v>
      </c>
      <c r="G154" s="39">
        <v>9.3264999999999993</v>
      </c>
      <c r="H154" s="39">
        <v>35.6967</v>
      </c>
      <c r="I154" s="39">
        <v>34.1188</v>
      </c>
      <c r="J154" s="39">
        <v>35.891300000000001</v>
      </c>
      <c r="K154" s="39">
        <v>37.257100000000001</v>
      </c>
      <c r="L154" s="39">
        <v>28.4239</v>
      </c>
      <c r="M154" s="39">
        <v>9.3264999999999993</v>
      </c>
      <c r="N154" s="39">
        <v>43.3996</v>
      </c>
      <c r="O154" s="39">
        <v>43.3996</v>
      </c>
      <c r="P154" s="39">
        <v>0</v>
      </c>
      <c r="Q154" s="39">
        <v>0</v>
      </c>
      <c r="R154" s="39">
        <v>0</v>
      </c>
      <c r="S154" s="39" t="s">
        <v>265</v>
      </c>
    </row>
    <row r="155" spans="1:19" hidden="1" outlineLevel="1" collapsed="1">
      <c r="A155" s="9">
        <v>44927</v>
      </c>
      <c r="B155" s="39">
        <v>36.452500000000001</v>
      </c>
      <c r="C155" s="39">
        <v>35.257100000000001</v>
      </c>
      <c r="D155" s="39">
        <v>36.592199999999998</v>
      </c>
      <c r="E155" s="39">
        <v>37.987099999999998</v>
      </c>
      <c r="F155" s="39">
        <v>27.8919</v>
      </c>
      <c r="G155" s="39">
        <v>10.85</v>
      </c>
      <c r="H155" s="39">
        <v>36.452300000000001</v>
      </c>
      <c r="I155" s="39">
        <v>35.252800000000001</v>
      </c>
      <c r="J155" s="39">
        <v>36.592199999999998</v>
      </c>
      <c r="K155" s="39">
        <v>37.987099999999998</v>
      </c>
      <c r="L155" s="39">
        <v>27.8919</v>
      </c>
      <c r="M155" s="39">
        <v>10.85</v>
      </c>
      <c r="N155" s="39">
        <v>38.427199999999999</v>
      </c>
      <c r="O155" s="39">
        <v>38.427199999999999</v>
      </c>
      <c r="P155" s="39">
        <v>0</v>
      </c>
      <c r="Q155" s="39">
        <v>0</v>
      </c>
      <c r="R155" s="39">
        <v>0</v>
      </c>
      <c r="S155" s="39" t="s">
        <v>265</v>
      </c>
    </row>
    <row r="156" spans="1:19" hidden="1" outlineLevel="1" collapsed="1">
      <c r="A156" s="9">
        <v>44958</v>
      </c>
      <c r="B156" s="39">
        <v>37.148200000000003</v>
      </c>
      <c r="C156" s="39">
        <v>35.030799999999999</v>
      </c>
      <c r="D156" s="39">
        <v>37.434699999999999</v>
      </c>
      <c r="E156" s="39">
        <v>38.008400000000002</v>
      </c>
      <c r="F156" s="39">
        <v>33.256</v>
      </c>
      <c r="G156" s="39">
        <v>9.7715999999999994</v>
      </c>
      <c r="H156" s="39">
        <v>37.146799999999999</v>
      </c>
      <c r="I156" s="39">
        <v>35.0167</v>
      </c>
      <c r="J156" s="39">
        <v>37.434699999999999</v>
      </c>
      <c r="K156" s="39">
        <v>38.008400000000002</v>
      </c>
      <c r="L156" s="39">
        <v>33.256</v>
      </c>
      <c r="M156" s="39">
        <v>9.7715999999999994</v>
      </c>
      <c r="N156" s="39">
        <v>47.544600000000003</v>
      </c>
      <c r="O156" s="39">
        <v>47.544600000000003</v>
      </c>
      <c r="P156" s="39">
        <v>0</v>
      </c>
      <c r="Q156" s="39">
        <v>0</v>
      </c>
      <c r="R156" s="39">
        <v>0</v>
      </c>
      <c r="S156" s="39" t="s">
        <v>265</v>
      </c>
    </row>
    <row r="157" spans="1:19" hidden="1" outlineLevel="1" collapsed="1">
      <c r="A157" s="9">
        <v>44986</v>
      </c>
      <c r="B157" s="39">
        <v>37.852499999999999</v>
      </c>
      <c r="C157" s="39">
        <v>35.856299999999997</v>
      </c>
      <c r="D157" s="39">
        <v>38.106000000000002</v>
      </c>
      <c r="E157" s="39">
        <v>38.490900000000003</v>
      </c>
      <c r="F157" s="39">
        <v>35.290100000000002</v>
      </c>
      <c r="G157" s="39">
        <v>18.637699999999999</v>
      </c>
      <c r="H157" s="39">
        <v>37.851500000000001</v>
      </c>
      <c r="I157" s="39">
        <v>35.8461</v>
      </c>
      <c r="J157" s="39">
        <v>38.106000000000002</v>
      </c>
      <c r="K157" s="39">
        <v>38.490900000000003</v>
      </c>
      <c r="L157" s="39">
        <v>35.290100000000002</v>
      </c>
      <c r="M157" s="39">
        <v>18.637699999999999</v>
      </c>
      <c r="N157" s="39">
        <v>46.032899999999998</v>
      </c>
      <c r="O157" s="39">
        <v>46.032899999999998</v>
      </c>
      <c r="P157" s="39">
        <v>0</v>
      </c>
      <c r="Q157" s="39">
        <v>0</v>
      </c>
      <c r="R157" s="39">
        <v>0</v>
      </c>
      <c r="S157" s="39" t="s">
        <v>265</v>
      </c>
    </row>
    <row r="158" spans="1:19" hidden="1" outlineLevel="1" collapsed="1">
      <c r="A158" s="9">
        <v>45017</v>
      </c>
      <c r="B158" s="39">
        <v>37.357900000000001</v>
      </c>
      <c r="C158" s="39">
        <v>35.671999999999997</v>
      </c>
      <c r="D158" s="39">
        <v>37.569299999999998</v>
      </c>
      <c r="E158" s="39">
        <v>38.332900000000002</v>
      </c>
      <c r="F158" s="39">
        <v>31.5154</v>
      </c>
      <c r="G158" s="39">
        <v>20.2959</v>
      </c>
      <c r="H158" s="39">
        <v>37.356099999999998</v>
      </c>
      <c r="I158" s="39">
        <v>35.653799999999997</v>
      </c>
      <c r="J158" s="39">
        <v>37.569299999999998</v>
      </c>
      <c r="K158" s="39">
        <v>38.332900000000002</v>
      </c>
      <c r="L158" s="39">
        <v>31.5154</v>
      </c>
      <c r="M158" s="39">
        <v>20.2959</v>
      </c>
      <c r="N158" s="39">
        <v>52.113999999999997</v>
      </c>
      <c r="O158" s="39">
        <v>52.113999999999997</v>
      </c>
      <c r="P158" s="39">
        <v>0</v>
      </c>
      <c r="Q158" s="39">
        <v>0</v>
      </c>
      <c r="R158" s="39">
        <v>0</v>
      </c>
      <c r="S158" s="39" t="s">
        <v>265</v>
      </c>
    </row>
    <row r="159" spans="1:19" hidden="1" outlineLevel="1" collapsed="1">
      <c r="A159" s="9">
        <v>45047</v>
      </c>
      <c r="B159" s="39">
        <v>37.656799999999997</v>
      </c>
      <c r="C159" s="39">
        <v>36.229799999999997</v>
      </c>
      <c r="D159" s="39">
        <v>37.820599999999999</v>
      </c>
      <c r="E159" s="39">
        <v>38.382800000000003</v>
      </c>
      <c r="F159" s="39">
        <v>36.406300000000002</v>
      </c>
      <c r="G159" s="39">
        <v>13.2012</v>
      </c>
      <c r="H159" s="39">
        <v>37.677100000000003</v>
      </c>
      <c r="I159" s="39">
        <v>36.219299999999997</v>
      </c>
      <c r="J159" s="39">
        <v>37.8444</v>
      </c>
      <c r="K159" s="39">
        <v>38.382800000000003</v>
      </c>
      <c r="L159" s="39">
        <v>36.406300000000002</v>
      </c>
      <c r="M159" s="39">
        <v>13.4183</v>
      </c>
      <c r="N159" s="39">
        <v>12.879300000000001</v>
      </c>
      <c r="O159" s="39">
        <v>50.3078</v>
      </c>
      <c r="P159" s="39">
        <v>8.99</v>
      </c>
      <c r="Q159" s="39">
        <v>0</v>
      </c>
      <c r="R159" s="39">
        <v>0</v>
      </c>
      <c r="S159" s="39">
        <v>8.99</v>
      </c>
    </row>
    <row r="160" spans="1:19" hidden="1" outlineLevel="1" collapsed="1">
      <c r="A160" s="9">
        <v>45078</v>
      </c>
      <c r="B160" s="39">
        <v>35.938200000000002</v>
      </c>
      <c r="C160" s="39">
        <v>35.472000000000001</v>
      </c>
      <c r="D160" s="39">
        <v>35.984900000000003</v>
      </c>
      <c r="E160" s="39">
        <v>37.636299999999999</v>
      </c>
      <c r="F160" s="39">
        <v>29.845600000000001</v>
      </c>
      <c r="G160" s="39">
        <v>12.9716</v>
      </c>
      <c r="H160" s="39">
        <v>35.936599999999999</v>
      </c>
      <c r="I160" s="39">
        <v>35.454300000000003</v>
      </c>
      <c r="J160" s="39">
        <v>35.984900000000003</v>
      </c>
      <c r="K160" s="39">
        <v>37.636299999999999</v>
      </c>
      <c r="L160" s="39">
        <v>29.845600000000001</v>
      </c>
      <c r="M160" s="39">
        <v>12.9716</v>
      </c>
      <c r="N160" s="39">
        <v>44.912300000000002</v>
      </c>
      <c r="O160" s="39">
        <v>44.912300000000002</v>
      </c>
      <c r="P160" s="39">
        <v>0</v>
      </c>
      <c r="Q160" s="39">
        <v>0</v>
      </c>
      <c r="R160" s="39">
        <v>0</v>
      </c>
      <c r="S160" s="39" t="s">
        <v>265</v>
      </c>
    </row>
    <row r="161" spans="1:19" hidden="1" outlineLevel="1" collapsed="1">
      <c r="A161" s="9">
        <v>45108</v>
      </c>
      <c r="B161" s="39">
        <v>36.364400000000003</v>
      </c>
      <c r="C161" s="39">
        <v>37.255600000000001</v>
      </c>
      <c r="D161" s="39">
        <v>36.286700000000003</v>
      </c>
      <c r="E161" s="39">
        <v>38.138599999999997</v>
      </c>
      <c r="F161" s="39">
        <v>27.7195</v>
      </c>
      <c r="G161" s="39">
        <v>13.4474</v>
      </c>
      <c r="H161" s="39">
        <v>36.362900000000003</v>
      </c>
      <c r="I161" s="39">
        <v>37.237200000000001</v>
      </c>
      <c r="J161" s="39">
        <v>36.286700000000003</v>
      </c>
      <c r="K161" s="39">
        <v>38.138599999999997</v>
      </c>
      <c r="L161" s="39">
        <v>27.7195</v>
      </c>
      <c r="M161" s="39">
        <v>13.4474</v>
      </c>
      <c r="N161" s="39">
        <v>56.384900000000002</v>
      </c>
      <c r="O161" s="39">
        <v>56.384900000000002</v>
      </c>
      <c r="P161" s="39">
        <v>0</v>
      </c>
      <c r="Q161" s="39">
        <v>0</v>
      </c>
      <c r="R161" s="39">
        <v>0</v>
      </c>
      <c r="S161" s="39" t="s">
        <v>265</v>
      </c>
    </row>
    <row r="162" spans="1:19" hidden="1" outlineLevel="1" collapsed="1">
      <c r="A162" s="9">
        <v>45139</v>
      </c>
      <c r="B162" s="39">
        <v>36.122</v>
      </c>
      <c r="C162" s="39">
        <v>36.292400000000001</v>
      </c>
      <c r="D162" s="39">
        <v>36.105499999999999</v>
      </c>
      <c r="E162" s="39">
        <v>38.390500000000003</v>
      </c>
      <c r="F162" s="39">
        <v>26.9542</v>
      </c>
      <c r="G162" s="39">
        <v>11.085699999999999</v>
      </c>
      <c r="H162" s="39">
        <v>36.121099999999998</v>
      </c>
      <c r="I162" s="39">
        <v>36.2819</v>
      </c>
      <c r="J162" s="39">
        <v>36.105499999999999</v>
      </c>
      <c r="K162" s="39">
        <v>38.390500000000003</v>
      </c>
      <c r="L162" s="39">
        <v>26.9542</v>
      </c>
      <c r="M162" s="39">
        <v>11.085699999999999</v>
      </c>
      <c r="N162" s="39">
        <v>47.13</v>
      </c>
      <c r="O162" s="39">
        <v>47.13</v>
      </c>
      <c r="P162" s="39">
        <v>0</v>
      </c>
      <c r="Q162" s="39">
        <v>0</v>
      </c>
      <c r="R162" s="39">
        <v>0</v>
      </c>
      <c r="S162" s="39" t="s">
        <v>265</v>
      </c>
    </row>
    <row r="163" spans="1:19" hidden="1" outlineLevel="1" collapsed="1">
      <c r="A163" s="9">
        <v>45170</v>
      </c>
      <c r="B163" s="39">
        <v>35.7714</v>
      </c>
      <c r="C163" s="39">
        <v>31.071400000000001</v>
      </c>
      <c r="D163" s="39">
        <v>36.252400000000002</v>
      </c>
      <c r="E163" s="39">
        <v>38.589700000000001</v>
      </c>
      <c r="F163" s="39">
        <v>27.151599999999998</v>
      </c>
      <c r="G163" s="39">
        <v>16.727499999999999</v>
      </c>
      <c r="H163" s="39">
        <v>35.769799999999996</v>
      </c>
      <c r="I163" s="39">
        <v>31.042400000000001</v>
      </c>
      <c r="J163" s="39">
        <v>36.252400000000002</v>
      </c>
      <c r="K163" s="39">
        <v>38.589700000000001</v>
      </c>
      <c r="L163" s="39">
        <v>27.151599999999998</v>
      </c>
      <c r="M163" s="39">
        <v>16.727499999999999</v>
      </c>
      <c r="N163" s="39">
        <v>42.838200000000001</v>
      </c>
      <c r="O163" s="39">
        <v>42.838200000000001</v>
      </c>
      <c r="P163" s="39">
        <v>0</v>
      </c>
      <c r="Q163" s="39">
        <v>0</v>
      </c>
      <c r="R163" s="39">
        <v>0</v>
      </c>
      <c r="S163" s="39" t="s">
        <v>265</v>
      </c>
    </row>
    <row r="164" spans="1:19" hidden="1" outlineLevel="1" collapsed="1">
      <c r="A164" s="9">
        <v>45200</v>
      </c>
      <c r="B164" s="39">
        <v>36.275500000000001</v>
      </c>
      <c r="C164" s="39">
        <v>34.180999999999997</v>
      </c>
      <c r="D164" s="39">
        <v>36.476399999999998</v>
      </c>
      <c r="E164" s="39">
        <v>38.539499999999997</v>
      </c>
      <c r="F164" s="39">
        <v>23.820900000000002</v>
      </c>
      <c r="G164" s="39">
        <v>28.406199999999998</v>
      </c>
      <c r="H164" s="39">
        <v>36.2746</v>
      </c>
      <c r="I164" s="39">
        <v>34.167200000000001</v>
      </c>
      <c r="J164" s="39">
        <v>36.476399999999998</v>
      </c>
      <c r="K164" s="39">
        <v>38.539499999999997</v>
      </c>
      <c r="L164" s="39">
        <v>23.820900000000002</v>
      </c>
      <c r="M164" s="39">
        <v>28.406199999999998</v>
      </c>
      <c r="N164" s="39">
        <v>43.441800000000001</v>
      </c>
      <c r="O164" s="39">
        <v>43.441800000000001</v>
      </c>
      <c r="P164" s="39">
        <v>0</v>
      </c>
      <c r="Q164" s="39">
        <v>0</v>
      </c>
      <c r="R164" s="39">
        <v>0</v>
      </c>
      <c r="S164" s="39" t="s">
        <v>265</v>
      </c>
    </row>
    <row r="165" spans="1:19" hidden="1" outlineLevel="1" collapsed="1">
      <c r="A165" s="9">
        <v>45231</v>
      </c>
      <c r="B165" s="39">
        <v>35.676400000000001</v>
      </c>
      <c r="C165" s="39">
        <v>33.576099999999997</v>
      </c>
      <c r="D165" s="39">
        <v>35.863399999999999</v>
      </c>
      <c r="E165" s="39">
        <v>37.4831</v>
      </c>
      <c r="F165" s="39">
        <v>25.556100000000001</v>
      </c>
      <c r="G165" s="39">
        <v>27.482600000000001</v>
      </c>
      <c r="H165" s="39">
        <v>35.675600000000003</v>
      </c>
      <c r="I165" s="39">
        <v>33.564500000000002</v>
      </c>
      <c r="J165" s="39">
        <v>35.863399999999999</v>
      </c>
      <c r="K165" s="39">
        <v>37.4831</v>
      </c>
      <c r="L165" s="39">
        <v>25.556100000000001</v>
      </c>
      <c r="M165" s="39">
        <v>27.482600000000001</v>
      </c>
      <c r="N165" s="39">
        <v>47.0366</v>
      </c>
      <c r="O165" s="39">
        <v>47.0366</v>
      </c>
      <c r="P165" s="39">
        <v>0</v>
      </c>
      <c r="Q165" s="39">
        <v>0</v>
      </c>
      <c r="R165" s="39">
        <v>0</v>
      </c>
      <c r="S165" s="39" t="s">
        <v>265</v>
      </c>
    </row>
    <row r="166" spans="1:19" hidden="1" outlineLevel="1" collapsed="1">
      <c r="A166" s="9">
        <v>45261</v>
      </c>
      <c r="B166" s="39">
        <v>35.8001</v>
      </c>
      <c r="C166" s="39">
        <v>33.844900000000003</v>
      </c>
      <c r="D166" s="39">
        <v>35.971400000000003</v>
      </c>
      <c r="E166" s="39">
        <v>38.054699999999997</v>
      </c>
      <c r="F166" s="39">
        <v>23.3721</v>
      </c>
      <c r="G166" s="39">
        <v>27.303899999999999</v>
      </c>
      <c r="H166" s="39">
        <v>35.798999999999999</v>
      </c>
      <c r="I166" s="39">
        <v>33.83</v>
      </c>
      <c r="J166" s="39">
        <v>35.971400000000003</v>
      </c>
      <c r="K166" s="39">
        <v>38.054699999999997</v>
      </c>
      <c r="L166" s="39">
        <v>23.3721</v>
      </c>
      <c r="M166" s="39">
        <v>27.303899999999999</v>
      </c>
      <c r="N166" s="39">
        <v>59.929400000000001</v>
      </c>
      <c r="O166" s="39">
        <v>59.929400000000001</v>
      </c>
      <c r="P166" s="39">
        <v>0</v>
      </c>
      <c r="Q166" s="39">
        <v>0</v>
      </c>
      <c r="R166" s="39">
        <v>0</v>
      </c>
      <c r="S166" s="39" t="s">
        <v>265</v>
      </c>
    </row>
    <row r="167" spans="1:19" hidden="1" outlineLevel="1" collapsed="1">
      <c r="A167" s="9">
        <v>45292</v>
      </c>
      <c r="B167" s="39">
        <v>36.047199999999997</v>
      </c>
      <c r="C167" s="39">
        <v>33.936</v>
      </c>
      <c r="D167" s="39">
        <v>36.230800000000002</v>
      </c>
      <c r="E167" s="39">
        <v>38.2958</v>
      </c>
      <c r="F167" s="39">
        <v>25.299900000000001</v>
      </c>
      <c r="G167" s="39">
        <v>26.7881</v>
      </c>
      <c r="H167" s="39">
        <v>36.045900000000003</v>
      </c>
      <c r="I167" s="39">
        <v>33.9163</v>
      </c>
      <c r="J167" s="39">
        <v>36.230800000000002</v>
      </c>
      <c r="K167" s="39">
        <v>38.2958</v>
      </c>
      <c r="L167" s="39">
        <v>25.299900000000001</v>
      </c>
      <c r="M167" s="39">
        <v>26.7881</v>
      </c>
      <c r="N167" s="39">
        <v>45.947200000000002</v>
      </c>
      <c r="O167" s="39">
        <v>45.947200000000002</v>
      </c>
      <c r="P167" s="39">
        <v>0</v>
      </c>
      <c r="Q167" s="39">
        <v>0</v>
      </c>
      <c r="R167" s="39">
        <v>0</v>
      </c>
      <c r="S167" s="39" t="s">
        <v>265</v>
      </c>
    </row>
    <row r="168" spans="1:19" hidden="1" outlineLevel="1" collapsed="1">
      <c r="A168" s="9">
        <v>45323</v>
      </c>
      <c r="B168" s="39">
        <v>36.317500000000003</v>
      </c>
      <c r="C168" s="39">
        <v>35.134099999999997</v>
      </c>
      <c r="D168" s="39">
        <v>36.418700000000001</v>
      </c>
      <c r="E168" s="39">
        <v>38.631399999999999</v>
      </c>
      <c r="F168" s="39">
        <v>24.713100000000001</v>
      </c>
      <c r="G168" s="39">
        <v>26.372599999999998</v>
      </c>
      <c r="H168" s="39">
        <v>36.3157</v>
      </c>
      <c r="I168" s="39">
        <v>35.108699999999999</v>
      </c>
      <c r="J168" s="39">
        <v>36.418700000000001</v>
      </c>
      <c r="K168" s="39">
        <v>38.631399999999999</v>
      </c>
      <c r="L168" s="39">
        <v>24.713100000000001</v>
      </c>
      <c r="M168" s="39">
        <v>26.372599999999998</v>
      </c>
      <c r="N168" s="39">
        <v>47.305199999999999</v>
      </c>
      <c r="O168" s="39">
        <v>47.305199999999999</v>
      </c>
      <c r="P168" s="39">
        <v>0</v>
      </c>
      <c r="Q168" s="39">
        <v>0</v>
      </c>
      <c r="R168" s="39">
        <v>0</v>
      </c>
      <c r="S168" s="39" t="s">
        <v>265</v>
      </c>
    </row>
    <row r="169" spans="1:19" hidden="1" outlineLevel="1" collapsed="1">
      <c r="A169" s="9">
        <v>45352</v>
      </c>
      <c r="B169" s="39">
        <v>35.838999999999999</v>
      </c>
      <c r="C169" s="39">
        <v>29.929200000000002</v>
      </c>
      <c r="D169" s="39">
        <v>36.359000000000002</v>
      </c>
      <c r="E169" s="39">
        <v>38.781799999999997</v>
      </c>
      <c r="F169" s="39">
        <v>24.404900000000001</v>
      </c>
      <c r="G169" s="39">
        <v>23.8613</v>
      </c>
      <c r="H169" s="39">
        <v>35.837800000000001</v>
      </c>
      <c r="I169" s="39">
        <v>29.900700000000001</v>
      </c>
      <c r="J169" s="39">
        <v>36.359000000000002</v>
      </c>
      <c r="K169" s="39">
        <v>38.781799999999997</v>
      </c>
      <c r="L169" s="39">
        <v>24.404900000000001</v>
      </c>
      <c r="M169" s="39">
        <v>23.8613</v>
      </c>
      <c r="N169" s="39">
        <v>42.970199999999998</v>
      </c>
      <c r="O169" s="39">
        <v>42.970199999999998</v>
      </c>
      <c r="P169" s="39">
        <v>0</v>
      </c>
      <c r="Q169" s="39">
        <v>0</v>
      </c>
      <c r="R169" s="39">
        <v>0</v>
      </c>
      <c r="S169" s="39" t="s">
        <v>265</v>
      </c>
    </row>
    <row r="170" spans="1:19" collapsed="1">
      <c r="A170" s="9">
        <v>45383</v>
      </c>
      <c r="B170" s="39">
        <v>35.287300000000002</v>
      </c>
      <c r="C170" s="39">
        <v>31.039899999999999</v>
      </c>
      <c r="D170" s="39">
        <v>35.6389</v>
      </c>
      <c r="E170" s="39">
        <v>38.613999999999997</v>
      </c>
      <c r="F170" s="39">
        <v>24.4818</v>
      </c>
      <c r="G170" s="39">
        <v>22.782299999999999</v>
      </c>
      <c r="H170" s="39">
        <v>35.2864</v>
      </c>
      <c r="I170" s="39">
        <v>31.025600000000001</v>
      </c>
      <c r="J170" s="39">
        <v>35.6389</v>
      </c>
      <c r="K170" s="39">
        <v>38.613999999999997</v>
      </c>
      <c r="L170" s="39">
        <v>24.4818</v>
      </c>
      <c r="M170" s="39">
        <v>22.782299999999999</v>
      </c>
      <c r="N170" s="39">
        <v>55.16</v>
      </c>
      <c r="O170" s="39">
        <v>55.16</v>
      </c>
      <c r="P170" s="39">
        <v>0</v>
      </c>
      <c r="Q170" s="39">
        <v>0</v>
      </c>
      <c r="R170" s="39">
        <v>0</v>
      </c>
      <c r="S170" s="39" t="s">
        <v>265</v>
      </c>
    </row>
    <row r="171" spans="1:19">
      <c r="A171" s="9">
        <v>45413</v>
      </c>
      <c r="B171" s="39">
        <v>36.296799999999998</v>
      </c>
      <c r="C171" s="39">
        <v>30.62</v>
      </c>
      <c r="D171" s="39">
        <v>36.793999999999997</v>
      </c>
      <c r="E171" s="39">
        <v>38.717199999999998</v>
      </c>
      <c r="F171" s="39">
        <v>25.852399999999999</v>
      </c>
      <c r="G171" s="39">
        <v>28.128299999999999</v>
      </c>
      <c r="H171" s="39">
        <v>36.295699999999997</v>
      </c>
      <c r="I171" s="39">
        <v>30.590199999999999</v>
      </c>
      <c r="J171" s="39">
        <v>36.793999999999997</v>
      </c>
      <c r="K171" s="39">
        <v>38.717199999999998</v>
      </c>
      <c r="L171" s="39">
        <v>25.852399999999999</v>
      </c>
      <c r="M171" s="39">
        <v>28.128299999999999</v>
      </c>
      <c r="N171" s="39">
        <v>41.448900000000002</v>
      </c>
      <c r="O171" s="39">
        <v>41.448900000000002</v>
      </c>
      <c r="P171" s="39">
        <v>0</v>
      </c>
      <c r="Q171" s="39">
        <v>0</v>
      </c>
      <c r="R171" s="39">
        <v>0</v>
      </c>
      <c r="S171" s="39" t="s">
        <v>265</v>
      </c>
    </row>
    <row r="172" spans="1:19">
      <c r="A172" s="9">
        <v>45444</v>
      </c>
      <c r="B172" s="39">
        <v>36.000100000000003</v>
      </c>
      <c r="C172" s="39">
        <v>32.546199999999999</v>
      </c>
      <c r="D172" s="39">
        <v>36.281599999999997</v>
      </c>
      <c r="E172" s="39">
        <v>37.984499999999997</v>
      </c>
      <c r="F172" s="39">
        <v>25.587599999999998</v>
      </c>
      <c r="G172" s="39">
        <v>30.3813</v>
      </c>
      <c r="H172" s="39">
        <v>35.999000000000002</v>
      </c>
      <c r="I172" s="39">
        <v>32.528599999999997</v>
      </c>
      <c r="J172" s="39">
        <v>36.281599999999997</v>
      </c>
      <c r="K172" s="39">
        <v>37.984499999999997</v>
      </c>
      <c r="L172" s="39">
        <v>25.587599999999998</v>
      </c>
      <c r="M172" s="39">
        <v>30.3813</v>
      </c>
      <c r="N172" s="39">
        <v>56.1785</v>
      </c>
      <c r="O172" s="39">
        <v>56.1785</v>
      </c>
      <c r="P172" s="39">
        <v>0</v>
      </c>
      <c r="Q172" s="39">
        <v>0</v>
      </c>
      <c r="R172" s="39">
        <v>0</v>
      </c>
      <c r="S172" s="39" t="s">
        <v>265</v>
      </c>
    </row>
    <row r="173" spans="1:19">
      <c r="A173" s="9">
        <v>45474</v>
      </c>
      <c r="B173" s="39">
        <v>35.006300000000003</v>
      </c>
      <c r="C173" s="39">
        <v>32.273099999999999</v>
      </c>
      <c r="D173" s="39">
        <v>35.236400000000003</v>
      </c>
      <c r="E173" s="39">
        <v>37.534799999999997</v>
      </c>
      <c r="F173" s="39">
        <v>24.104099999999999</v>
      </c>
      <c r="G173" s="39">
        <v>26.761700000000001</v>
      </c>
      <c r="H173" s="39">
        <v>35.002899999999997</v>
      </c>
      <c r="I173" s="39">
        <v>32.223399999999998</v>
      </c>
      <c r="J173" s="39">
        <v>35.236400000000003</v>
      </c>
      <c r="K173" s="39">
        <v>37.534799999999997</v>
      </c>
      <c r="L173" s="39">
        <v>24.104099999999999</v>
      </c>
      <c r="M173" s="39">
        <v>26.761700000000001</v>
      </c>
      <c r="N173" s="39">
        <v>56.984400000000001</v>
      </c>
      <c r="O173" s="39">
        <v>56.984400000000001</v>
      </c>
      <c r="P173" s="39">
        <v>0</v>
      </c>
      <c r="Q173" s="39">
        <v>0</v>
      </c>
      <c r="R173" s="39">
        <v>0</v>
      </c>
      <c r="S173" s="39" t="s">
        <v>265</v>
      </c>
    </row>
    <row r="174" spans="1:19">
      <c r="A174" s="9">
        <v>45505</v>
      </c>
      <c r="B174" s="39">
        <v>35.6036</v>
      </c>
      <c r="C174" s="39">
        <v>33.2104</v>
      </c>
      <c r="D174" s="39">
        <v>35.8001</v>
      </c>
      <c r="E174" s="39">
        <v>37.643099999999997</v>
      </c>
      <c r="F174" s="39">
        <v>24.548999999999999</v>
      </c>
      <c r="G174" s="39">
        <v>28.0395</v>
      </c>
      <c r="H174" s="39">
        <v>35.6036</v>
      </c>
      <c r="I174" s="39">
        <v>33.209699999999998</v>
      </c>
      <c r="J174" s="39">
        <v>35.8001</v>
      </c>
      <c r="K174" s="39">
        <v>37.643099999999997</v>
      </c>
      <c r="L174" s="39">
        <v>24.548999999999999</v>
      </c>
      <c r="M174" s="39">
        <v>28.0395</v>
      </c>
      <c r="N174" s="39">
        <v>36.127000000000002</v>
      </c>
      <c r="O174" s="39">
        <v>36.127000000000002</v>
      </c>
      <c r="P174" s="39">
        <v>0</v>
      </c>
      <c r="Q174" s="39">
        <v>0</v>
      </c>
      <c r="R174" s="39" t="s">
        <v>265</v>
      </c>
      <c r="S174" s="39" t="s">
        <v>265</v>
      </c>
    </row>
    <row r="175" spans="1:19">
      <c r="A175" s="9">
        <v>45536</v>
      </c>
      <c r="B175" s="39">
        <v>35.937399999999997</v>
      </c>
      <c r="C175" s="39">
        <v>32.652200000000001</v>
      </c>
      <c r="D175" s="39">
        <v>36.231900000000003</v>
      </c>
      <c r="E175" s="39">
        <v>37.557699999999997</v>
      </c>
      <c r="F175" s="39">
        <v>27.5032</v>
      </c>
      <c r="G175" s="39">
        <v>28.988700000000001</v>
      </c>
      <c r="H175" s="39">
        <v>35.936399999999999</v>
      </c>
      <c r="I175" s="39">
        <v>32.637300000000003</v>
      </c>
      <c r="J175" s="39">
        <v>36.231900000000003</v>
      </c>
      <c r="K175" s="39">
        <v>37.557699999999997</v>
      </c>
      <c r="L175" s="39">
        <v>27.5032</v>
      </c>
      <c r="M175" s="39">
        <v>28.988700000000001</v>
      </c>
      <c r="N175" s="39">
        <v>52.178400000000003</v>
      </c>
      <c r="O175" s="39">
        <v>52.178400000000003</v>
      </c>
      <c r="P175" s="39">
        <v>0</v>
      </c>
      <c r="Q175" s="39">
        <v>0</v>
      </c>
      <c r="R175" s="39">
        <v>0</v>
      </c>
      <c r="S175" s="39" t="s">
        <v>265</v>
      </c>
    </row>
    <row r="176" spans="1:19">
      <c r="A176" s="9">
        <v>45566</v>
      </c>
      <c r="B176" s="39">
        <v>35.307000000000002</v>
      </c>
      <c r="C176" s="39">
        <v>33.387300000000003</v>
      </c>
      <c r="D176" s="39">
        <v>35.472200000000001</v>
      </c>
      <c r="E176" s="39">
        <v>37.555799999999998</v>
      </c>
      <c r="F176" s="39">
        <v>26.013999999999999</v>
      </c>
      <c r="G176" s="39">
        <v>24.516500000000001</v>
      </c>
      <c r="H176" s="39">
        <v>35.306100000000001</v>
      </c>
      <c r="I176" s="39">
        <v>33.375100000000003</v>
      </c>
      <c r="J176" s="39">
        <v>35.472200000000001</v>
      </c>
      <c r="K176" s="39">
        <v>37.555799999999998</v>
      </c>
      <c r="L176" s="39">
        <v>26.013999999999999</v>
      </c>
      <c r="M176" s="39">
        <v>24.516500000000001</v>
      </c>
      <c r="N176" s="39">
        <v>53.137999999999998</v>
      </c>
      <c r="O176" s="39">
        <v>53.137999999999998</v>
      </c>
      <c r="P176" s="39">
        <v>0</v>
      </c>
      <c r="Q176" s="39">
        <v>0</v>
      </c>
      <c r="R176" s="39">
        <v>0</v>
      </c>
      <c r="S176" s="39" t="s">
        <v>265</v>
      </c>
    </row>
    <row r="177" spans="1:19">
      <c r="A177" s="9">
        <v>45597</v>
      </c>
      <c r="B177" s="39">
        <v>34.7532</v>
      </c>
      <c r="C177" s="39">
        <v>33.326799999999999</v>
      </c>
      <c r="D177" s="39">
        <v>34.870800000000003</v>
      </c>
      <c r="E177" s="39">
        <v>36.963799999999999</v>
      </c>
      <c r="F177" s="39">
        <v>23.0045</v>
      </c>
      <c r="G177" s="39">
        <v>28.7286</v>
      </c>
      <c r="H177" s="39">
        <v>34.752400000000002</v>
      </c>
      <c r="I177" s="39">
        <v>33.313600000000001</v>
      </c>
      <c r="J177" s="39">
        <v>34.870800000000003</v>
      </c>
      <c r="K177" s="39">
        <v>36.963799999999999</v>
      </c>
      <c r="L177" s="39">
        <v>23.0045</v>
      </c>
      <c r="M177" s="39">
        <v>28.7286</v>
      </c>
      <c r="N177" s="39">
        <v>43.126300000000001</v>
      </c>
      <c r="O177" s="39">
        <v>43.126300000000001</v>
      </c>
      <c r="P177" s="39">
        <v>0</v>
      </c>
      <c r="Q177" s="39">
        <v>0</v>
      </c>
      <c r="R177" s="39">
        <v>0</v>
      </c>
      <c r="S177" s="39" t="s">
        <v>265</v>
      </c>
    </row>
    <row r="178" spans="1:19">
      <c r="A178" s="9">
        <v>45627</v>
      </c>
      <c r="B178" s="39">
        <v>35.183700000000002</v>
      </c>
      <c r="C178" s="39">
        <v>33.5336</v>
      </c>
      <c r="D178" s="39">
        <v>35.325899999999997</v>
      </c>
      <c r="E178" s="39">
        <v>36.881500000000003</v>
      </c>
      <c r="F178" s="39">
        <v>23.388999999999999</v>
      </c>
      <c r="G178" s="39">
        <v>32.626800000000003</v>
      </c>
      <c r="H178" s="39">
        <v>35.182200000000002</v>
      </c>
      <c r="I178" s="39">
        <v>33.512900000000002</v>
      </c>
      <c r="J178" s="39">
        <v>35.325899999999997</v>
      </c>
      <c r="K178" s="39">
        <v>36.881500000000003</v>
      </c>
      <c r="L178" s="39">
        <v>23.388999999999999</v>
      </c>
      <c r="M178" s="39">
        <v>32.626800000000003</v>
      </c>
      <c r="N178" s="39">
        <v>53.020099999999999</v>
      </c>
      <c r="O178" s="39">
        <v>53.020099999999999</v>
      </c>
      <c r="P178" s="39">
        <v>0</v>
      </c>
      <c r="Q178" s="39">
        <v>0</v>
      </c>
      <c r="R178" s="39">
        <v>0</v>
      </c>
      <c r="S178" s="39" t="s">
        <v>265</v>
      </c>
    </row>
    <row r="179" spans="1:19">
      <c r="A179" s="9">
        <v>45658</v>
      </c>
      <c r="B179" s="39">
        <v>35.166200000000003</v>
      </c>
      <c r="C179" s="39">
        <v>33.241900000000001</v>
      </c>
      <c r="D179" s="39">
        <v>35.325200000000002</v>
      </c>
      <c r="E179" s="39">
        <v>37.477600000000002</v>
      </c>
      <c r="F179" s="39">
        <v>25.101900000000001</v>
      </c>
      <c r="G179" s="39">
        <v>27.7288</v>
      </c>
      <c r="H179" s="39">
        <v>35.165199999999999</v>
      </c>
      <c r="I179" s="39">
        <v>33.226999999999997</v>
      </c>
      <c r="J179" s="39">
        <v>35.325200000000002</v>
      </c>
      <c r="K179" s="39">
        <v>37.477600000000002</v>
      </c>
      <c r="L179" s="39">
        <v>25.101900000000001</v>
      </c>
      <c r="M179" s="39">
        <v>27.7288</v>
      </c>
      <c r="N179" s="39">
        <v>52.3172</v>
      </c>
      <c r="O179" s="39">
        <v>52.3172</v>
      </c>
      <c r="P179" s="39">
        <v>0</v>
      </c>
      <c r="Q179" s="39">
        <v>0</v>
      </c>
      <c r="R179" s="39">
        <v>0</v>
      </c>
      <c r="S179" s="39">
        <v>0</v>
      </c>
    </row>
    <row r="180" spans="1:19">
      <c r="A180" s="9">
        <v>45689</v>
      </c>
      <c r="B180" s="39">
        <v>35.988100000000003</v>
      </c>
      <c r="C180" s="39">
        <v>33.067700000000002</v>
      </c>
      <c r="D180" s="39">
        <v>36.247500000000002</v>
      </c>
      <c r="E180" s="39">
        <v>37.696399999999997</v>
      </c>
      <c r="F180" s="39">
        <v>28.0809</v>
      </c>
      <c r="G180" s="39">
        <v>29.151399999999999</v>
      </c>
      <c r="H180" s="39">
        <v>35.986600000000003</v>
      </c>
      <c r="I180" s="39">
        <v>33.045699999999997</v>
      </c>
      <c r="J180" s="39">
        <v>36.247500000000002</v>
      </c>
      <c r="K180" s="39">
        <v>37.696399999999997</v>
      </c>
      <c r="L180" s="39">
        <v>28.0809</v>
      </c>
      <c r="M180" s="39">
        <v>29.151399999999999</v>
      </c>
      <c r="N180" s="39">
        <v>55.275700000000001</v>
      </c>
      <c r="O180" s="39">
        <v>55.275700000000001</v>
      </c>
      <c r="P180" s="39">
        <v>0</v>
      </c>
      <c r="Q180" s="39">
        <v>0</v>
      </c>
      <c r="R180" s="39">
        <v>0</v>
      </c>
      <c r="S180" s="39" t="s">
        <v>265</v>
      </c>
    </row>
    <row r="181" spans="1:19">
      <c r="A181" s="9">
        <v>45717</v>
      </c>
      <c r="B181" s="39">
        <v>36.432099999999998</v>
      </c>
      <c r="C181" s="39">
        <v>33.469499999999996</v>
      </c>
      <c r="D181" s="39">
        <v>36.678199999999997</v>
      </c>
      <c r="E181" s="39">
        <v>37.9161</v>
      </c>
      <c r="F181" s="39">
        <v>28.313800000000001</v>
      </c>
      <c r="G181" s="39">
        <v>32.024000000000001</v>
      </c>
      <c r="H181" s="39">
        <v>36.431699999999999</v>
      </c>
      <c r="I181" s="39">
        <v>33.4602</v>
      </c>
      <c r="J181" s="39">
        <v>36.678199999999997</v>
      </c>
      <c r="K181" s="39">
        <v>37.9161</v>
      </c>
      <c r="L181" s="39">
        <v>28.313800000000001</v>
      </c>
      <c r="M181" s="39">
        <v>32.024000000000001</v>
      </c>
      <c r="N181" s="39">
        <v>40.874299999999998</v>
      </c>
      <c r="O181" s="39">
        <v>40.874299999999998</v>
      </c>
      <c r="P181" s="39">
        <v>0</v>
      </c>
      <c r="Q181" s="39">
        <v>0</v>
      </c>
      <c r="R181" s="39">
        <v>0</v>
      </c>
      <c r="S181" s="39" t="s">
        <v>265</v>
      </c>
    </row>
    <row r="182" spans="1:19">
      <c r="A182" s="9">
        <v>45748</v>
      </c>
      <c r="B182" s="39">
        <v>35.6462</v>
      </c>
      <c r="C182" s="39">
        <v>33.6462</v>
      </c>
      <c r="D182" s="39">
        <v>35.815600000000003</v>
      </c>
      <c r="E182" s="39">
        <v>37.734699999999997</v>
      </c>
      <c r="F182" s="39">
        <v>26.6189</v>
      </c>
      <c r="G182" s="39">
        <v>32.060600000000001</v>
      </c>
      <c r="H182" s="39">
        <v>35.642899999999997</v>
      </c>
      <c r="I182" s="39">
        <v>33.600099999999998</v>
      </c>
      <c r="J182" s="39">
        <v>35.815600000000003</v>
      </c>
      <c r="K182" s="39">
        <v>37.734699999999997</v>
      </c>
      <c r="L182" s="39">
        <v>26.6189</v>
      </c>
      <c r="M182" s="39">
        <v>32.060600000000001</v>
      </c>
      <c r="N182" s="39">
        <v>56.578200000000002</v>
      </c>
      <c r="O182" s="39">
        <v>56.578200000000002</v>
      </c>
      <c r="P182" s="39">
        <v>0</v>
      </c>
      <c r="Q182" s="39">
        <v>0</v>
      </c>
      <c r="R182" s="39">
        <v>0</v>
      </c>
      <c r="S182" s="39" t="s">
        <v>265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0" customFormat="1" ht="14.4">
      <c r="A1" s="4" t="s">
        <v>129</v>
      </c>
    </row>
    <row r="2" spans="1:21" s="10" customFormat="1" ht="5.25" customHeight="1">
      <c r="A2" s="42"/>
    </row>
    <row r="3" spans="1:21" ht="25.5" customHeight="1">
      <c r="A3" s="221" t="s">
        <v>108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11" t="s">
        <v>127</v>
      </c>
    </row>
    <row r="5" spans="1:21" ht="12.75" customHeight="1">
      <c r="A5" s="22" t="s">
        <v>51</v>
      </c>
    </row>
    <row r="6" spans="1:21" s="25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9" t="s">
        <v>5</v>
      </c>
    </row>
    <row r="7" spans="1:21" s="25" customFormat="1">
      <c r="A7" s="216"/>
      <c r="B7" s="205"/>
      <c r="C7" s="205"/>
      <c r="D7" s="225" t="s">
        <v>67</v>
      </c>
      <c r="E7" s="22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30"/>
    </row>
    <row r="8" spans="1:21" ht="68.25" customHeight="1">
      <c r="A8" s="216"/>
      <c r="B8" s="205"/>
      <c r="C8" s="205"/>
      <c r="D8" s="225"/>
      <c r="E8" s="22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31"/>
    </row>
    <row r="9" spans="1:21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25"/>
    </row>
    <row r="10" spans="1:21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  <c r="T10" s="45">
        <v>20</v>
      </c>
      <c r="U10" s="45">
        <v>21</v>
      </c>
    </row>
    <row r="11" spans="1:21" ht="12.75" hidden="1" customHeight="1" outlineLevel="1">
      <c r="A11" s="9">
        <v>40544</v>
      </c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</row>
    <row r="12" spans="1:21" hidden="1" outlineLevel="1">
      <c r="A12" s="9">
        <v>40575</v>
      </c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</row>
    <row r="13" spans="1:21" hidden="1" outlineLevel="1">
      <c r="A13" s="9">
        <v>40603</v>
      </c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</row>
    <row r="14" spans="1:21" hidden="1" outlineLevel="1">
      <c r="A14" s="9">
        <v>40634</v>
      </c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</row>
    <row r="15" spans="1:21" hidden="1" outlineLevel="1">
      <c r="A15" s="9">
        <v>40664</v>
      </c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</row>
    <row r="16" spans="1:21" hidden="1" outlineLevel="1">
      <c r="A16" s="9">
        <v>40695</v>
      </c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</row>
    <row r="17" spans="1:20" hidden="1" outlineLevel="1">
      <c r="A17" s="9">
        <v>40725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</row>
    <row r="18" spans="1:20" hidden="1" outlineLevel="1">
      <c r="A18" s="9">
        <v>40756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</row>
    <row r="19" spans="1:20" hidden="1" outlineLevel="1">
      <c r="A19" s="9">
        <v>40787</v>
      </c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</row>
    <row r="20" spans="1:20" hidden="1" outlineLevel="1">
      <c r="A20" s="9">
        <v>40817</v>
      </c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</row>
    <row r="21" spans="1:20" hidden="1" outlineLevel="1">
      <c r="A21" s="9">
        <v>40848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</row>
    <row r="22" spans="1:20" hidden="1" outlineLevel="1">
      <c r="A22" s="9">
        <v>40878</v>
      </c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</row>
    <row r="23" spans="1:20" hidden="1" outlineLevel="1">
      <c r="A23" s="9">
        <v>40909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</row>
    <row r="24" spans="1:20" hidden="1" outlineLevel="1">
      <c r="A24" s="9">
        <v>40940</v>
      </c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</row>
    <row r="25" spans="1:20" hidden="1" outlineLevel="1">
      <c r="A25" s="9">
        <v>40969</v>
      </c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</row>
    <row r="26" spans="1:20" hidden="1" outlineLevel="1">
      <c r="A26" s="9">
        <v>41000</v>
      </c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</row>
    <row r="27" spans="1:20" hidden="1" outlineLevel="1">
      <c r="A27" s="9">
        <v>41030</v>
      </c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</row>
    <row r="28" spans="1:20" hidden="1" outlineLevel="1">
      <c r="A28" s="9">
        <v>41061</v>
      </c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</row>
    <row r="29" spans="1:20" hidden="1" outlineLevel="1">
      <c r="A29" s="9">
        <v>41091</v>
      </c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</row>
    <row r="30" spans="1:20" hidden="1" outlineLevel="1">
      <c r="A30" s="9">
        <v>41122</v>
      </c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</row>
    <row r="31" spans="1:20" hidden="1" outlineLevel="1">
      <c r="A31" s="9">
        <v>41153</v>
      </c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</row>
    <row r="32" spans="1:20" hidden="1" outlineLevel="1">
      <c r="A32" s="9">
        <v>41183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</row>
    <row r="33" spans="1:21" hidden="1" outlineLevel="1">
      <c r="A33" s="9">
        <v>41214</v>
      </c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</row>
    <row r="34" spans="1:21" hidden="1" outlineLevel="1">
      <c r="A34" s="9">
        <v>41244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</row>
    <row r="35" spans="1:21" hidden="1" outlineLevel="1">
      <c r="A35" s="9">
        <v>41275</v>
      </c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</row>
    <row r="36" spans="1:21" hidden="1" outlineLevel="1">
      <c r="A36" s="9">
        <v>41306</v>
      </c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</row>
    <row r="37" spans="1:21" hidden="1" outlineLevel="1">
      <c r="A37" s="9">
        <v>41334</v>
      </c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</row>
    <row r="38" spans="1:21" hidden="1" outlineLevel="1">
      <c r="A38" s="9">
        <v>41365</v>
      </c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</row>
    <row r="39" spans="1:21" hidden="1" outlineLevel="1">
      <c r="A39" s="9">
        <v>41395</v>
      </c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</row>
    <row r="40" spans="1:21" hidden="1" outlineLevel="1">
      <c r="A40" s="9">
        <v>41426</v>
      </c>
      <c r="B40" s="39">
        <v>17.904900000000001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17.904909560783789</v>
      </c>
    </row>
    <row r="41" spans="1:21" hidden="1" outlineLevel="1">
      <c r="A41" s="9">
        <v>41456</v>
      </c>
      <c r="B41" s="39">
        <v>19.0549</v>
      </c>
      <c r="C41" s="39">
        <v>20.6175</v>
      </c>
      <c r="D41" s="39">
        <v>0</v>
      </c>
      <c r="E41" s="39">
        <v>20.6175</v>
      </c>
      <c r="F41" s="39">
        <v>0</v>
      </c>
      <c r="G41" s="39">
        <v>20.6175</v>
      </c>
      <c r="H41" s="39">
        <v>0</v>
      </c>
      <c r="I41" s="39">
        <v>20.6175</v>
      </c>
      <c r="J41" s="39">
        <v>0</v>
      </c>
      <c r="K41" s="39">
        <v>20.6175</v>
      </c>
      <c r="L41" s="39">
        <v>0</v>
      </c>
      <c r="M41" s="39">
        <v>20.6175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19.0473</v>
      </c>
    </row>
    <row r="42" spans="1:21" hidden="1" outlineLevel="1">
      <c r="A42" s="9">
        <v>41487</v>
      </c>
      <c r="B42" s="39">
        <v>17.1907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17.1907</v>
      </c>
    </row>
    <row r="43" spans="1:21" hidden="1" outlineLevel="1">
      <c r="A43" s="9">
        <v>41518</v>
      </c>
      <c r="B43" s="39">
        <v>17.0502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17.050249005826746</v>
      </c>
    </row>
    <row r="44" spans="1:21" hidden="1" outlineLevel="1">
      <c r="A44" s="9">
        <v>41548</v>
      </c>
      <c r="B44" s="39">
        <v>15.6432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15.643210773180956</v>
      </c>
    </row>
    <row r="45" spans="1:21" hidden="1" outlineLevel="1">
      <c r="A45" s="9">
        <v>41579</v>
      </c>
      <c r="B45" s="39">
        <v>18.489799999999999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18.489799999999999</v>
      </c>
    </row>
    <row r="46" spans="1:21" hidden="1" outlineLevel="1">
      <c r="A46" s="9">
        <v>41609</v>
      </c>
      <c r="B46" s="39">
        <v>17.845400000000001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17.845430644948184</v>
      </c>
    </row>
    <row r="47" spans="1:21" hidden="1" outlineLevel="1">
      <c r="A47" s="9">
        <v>41640</v>
      </c>
      <c r="B47" s="39">
        <v>16.541799999999999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16.541803034803227</v>
      </c>
    </row>
    <row r="48" spans="1:21" hidden="1" outlineLevel="1">
      <c r="A48" s="9">
        <v>41671</v>
      </c>
      <c r="B48" s="39">
        <v>19.092300000000002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19.092245924380538</v>
      </c>
    </row>
    <row r="49" spans="1:21" hidden="1" outlineLevel="1">
      <c r="A49" s="9">
        <v>41699</v>
      </c>
      <c r="B49" s="39">
        <v>19.275700000000001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19.275700000000001</v>
      </c>
    </row>
    <row r="50" spans="1:21" hidden="1" outlineLevel="1">
      <c r="A50" s="9">
        <v>41730</v>
      </c>
      <c r="B50" s="39">
        <v>20.078600000000002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20.078534513802509</v>
      </c>
    </row>
    <row r="51" spans="1:21" hidden="1" outlineLevel="1">
      <c r="A51" s="9">
        <v>41760</v>
      </c>
      <c r="B51" s="39">
        <v>20.0943</v>
      </c>
      <c r="C51" s="39">
        <v>23.277899999999999</v>
      </c>
      <c r="D51" s="39">
        <v>0</v>
      </c>
      <c r="E51" s="39">
        <v>23.277899999999999</v>
      </c>
      <c r="F51" s="39">
        <v>0</v>
      </c>
      <c r="G51" s="39">
        <v>23.277899999999999</v>
      </c>
      <c r="H51" s="39">
        <v>0</v>
      </c>
      <c r="I51" s="39">
        <v>23.277899999999999</v>
      </c>
      <c r="J51" s="39">
        <v>0</v>
      </c>
      <c r="K51" s="39">
        <v>23.277899999999999</v>
      </c>
      <c r="L51" s="39">
        <v>0</v>
      </c>
      <c r="M51" s="39">
        <v>23.277899999999999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20.076818053398881</v>
      </c>
    </row>
    <row r="52" spans="1:21" hidden="1" outlineLevel="1">
      <c r="A52" s="9">
        <v>41791</v>
      </c>
      <c r="B52" s="39">
        <v>19.821899999999999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19.821899999999999</v>
      </c>
    </row>
    <row r="53" spans="1:21" hidden="1" outlineLevel="1">
      <c r="A53" s="9">
        <v>41821</v>
      </c>
      <c r="B53" s="39">
        <v>20.0076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20.0076</v>
      </c>
    </row>
    <row r="54" spans="1:21" hidden="1" outlineLevel="1">
      <c r="A54" s="9">
        <v>41852</v>
      </c>
      <c r="B54" s="39">
        <v>19.5593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19.559300820060212</v>
      </c>
    </row>
    <row r="55" spans="1:21" hidden="1" outlineLevel="1">
      <c r="A55" s="9">
        <v>41883</v>
      </c>
      <c r="B55" s="39">
        <v>20.0137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20.013713820317328</v>
      </c>
    </row>
    <row r="56" spans="1:21" hidden="1" outlineLevel="1">
      <c r="A56" s="9">
        <v>41913</v>
      </c>
      <c r="B56" s="39">
        <v>18.264900000000001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18.26481524369548</v>
      </c>
    </row>
    <row r="57" spans="1:21" hidden="1" outlineLevel="1">
      <c r="A57" s="9">
        <v>41944</v>
      </c>
      <c r="B57" s="39">
        <v>20.485600000000002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20.485600000000002</v>
      </c>
    </row>
    <row r="58" spans="1:21" hidden="1" outlineLevel="1">
      <c r="A58" s="9">
        <v>41974</v>
      </c>
      <c r="B58" s="39">
        <v>18.615600000000001</v>
      </c>
      <c r="C58" s="39">
        <v>20.75</v>
      </c>
      <c r="D58" s="39">
        <v>0</v>
      </c>
      <c r="E58" s="39">
        <v>20.75</v>
      </c>
      <c r="F58" s="39">
        <v>0</v>
      </c>
      <c r="G58" s="39">
        <v>20.75</v>
      </c>
      <c r="H58" s="39">
        <v>0</v>
      </c>
      <c r="I58" s="39">
        <v>20.75</v>
      </c>
      <c r="J58" s="39">
        <v>0</v>
      </c>
      <c r="K58" s="39">
        <v>20.75</v>
      </c>
      <c r="L58" s="39">
        <v>0</v>
      </c>
      <c r="M58" s="39">
        <v>20.75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18.60838852044952</v>
      </c>
    </row>
    <row r="59" spans="1:21" hidden="1" outlineLevel="1">
      <c r="A59" s="9">
        <v>42005</v>
      </c>
      <c r="B59" s="39">
        <v>18.845199999999998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18.845182283777159</v>
      </c>
    </row>
    <row r="60" spans="1:21" hidden="1" outlineLevel="1">
      <c r="A60" s="9">
        <v>42036</v>
      </c>
      <c r="B60" s="39">
        <v>20.6082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20.6082</v>
      </c>
    </row>
    <row r="61" spans="1:21" hidden="1" outlineLevel="1">
      <c r="A61" s="9">
        <v>42064</v>
      </c>
      <c r="B61" s="39">
        <v>22.001899999999999</v>
      </c>
      <c r="C61" s="39">
        <v>27.297899999999998</v>
      </c>
      <c r="D61" s="39">
        <v>0</v>
      </c>
      <c r="E61" s="39">
        <v>27.297899999999998</v>
      </c>
      <c r="F61" s="39">
        <v>0</v>
      </c>
      <c r="G61" s="39">
        <v>27.297899999999998</v>
      </c>
      <c r="H61" s="39">
        <v>0</v>
      </c>
      <c r="I61" s="39">
        <v>27.297899999999998</v>
      </c>
      <c r="J61" s="39">
        <v>0</v>
      </c>
      <c r="K61" s="39">
        <v>27.297899999999998</v>
      </c>
      <c r="L61" s="39">
        <v>0</v>
      </c>
      <c r="M61" s="39">
        <v>27.297899999999998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21.992699999999999</v>
      </c>
    </row>
    <row r="62" spans="1:21" hidden="1" outlineLevel="1">
      <c r="A62" s="9">
        <v>42095</v>
      </c>
      <c r="B62" s="39">
        <v>25.3962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25.3962</v>
      </c>
    </row>
    <row r="63" spans="1:21" hidden="1" outlineLevel="1">
      <c r="A63" s="9">
        <v>42125</v>
      </c>
      <c r="B63" s="39">
        <v>24.718900000000001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24.718900000000001</v>
      </c>
    </row>
    <row r="64" spans="1:21" hidden="1" outlineLevel="1">
      <c r="A64" s="9">
        <v>42156</v>
      </c>
      <c r="B64" s="39">
        <v>25.820799999999998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25.820799999999998</v>
      </c>
    </row>
    <row r="65" spans="1:21" hidden="1" outlineLevel="1">
      <c r="A65" s="9">
        <v>42186</v>
      </c>
      <c r="B65" s="39">
        <v>24.549399999999999</v>
      </c>
      <c r="C65" s="39">
        <v>30.307200000000002</v>
      </c>
      <c r="D65" s="39">
        <v>0</v>
      </c>
      <c r="E65" s="39">
        <v>30.307200000000002</v>
      </c>
      <c r="F65" s="39">
        <v>0</v>
      </c>
      <c r="G65" s="39">
        <v>30.307200000000002</v>
      </c>
      <c r="H65" s="39">
        <v>0</v>
      </c>
      <c r="I65" s="39">
        <v>30.307200000000002</v>
      </c>
      <c r="J65" s="39">
        <v>0</v>
      </c>
      <c r="K65" s="39">
        <v>30.307200000000002</v>
      </c>
      <c r="L65" s="39">
        <v>0</v>
      </c>
      <c r="M65" s="39">
        <v>30.307200000000002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24.540099999999999</v>
      </c>
    </row>
    <row r="66" spans="1:21" hidden="1" outlineLevel="1">
      <c r="A66" s="9">
        <v>42217</v>
      </c>
      <c r="B66" s="39">
        <v>24.497199999999999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24.497199999999999</v>
      </c>
    </row>
    <row r="67" spans="1:21" hidden="1" outlineLevel="1">
      <c r="A67" s="9">
        <v>42248</v>
      </c>
      <c r="B67" s="39">
        <v>24.368500000000001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24.368521712364451</v>
      </c>
    </row>
    <row r="68" spans="1:21" hidden="1" outlineLevel="1">
      <c r="A68" s="9">
        <v>42278</v>
      </c>
      <c r="B68" s="39">
        <v>25.3856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25.385599999999997</v>
      </c>
    </row>
    <row r="69" spans="1:21" hidden="1" outlineLevel="1">
      <c r="A69" s="9">
        <v>42309</v>
      </c>
      <c r="B69" s="39">
        <v>25.6081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25.6081</v>
      </c>
    </row>
    <row r="70" spans="1:21" hidden="1" outlineLevel="1">
      <c r="A70" s="9">
        <v>42339</v>
      </c>
      <c r="B70" s="39">
        <v>22.953199999999999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22.953196504152572</v>
      </c>
    </row>
    <row r="71" spans="1:21" hidden="1" outlineLevel="1">
      <c r="A71" s="9">
        <v>42370</v>
      </c>
      <c r="B71" s="39">
        <v>25.645700000000001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25.645700000000001</v>
      </c>
    </row>
    <row r="72" spans="1:21" hidden="1" outlineLevel="1">
      <c r="A72" s="9">
        <v>42401</v>
      </c>
      <c r="B72" s="39">
        <v>25.397500000000001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25.397500000000001</v>
      </c>
    </row>
    <row r="73" spans="1:21" hidden="1" outlineLevel="1">
      <c r="A73" s="9">
        <v>42430</v>
      </c>
      <c r="B73" s="39">
        <v>25.1739</v>
      </c>
      <c r="C73" s="39">
        <v>28</v>
      </c>
      <c r="D73" s="39">
        <v>0</v>
      </c>
      <c r="E73" s="39">
        <v>28</v>
      </c>
      <c r="F73" s="39">
        <v>0</v>
      </c>
      <c r="G73" s="39">
        <v>28</v>
      </c>
      <c r="H73" s="39">
        <v>0</v>
      </c>
      <c r="I73" s="39">
        <v>28</v>
      </c>
      <c r="J73" s="39">
        <v>0</v>
      </c>
      <c r="K73" s="39">
        <v>28</v>
      </c>
      <c r="L73" s="39">
        <v>0</v>
      </c>
      <c r="M73" s="39">
        <v>28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25.171199999999999</v>
      </c>
    </row>
    <row r="74" spans="1:21" hidden="1" outlineLevel="1">
      <c r="A74" s="9">
        <v>42461</v>
      </c>
      <c r="B74" s="39">
        <v>24.951899999999998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24.951899999999998</v>
      </c>
    </row>
    <row r="75" spans="1:21" hidden="1" outlineLevel="1">
      <c r="A75" s="9">
        <v>42491</v>
      </c>
      <c r="B75" s="39">
        <v>21.294899999999998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21.294899999999998</v>
      </c>
    </row>
    <row r="76" spans="1:21" hidden="1" outlineLevel="1">
      <c r="A76" s="9">
        <v>42522</v>
      </c>
      <c r="B76" s="39">
        <v>23.196100000000001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23.196100000000001</v>
      </c>
    </row>
    <row r="77" spans="1:21" hidden="1" outlineLevel="1">
      <c r="A77" s="9">
        <v>42552</v>
      </c>
      <c r="B77" s="39">
        <v>23.6677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23.6677</v>
      </c>
    </row>
    <row r="78" spans="1:21" hidden="1" outlineLevel="1">
      <c r="A78" s="9">
        <v>42583</v>
      </c>
      <c r="B78" s="39">
        <v>22.0535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22.053499999999996</v>
      </c>
    </row>
    <row r="79" spans="1:21" hidden="1" outlineLevel="1">
      <c r="A79" s="9">
        <v>42614</v>
      </c>
      <c r="B79" s="39">
        <v>20.703199999999999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20.703255580590646</v>
      </c>
    </row>
    <row r="80" spans="1:21" hidden="1" outlineLevel="1">
      <c r="A80" s="9">
        <v>42644</v>
      </c>
      <c r="B80" s="39">
        <v>21.2256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21.2256</v>
      </c>
    </row>
    <row r="81" spans="1:21" hidden="1" outlineLevel="1">
      <c r="A81" s="9">
        <v>42675</v>
      </c>
      <c r="B81" s="39">
        <v>21.305399999999999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21.305400000000002</v>
      </c>
    </row>
    <row r="82" spans="1:21" hidden="1" outlineLevel="1">
      <c r="A82" s="9">
        <v>42705</v>
      </c>
      <c r="B82" s="39">
        <v>21.645199999999999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21.645199999999999</v>
      </c>
    </row>
    <row r="83" spans="1:21" hidden="1" outlineLevel="1">
      <c r="A83" s="9">
        <v>42736</v>
      </c>
      <c r="B83" s="39">
        <v>20.907900000000001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20.907900000000001</v>
      </c>
    </row>
    <row r="84" spans="1:21" hidden="1" outlineLevel="1">
      <c r="A84" s="9">
        <v>42767</v>
      </c>
      <c r="B84" s="39">
        <v>21.1751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21.1751</v>
      </c>
    </row>
    <row r="85" spans="1:21" hidden="1" outlineLevel="1">
      <c r="A85" s="9">
        <v>42795</v>
      </c>
      <c r="B85" s="39">
        <v>20.274100000000001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20.274100000000001</v>
      </c>
    </row>
    <row r="86" spans="1:21" hidden="1" outlineLevel="1">
      <c r="A86" s="9">
        <v>42826</v>
      </c>
      <c r="B86" s="39">
        <v>19.499600000000001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19.499600000000001</v>
      </c>
    </row>
    <row r="87" spans="1:21" hidden="1" outlineLevel="1">
      <c r="A87" s="9">
        <v>42856</v>
      </c>
      <c r="B87" s="39">
        <v>19.335799999999999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19.335799999999999</v>
      </c>
    </row>
    <row r="88" spans="1:21" hidden="1" outlineLevel="1">
      <c r="A88" s="9">
        <v>42887</v>
      </c>
      <c r="B88" s="39">
        <v>18.784600000000001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18.784600000000001</v>
      </c>
    </row>
    <row r="89" spans="1:21" hidden="1" outlineLevel="1">
      <c r="A89" s="9">
        <v>42917</v>
      </c>
      <c r="B89" s="39">
        <v>17.550699999999999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17.550699999999999</v>
      </c>
    </row>
    <row r="90" spans="1:21" hidden="1" outlineLevel="1">
      <c r="A90" s="9">
        <v>42948</v>
      </c>
      <c r="B90" s="39">
        <v>16.7667</v>
      </c>
      <c r="C90" s="39">
        <v>9.8772000000000002</v>
      </c>
      <c r="D90" s="39">
        <v>0</v>
      </c>
      <c r="E90" s="39">
        <v>9.8772000000000002</v>
      </c>
      <c r="F90" s="39">
        <v>0</v>
      </c>
      <c r="G90" s="39">
        <v>9.8772000000000002</v>
      </c>
      <c r="H90" s="39">
        <v>0</v>
      </c>
      <c r="I90" s="39">
        <v>19.7</v>
      </c>
      <c r="J90" s="39">
        <v>0</v>
      </c>
      <c r="K90" s="39">
        <v>19.7</v>
      </c>
      <c r="L90" s="39">
        <v>0</v>
      </c>
      <c r="M90" s="39">
        <v>19.7</v>
      </c>
      <c r="N90" s="39">
        <v>0</v>
      </c>
      <c r="O90" s="39">
        <v>9.6999999999999993</v>
      </c>
      <c r="P90" s="39">
        <v>0</v>
      </c>
      <c r="Q90" s="39">
        <v>9.6999999999999993</v>
      </c>
      <c r="R90" s="39">
        <v>0</v>
      </c>
      <c r="S90" s="39">
        <v>9.6999999999999993</v>
      </c>
      <c r="T90" s="39">
        <v>0</v>
      </c>
      <c r="U90" s="39">
        <v>16.805700000000002</v>
      </c>
    </row>
    <row r="91" spans="1:21" hidden="1" outlineLevel="1">
      <c r="A91" s="9">
        <v>42979</v>
      </c>
      <c r="B91" s="39">
        <v>17.785599999999999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17.785572614096914</v>
      </c>
    </row>
    <row r="92" spans="1:21" hidden="1" outlineLevel="1">
      <c r="A92" s="9">
        <v>43009</v>
      </c>
      <c r="B92" s="39">
        <v>17.678699999999999</v>
      </c>
      <c r="C92" s="39">
        <v>18.5</v>
      </c>
      <c r="D92" s="39">
        <v>0</v>
      </c>
      <c r="E92" s="39">
        <v>18.5</v>
      </c>
      <c r="F92" s="39">
        <v>0</v>
      </c>
      <c r="G92" s="39">
        <v>18.5</v>
      </c>
      <c r="H92" s="39">
        <v>0</v>
      </c>
      <c r="I92" s="39">
        <v>18.5</v>
      </c>
      <c r="J92" s="39">
        <v>0</v>
      </c>
      <c r="K92" s="39">
        <v>18.5</v>
      </c>
      <c r="L92" s="39">
        <v>0</v>
      </c>
      <c r="M92" s="39">
        <v>18.5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17.677220897080772</v>
      </c>
    </row>
    <row r="93" spans="1:21" hidden="1" outlineLevel="1">
      <c r="A93" s="9">
        <v>43040</v>
      </c>
      <c r="B93" s="39">
        <v>17.788900000000002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17.788870304929628</v>
      </c>
    </row>
    <row r="94" spans="1:21" hidden="1" outlineLevel="1">
      <c r="A94" s="9">
        <v>43070</v>
      </c>
      <c r="B94" s="39">
        <v>17.867000000000001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17.867073334463971</v>
      </c>
    </row>
    <row r="95" spans="1:21" hidden="1" outlineLevel="1">
      <c r="A95" s="9">
        <v>43101</v>
      </c>
      <c r="B95" s="39">
        <v>18.512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18.512</v>
      </c>
    </row>
    <row r="96" spans="1:21" hidden="1" outlineLevel="1">
      <c r="A96" s="9">
        <v>43132</v>
      </c>
      <c r="B96" s="39">
        <v>18.78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18.780009042971987</v>
      </c>
    </row>
    <row r="97" spans="1:21" hidden="1" outlineLevel="1">
      <c r="A97" s="9">
        <v>43160</v>
      </c>
      <c r="B97" s="39">
        <v>16.737400000000001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16.737400000000001</v>
      </c>
    </row>
    <row r="98" spans="1:21" hidden="1" outlineLevel="1">
      <c r="A98" s="9">
        <v>43191</v>
      </c>
      <c r="B98" s="39">
        <v>18.856999999999999</v>
      </c>
      <c r="C98" s="39">
        <v>16.899999999999999</v>
      </c>
      <c r="D98" s="39">
        <v>0</v>
      </c>
      <c r="E98" s="39">
        <v>16.899999999999999</v>
      </c>
      <c r="F98" s="39">
        <v>0</v>
      </c>
      <c r="G98" s="39">
        <v>16.899999999999999</v>
      </c>
      <c r="H98" s="39">
        <v>0</v>
      </c>
      <c r="I98" s="39">
        <v>16.899999999999999</v>
      </c>
      <c r="J98" s="39">
        <v>0</v>
      </c>
      <c r="K98" s="39">
        <v>16.899999999999999</v>
      </c>
      <c r="L98" s="39">
        <v>0</v>
      </c>
      <c r="M98" s="39">
        <v>16.899999999999999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18.859707396781857</v>
      </c>
    </row>
    <row r="99" spans="1:21" hidden="1" outlineLevel="1">
      <c r="A99" s="9">
        <v>43221</v>
      </c>
      <c r="B99" s="39">
        <v>19.208300000000001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19.208283683273294</v>
      </c>
    </row>
    <row r="100" spans="1:21" hidden="1" outlineLevel="1">
      <c r="A100" s="9">
        <v>43252</v>
      </c>
      <c r="B100" s="39">
        <v>19.042000000000002</v>
      </c>
      <c r="C100" s="39">
        <v>0</v>
      </c>
      <c r="D100" s="39">
        <v>0</v>
      </c>
      <c r="E100" s="39">
        <v>0</v>
      </c>
      <c r="F100" s="39">
        <v>0</v>
      </c>
      <c r="G100" s="39">
        <v>0</v>
      </c>
      <c r="H100" s="39">
        <v>0</v>
      </c>
      <c r="I100" s="39">
        <v>0</v>
      </c>
      <c r="J100" s="39">
        <v>0</v>
      </c>
      <c r="K100" s="39">
        <v>0</v>
      </c>
      <c r="L100" s="39">
        <v>0</v>
      </c>
      <c r="M100" s="39">
        <v>0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19.041980201219445</v>
      </c>
    </row>
    <row r="101" spans="1:21" hidden="1" outlineLevel="1">
      <c r="A101" s="9">
        <v>43282</v>
      </c>
      <c r="B101" s="39">
        <v>18.728100000000001</v>
      </c>
      <c r="C101" s="39">
        <v>16.899999999999999</v>
      </c>
      <c r="D101" s="39">
        <v>0</v>
      </c>
      <c r="E101" s="39">
        <v>16.899999999999999</v>
      </c>
      <c r="F101" s="39">
        <v>0</v>
      </c>
      <c r="G101" s="39">
        <v>16.899999999999999</v>
      </c>
      <c r="H101" s="39">
        <v>0</v>
      </c>
      <c r="I101" s="39">
        <v>16.899999999999999</v>
      </c>
      <c r="J101" s="39">
        <v>0</v>
      </c>
      <c r="K101" s="39">
        <v>16.899999999999999</v>
      </c>
      <c r="L101" s="39">
        <v>0</v>
      </c>
      <c r="M101" s="39">
        <v>16.899999999999999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18.73300158416632</v>
      </c>
    </row>
    <row r="102" spans="1:21" hidden="1" outlineLevel="1">
      <c r="A102" s="9">
        <v>43313</v>
      </c>
      <c r="B102" s="39">
        <v>18.174499999999998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0</v>
      </c>
      <c r="I102" s="39">
        <v>0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18.174508339467991</v>
      </c>
    </row>
    <row r="103" spans="1:21" hidden="1" outlineLevel="1">
      <c r="A103" s="9">
        <v>43344</v>
      </c>
      <c r="B103" s="39">
        <v>17.751799999999999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17.751732803984051</v>
      </c>
    </row>
    <row r="104" spans="1:21" hidden="1" outlineLevel="1">
      <c r="A104" s="9">
        <v>43374</v>
      </c>
      <c r="B104" s="39">
        <v>16.491499999999998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0</v>
      </c>
      <c r="I104" s="39">
        <v>0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16.491511051757303</v>
      </c>
    </row>
    <row r="105" spans="1:21" hidden="1" outlineLevel="1">
      <c r="A105" s="9">
        <v>43405</v>
      </c>
      <c r="B105" s="39">
        <v>17.289000000000001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17.289033966092507</v>
      </c>
    </row>
    <row r="106" spans="1:21" hidden="1" outlineLevel="1">
      <c r="A106" s="9">
        <v>43435</v>
      </c>
      <c r="B106" s="39">
        <v>18.601700000000001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0</v>
      </c>
      <c r="I106" s="39">
        <v>0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18.601701505807068</v>
      </c>
    </row>
    <row r="107" spans="1:21" hidden="1" outlineLevel="1">
      <c r="A107" s="9">
        <v>43466</v>
      </c>
      <c r="B107" s="39">
        <v>15.7502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0</v>
      </c>
      <c r="I107" s="39">
        <v>0</v>
      </c>
      <c r="J107" s="39">
        <v>0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15.750247084858799</v>
      </c>
    </row>
    <row r="108" spans="1:21" hidden="1" outlineLevel="1">
      <c r="A108" s="9">
        <v>43497</v>
      </c>
      <c r="B108" s="39">
        <v>20.020900000000001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0</v>
      </c>
      <c r="I108" s="39">
        <v>0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20.020886703493812</v>
      </c>
    </row>
    <row r="109" spans="1:21" hidden="1" outlineLevel="1">
      <c r="A109" s="9">
        <v>43525</v>
      </c>
      <c r="B109" s="39">
        <v>19.9939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19.993907563652737</v>
      </c>
    </row>
    <row r="110" spans="1:21" hidden="1" outlineLevel="1">
      <c r="A110" s="9">
        <v>43556</v>
      </c>
      <c r="B110" s="39">
        <v>15.9133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15.913269967853608</v>
      </c>
    </row>
    <row r="111" spans="1:21" hidden="1" outlineLevel="1">
      <c r="A111" s="9">
        <v>43586</v>
      </c>
      <c r="B111" s="39">
        <v>19.062200000000001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0</v>
      </c>
      <c r="I111" s="39">
        <v>0</v>
      </c>
      <c r="J111" s="39">
        <v>0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19.062174366531046</v>
      </c>
    </row>
    <row r="112" spans="1:21" hidden="1" outlineLevel="1">
      <c r="A112" s="9">
        <v>43617</v>
      </c>
      <c r="B112" s="39">
        <v>20.057400000000001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20.057414686757713</v>
      </c>
    </row>
    <row r="113" spans="1:21" hidden="1" outlineLevel="1">
      <c r="A113" s="9">
        <v>43647</v>
      </c>
      <c r="B113" s="39">
        <v>18.575800000000001</v>
      </c>
      <c r="C113" s="39">
        <v>0</v>
      </c>
      <c r="D113" s="39">
        <v>0</v>
      </c>
      <c r="E113" s="39">
        <v>0</v>
      </c>
      <c r="F113" s="39">
        <v>0</v>
      </c>
      <c r="G113" s="39">
        <v>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18.575794817956815</v>
      </c>
    </row>
    <row r="114" spans="1:21" hidden="1" outlineLevel="1">
      <c r="A114" s="9">
        <v>43678</v>
      </c>
      <c r="B114" s="39">
        <v>18.753599999999999</v>
      </c>
      <c r="C114" s="39">
        <v>0</v>
      </c>
      <c r="D114" s="39">
        <v>0</v>
      </c>
      <c r="E114" s="39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18.753684182860603</v>
      </c>
    </row>
    <row r="115" spans="1:21" hidden="1" outlineLevel="1">
      <c r="A115" s="9">
        <v>43709</v>
      </c>
      <c r="B115" s="39">
        <v>17.1403</v>
      </c>
      <c r="C115" s="39">
        <v>0</v>
      </c>
      <c r="D115" s="39">
        <v>0</v>
      </c>
      <c r="E115" s="39">
        <v>0</v>
      </c>
      <c r="F115" s="39">
        <v>0</v>
      </c>
      <c r="G115" s="39">
        <v>0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17.140342615998236</v>
      </c>
    </row>
    <row r="116" spans="1:21" hidden="1" outlineLevel="1">
      <c r="A116" s="9">
        <v>43739</v>
      </c>
      <c r="B116" s="39">
        <v>14.3987</v>
      </c>
      <c r="C116" s="39">
        <v>0</v>
      </c>
      <c r="D116" s="39">
        <v>0</v>
      </c>
      <c r="E116" s="39">
        <v>0</v>
      </c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14.398684916827595</v>
      </c>
    </row>
    <row r="117" spans="1:21" hidden="1" outlineLevel="1">
      <c r="A117" s="9">
        <v>43770</v>
      </c>
      <c r="B117" s="39">
        <v>19.564599999999999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19.564629096189421</v>
      </c>
    </row>
    <row r="118" spans="1:21" hidden="1" outlineLevel="1">
      <c r="A118" s="9">
        <v>43800</v>
      </c>
      <c r="B118" s="39">
        <v>18.508600000000001</v>
      </c>
      <c r="C118" s="39">
        <v>0</v>
      </c>
      <c r="D118" s="39">
        <v>0</v>
      </c>
      <c r="E118" s="39">
        <v>0</v>
      </c>
      <c r="F118" s="39">
        <v>0</v>
      </c>
      <c r="G118" s="39">
        <v>0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18.508567893153852</v>
      </c>
    </row>
    <row r="119" spans="1:21" hidden="1" outlineLevel="1">
      <c r="A119" s="9">
        <v>43831</v>
      </c>
      <c r="B119" s="39">
        <v>19.116399999999999</v>
      </c>
      <c r="C119" s="39">
        <v>0</v>
      </c>
      <c r="D119" s="39">
        <v>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19.116464085427634</v>
      </c>
    </row>
    <row r="120" spans="1:21" hidden="1" outlineLevel="1">
      <c r="A120" s="9">
        <v>43862</v>
      </c>
      <c r="B120" s="39">
        <v>17.887</v>
      </c>
      <c r="C120" s="39">
        <v>0</v>
      </c>
      <c r="D120" s="39">
        <v>0</v>
      </c>
      <c r="E120" s="39">
        <v>0</v>
      </c>
      <c r="F120" s="39">
        <v>0</v>
      </c>
      <c r="G120" s="39">
        <v>0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17.887017820400594</v>
      </c>
    </row>
    <row r="121" spans="1:21" hidden="1" outlineLevel="1">
      <c r="A121" s="9">
        <v>43891</v>
      </c>
      <c r="B121" s="39">
        <v>17.6951</v>
      </c>
      <c r="C121" s="39">
        <v>0</v>
      </c>
      <c r="D121" s="39">
        <v>0</v>
      </c>
      <c r="E121" s="39">
        <v>0</v>
      </c>
      <c r="F121" s="39">
        <v>0</v>
      </c>
      <c r="G121" s="39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17.695084388351393</v>
      </c>
    </row>
    <row r="122" spans="1:21" hidden="1" outlineLevel="1">
      <c r="A122" s="9">
        <v>43922</v>
      </c>
      <c r="B122" s="39">
        <v>15.876099999999999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15.876099999999999</v>
      </c>
    </row>
    <row r="123" spans="1:21" hidden="1" outlineLevel="1">
      <c r="A123" s="9">
        <v>43952</v>
      </c>
      <c r="B123" s="39">
        <v>17.095500000000001</v>
      </c>
      <c r="C123" s="39">
        <v>0</v>
      </c>
      <c r="D123" s="39">
        <v>0</v>
      </c>
      <c r="E123" s="39">
        <v>0</v>
      </c>
      <c r="F123" s="39">
        <v>0</v>
      </c>
      <c r="G123" s="39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17.09542176875846</v>
      </c>
    </row>
    <row r="124" spans="1:21" hidden="1" outlineLevel="1">
      <c r="A124" s="9">
        <v>43983</v>
      </c>
      <c r="B124" s="39">
        <v>15.053800000000001</v>
      </c>
      <c r="C124" s="39">
        <v>0</v>
      </c>
      <c r="D124" s="39">
        <v>0</v>
      </c>
      <c r="E124" s="39">
        <v>0</v>
      </c>
      <c r="F124" s="39">
        <v>0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15.053800000000001</v>
      </c>
    </row>
    <row r="125" spans="1:21" hidden="1" outlineLevel="1">
      <c r="A125" s="9">
        <v>44013</v>
      </c>
      <c r="B125" s="39">
        <v>14.5108</v>
      </c>
      <c r="C125" s="39">
        <v>0</v>
      </c>
      <c r="D125" s="39">
        <v>0</v>
      </c>
      <c r="E125" s="39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14.510799999999998</v>
      </c>
    </row>
    <row r="126" spans="1:21" hidden="1" outlineLevel="1">
      <c r="A126" s="9">
        <v>44044</v>
      </c>
      <c r="B126" s="39">
        <v>13.235900000000001</v>
      </c>
      <c r="C126" s="39">
        <v>0</v>
      </c>
      <c r="D126" s="39">
        <v>0</v>
      </c>
      <c r="E126" s="39">
        <v>0</v>
      </c>
      <c r="F126" s="39">
        <v>0</v>
      </c>
      <c r="G126" s="39">
        <v>0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13.235855265114868</v>
      </c>
    </row>
    <row r="127" spans="1:21" hidden="1" outlineLevel="1">
      <c r="A127" s="9">
        <v>44075</v>
      </c>
      <c r="B127" s="39">
        <v>13.270799999999999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13.270889750519418</v>
      </c>
    </row>
    <row r="128" spans="1:21" hidden="1" outlineLevel="1">
      <c r="A128" s="9">
        <v>44105</v>
      </c>
      <c r="B128" s="39">
        <v>12.4457</v>
      </c>
      <c r="C128" s="39">
        <v>0</v>
      </c>
      <c r="D128" s="39">
        <v>0</v>
      </c>
      <c r="E128" s="39">
        <v>0</v>
      </c>
      <c r="F128" s="39">
        <v>0</v>
      </c>
      <c r="G128" s="39">
        <v>0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12.445736011945705</v>
      </c>
    </row>
    <row r="129" spans="1:21" hidden="1" outlineLevel="1">
      <c r="A129" s="9">
        <v>44136</v>
      </c>
      <c r="B129" s="39">
        <v>13.7936</v>
      </c>
      <c r="C129" s="39">
        <v>13.6</v>
      </c>
      <c r="D129" s="39">
        <v>0</v>
      </c>
      <c r="E129" s="39">
        <v>13.6</v>
      </c>
      <c r="F129" s="39">
        <v>0</v>
      </c>
      <c r="G129" s="39">
        <v>13.6</v>
      </c>
      <c r="H129" s="39">
        <v>0</v>
      </c>
      <c r="I129" s="39">
        <v>13.6</v>
      </c>
      <c r="J129" s="39">
        <v>0</v>
      </c>
      <c r="K129" s="39">
        <v>13.6</v>
      </c>
      <c r="L129" s="39">
        <v>0</v>
      </c>
      <c r="M129" s="39">
        <v>13.6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13.794102956445226</v>
      </c>
    </row>
    <row r="130" spans="1:21" hidden="1" outlineLevel="1">
      <c r="A130" s="9">
        <v>44166</v>
      </c>
      <c r="B130" s="39">
        <v>11.805899999999999</v>
      </c>
      <c r="C130" s="39">
        <v>0</v>
      </c>
      <c r="D130" s="39">
        <v>0</v>
      </c>
      <c r="E130" s="39">
        <v>0</v>
      </c>
      <c r="F130" s="39">
        <v>0</v>
      </c>
      <c r="G130" s="39">
        <v>0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11.805957936618544</v>
      </c>
    </row>
    <row r="131" spans="1:21" hidden="1" outlineLevel="1">
      <c r="A131" s="9">
        <v>44197</v>
      </c>
      <c r="B131" s="39">
        <v>12.3055</v>
      </c>
      <c r="C131" s="39">
        <v>0</v>
      </c>
      <c r="D131" s="39">
        <v>0</v>
      </c>
      <c r="E131" s="39">
        <v>0</v>
      </c>
      <c r="F131" s="39">
        <v>0</v>
      </c>
      <c r="G131" s="39">
        <v>0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12.30546936883216</v>
      </c>
    </row>
    <row r="132" spans="1:21" hidden="1" outlineLevel="1">
      <c r="A132" s="9">
        <v>44228</v>
      </c>
      <c r="B132" s="39">
        <v>12.387700000000001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12.387739591900189</v>
      </c>
    </row>
    <row r="133" spans="1:21" hidden="1" outlineLevel="1">
      <c r="A133" s="9">
        <v>44256</v>
      </c>
      <c r="B133" s="39">
        <v>11.292899999999999</v>
      </c>
      <c r="C133" s="39">
        <v>0</v>
      </c>
      <c r="D133" s="39">
        <v>0</v>
      </c>
      <c r="E133" s="39">
        <v>0</v>
      </c>
      <c r="F133" s="39">
        <v>0</v>
      </c>
      <c r="G133" s="39">
        <v>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11.292866135717901</v>
      </c>
    </row>
    <row r="134" spans="1:21" hidden="1" outlineLevel="1">
      <c r="A134" s="9">
        <v>44287</v>
      </c>
      <c r="B134" s="39">
        <v>12.0617</v>
      </c>
      <c r="C134" s="39">
        <v>0</v>
      </c>
      <c r="D134" s="39">
        <v>0</v>
      </c>
      <c r="E134" s="39">
        <v>0</v>
      </c>
      <c r="F134" s="39">
        <v>0</v>
      </c>
      <c r="G134" s="39">
        <v>0</v>
      </c>
      <c r="H134" s="39">
        <v>0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12.061680231437688</v>
      </c>
    </row>
    <row r="135" spans="1:21" hidden="1" outlineLevel="1">
      <c r="A135" s="9">
        <v>44317</v>
      </c>
      <c r="B135" s="39">
        <v>11.5938</v>
      </c>
      <c r="C135" s="39">
        <v>0</v>
      </c>
      <c r="D135" s="39">
        <v>0</v>
      </c>
      <c r="E135" s="39">
        <v>0</v>
      </c>
      <c r="F135" s="39">
        <v>0</v>
      </c>
      <c r="G135" s="39">
        <v>0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11.593769775053342</v>
      </c>
    </row>
    <row r="136" spans="1:21" hidden="1" outlineLevel="1">
      <c r="A136" s="9">
        <v>44348</v>
      </c>
      <c r="B136" s="39">
        <v>11.712199999999999</v>
      </c>
      <c r="C136" s="39">
        <v>0</v>
      </c>
      <c r="D136" s="39">
        <v>0</v>
      </c>
      <c r="E136" s="39">
        <v>0</v>
      </c>
      <c r="F136" s="39">
        <v>0</v>
      </c>
      <c r="G136" s="39">
        <v>0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11.712182129018201</v>
      </c>
    </row>
    <row r="137" spans="1:21" hidden="1" outlineLevel="1">
      <c r="A137" s="9">
        <v>44378</v>
      </c>
      <c r="B137" s="39">
        <v>12.161199999999999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12.161284430268335</v>
      </c>
    </row>
    <row r="138" spans="1:21" hidden="1" outlineLevel="1">
      <c r="A138" s="9">
        <v>44409</v>
      </c>
      <c r="B138" s="39">
        <v>11.177</v>
      </c>
      <c r="C138" s="39">
        <v>0</v>
      </c>
      <c r="D138" s="39">
        <v>0</v>
      </c>
      <c r="E138" s="39">
        <v>0</v>
      </c>
      <c r="F138" s="39">
        <v>0</v>
      </c>
      <c r="G138" s="39">
        <v>0</v>
      </c>
      <c r="H138" s="39">
        <v>0</v>
      </c>
      <c r="I138" s="39">
        <v>0</v>
      </c>
      <c r="J138" s="39">
        <v>0</v>
      </c>
      <c r="K138" s="39">
        <v>0</v>
      </c>
      <c r="L138" s="39">
        <v>0</v>
      </c>
      <c r="M138" s="39">
        <v>0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11.176951636324034</v>
      </c>
    </row>
    <row r="139" spans="1:21" hidden="1" outlineLevel="1">
      <c r="A139" s="9">
        <v>44440</v>
      </c>
      <c r="B139" s="39">
        <v>9.1158000000000001</v>
      </c>
      <c r="C139" s="39">
        <v>0</v>
      </c>
      <c r="D139" s="39">
        <v>0</v>
      </c>
      <c r="E139" s="39">
        <v>0</v>
      </c>
      <c r="F139" s="39">
        <v>0</v>
      </c>
      <c r="G139" s="39">
        <v>0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9.1157653285117082</v>
      </c>
    </row>
    <row r="140" spans="1:21" hidden="1" outlineLevel="1">
      <c r="A140" s="9">
        <v>44470</v>
      </c>
      <c r="B140" s="39">
        <v>10.736599999999999</v>
      </c>
      <c r="C140" s="39">
        <v>0</v>
      </c>
      <c r="D140" s="39">
        <v>0</v>
      </c>
      <c r="E140" s="39">
        <v>0</v>
      </c>
      <c r="F140" s="39">
        <v>0</v>
      </c>
      <c r="G140" s="39">
        <v>0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10.736614714524974</v>
      </c>
    </row>
    <row r="141" spans="1:21" hidden="1" outlineLevel="1">
      <c r="A141" s="9">
        <v>44501</v>
      </c>
      <c r="B141" s="39">
        <v>12.376200000000001</v>
      </c>
      <c r="C141" s="39">
        <v>0</v>
      </c>
      <c r="D141" s="39">
        <v>0</v>
      </c>
      <c r="E141" s="39">
        <v>0</v>
      </c>
      <c r="F141" s="39">
        <v>0</v>
      </c>
      <c r="G141" s="39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12.376265224063895</v>
      </c>
    </row>
    <row r="142" spans="1:21" hidden="1" outlineLevel="1">
      <c r="A142" s="9">
        <v>44531</v>
      </c>
      <c r="B142" s="39">
        <v>9.9786000000000001</v>
      </c>
      <c r="C142" s="39">
        <v>0</v>
      </c>
      <c r="D142" s="39">
        <v>0</v>
      </c>
      <c r="E142" s="39">
        <v>0</v>
      </c>
      <c r="F142" s="39">
        <v>0</v>
      </c>
      <c r="G142" s="39">
        <v>0</v>
      </c>
      <c r="H142" s="39">
        <v>0</v>
      </c>
      <c r="I142" s="39">
        <v>0</v>
      </c>
      <c r="J142" s="39">
        <v>0</v>
      </c>
      <c r="K142" s="39">
        <v>0</v>
      </c>
      <c r="L142" s="39">
        <v>0</v>
      </c>
      <c r="M142" s="39">
        <v>0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9.9786106627057158</v>
      </c>
    </row>
    <row r="143" spans="1:21" hidden="1" outlineLevel="1">
      <c r="A143" s="9">
        <v>44562</v>
      </c>
      <c r="B143" s="39">
        <v>12.1637</v>
      </c>
      <c r="C143" s="39">
        <v>0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12.163721031524148</v>
      </c>
    </row>
    <row r="144" spans="1:21" hidden="1" outlineLevel="1">
      <c r="A144" s="9">
        <v>44593</v>
      </c>
      <c r="B144" s="39">
        <v>8.4158000000000008</v>
      </c>
      <c r="C144" s="39">
        <v>0</v>
      </c>
      <c r="D144" s="39">
        <v>0</v>
      </c>
      <c r="E144" s="39">
        <v>0</v>
      </c>
      <c r="F144" s="39">
        <v>0</v>
      </c>
      <c r="G144" s="39">
        <v>0</v>
      </c>
      <c r="H144" s="39">
        <v>0</v>
      </c>
      <c r="I144" s="39">
        <v>0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8.4158809184272574</v>
      </c>
    </row>
    <row r="145" spans="1:21" hidden="1" outlineLevel="1">
      <c r="A145" s="9">
        <v>44621</v>
      </c>
      <c r="B145" s="39">
        <v>11.580500000000001</v>
      </c>
      <c r="C145" s="39">
        <v>0</v>
      </c>
      <c r="D145" s="39">
        <v>0</v>
      </c>
      <c r="E145" s="39">
        <v>0</v>
      </c>
      <c r="F145" s="39">
        <v>0</v>
      </c>
      <c r="G145" s="39">
        <v>0</v>
      </c>
      <c r="H145" s="39">
        <v>0</v>
      </c>
      <c r="I145" s="39">
        <v>0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11.580531107472794</v>
      </c>
    </row>
    <row r="146" spans="1:21" hidden="1" outlineLevel="1">
      <c r="A146" s="9">
        <v>44652</v>
      </c>
      <c r="B146" s="39">
        <v>12.9613</v>
      </c>
      <c r="C146" s="39">
        <v>0</v>
      </c>
      <c r="D146" s="39">
        <v>0</v>
      </c>
      <c r="E146" s="39">
        <v>0</v>
      </c>
      <c r="F146" s="39">
        <v>0</v>
      </c>
      <c r="G146" s="39">
        <v>0</v>
      </c>
      <c r="H146" s="39">
        <v>0</v>
      </c>
      <c r="I146" s="39">
        <v>0</v>
      </c>
      <c r="J146" s="39">
        <v>0</v>
      </c>
      <c r="K146" s="39">
        <v>0</v>
      </c>
      <c r="L146" s="39">
        <v>0</v>
      </c>
      <c r="M146" s="39">
        <v>0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12.9613</v>
      </c>
    </row>
    <row r="147" spans="1:21" hidden="1" outlineLevel="1">
      <c r="A147" s="9">
        <v>44682</v>
      </c>
      <c r="B147" s="39">
        <v>9.1667000000000005</v>
      </c>
      <c r="C147" s="39">
        <v>0</v>
      </c>
      <c r="D147" s="39">
        <v>0</v>
      </c>
      <c r="E147" s="39">
        <v>0</v>
      </c>
      <c r="F147" s="39">
        <v>0</v>
      </c>
      <c r="G147" s="39">
        <v>0</v>
      </c>
      <c r="H147" s="39">
        <v>0</v>
      </c>
      <c r="I147" s="39">
        <v>0</v>
      </c>
      <c r="J147" s="39">
        <v>0</v>
      </c>
      <c r="K147" s="39">
        <v>0</v>
      </c>
      <c r="L147" s="39">
        <v>0</v>
      </c>
      <c r="M147" s="39">
        <v>0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9.1667000000000005</v>
      </c>
    </row>
    <row r="148" spans="1:21" hidden="1" outlineLevel="1">
      <c r="A148" s="9">
        <v>44713</v>
      </c>
      <c r="B148" s="39">
        <v>15.308400000000001</v>
      </c>
      <c r="C148" s="39">
        <v>20.5</v>
      </c>
      <c r="D148" s="39">
        <v>0</v>
      </c>
      <c r="E148" s="39">
        <v>20.5</v>
      </c>
      <c r="F148" s="39">
        <v>0</v>
      </c>
      <c r="G148" s="39">
        <v>20.5</v>
      </c>
      <c r="H148" s="39">
        <v>0</v>
      </c>
      <c r="I148" s="39">
        <v>20.5</v>
      </c>
      <c r="J148" s="39">
        <v>0</v>
      </c>
      <c r="K148" s="39">
        <v>20.5</v>
      </c>
      <c r="L148" s="39">
        <v>0</v>
      </c>
      <c r="M148" s="39">
        <v>20.5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15.292196005226614</v>
      </c>
    </row>
    <row r="149" spans="1:21" hidden="1" outlineLevel="1">
      <c r="A149" s="9">
        <v>44743</v>
      </c>
      <c r="B149" s="39">
        <v>15.107799999999999</v>
      </c>
      <c r="C149" s="39">
        <v>0</v>
      </c>
      <c r="D149" s="39">
        <v>0</v>
      </c>
      <c r="E149" s="39">
        <v>0</v>
      </c>
      <c r="F149" s="39">
        <v>0</v>
      </c>
      <c r="G149" s="39">
        <v>0</v>
      </c>
      <c r="H149" s="39">
        <v>0</v>
      </c>
      <c r="I149" s="39">
        <v>0</v>
      </c>
      <c r="J149" s="39">
        <v>0</v>
      </c>
      <c r="K149" s="39">
        <v>0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15.107850513109016</v>
      </c>
    </row>
    <row r="150" spans="1:21" hidden="1" outlineLevel="1">
      <c r="A150" s="9">
        <v>44774</v>
      </c>
      <c r="B150" s="39">
        <v>8.9017999999999997</v>
      </c>
      <c r="C150" s="39">
        <v>0</v>
      </c>
      <c r="D150" s="39">
        <v>0</v>
      </c>
      <c r="E150" s="39">
        <v>0</v>
      </c>
      <c r="F150" s="39">
        <v>0</v>
      </c>
      <c r="G150" s="39">
        <v>0</v>
      </c>
      <c r="H150" s="39">
        <v>0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8.9017999999999997</v>
      </c>
    </row>
    <row r="151" spans="1:21" hidden="1" outlineLevel="1">
      <c r="A151" s="9">
        <v>44805</v>
      </c>
      <c r="B151" s="39">
        <v>17.080100000000002</v>
      </c>
      <c r="C151" s="39">
        <v>0</v>
      </c>
      <c r="D151" s="39">
        <v>0</v>
      </c>
      <c r="E151" s="39">
        <v>0</v>
      </c>
      <c r="F151" s="39">
        <v>0</v>
      </c>
      <c r="G151" s="39">
        <v>0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17.080087165461055</v>
      </c>
    </row>
    <row r="152" spans="1:21" hidden="1" outlineLevel="1">
      <c r="A152" s="9">
        <v>44835</v>
      </c>
      <c r="B152" s="39">
        <v>17.093699999999998</v>
      </c>
      <c r="C152" s="39">
        <v>0</v>
      </c>
      <c r="D152" s="39">
        <v>0</v>
      </c>
      <c r="E152" s="39">
        <v>0</v>
      </c>
      <c r="F152" s="39">
        <v>0</v>
      </c>
      <c r="G152" s="39">
        <v>0</v>
      </c>
      <c r="H152" s="39">
        <v>0</v>
      </c>
      <c r="I152" s="39">
        <v>0</v>
      </c>
      <c r="J152" s="39">
        <v>0</v>
      </c>
      <c r="K152" s="39">
        <v>0</v>
      </c>
      <c r="L152" s="39">
        <v>0</v>
      </c>
      <c r="M152" s="39">
        <v>0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17.093699999999998</v>
      </c>
    </row>
    <row r="153" spans="1:21" hidden="1" outlineLevel="1">
      <c r="A153" s="9">
        <v>44866</v>
      </c>
      <c r="B153" s="39">
        <v>18.393799999999999</v>
      </c>
      <c r="C153" s="39">
        <v>0</v>
      </c>
      <c r="D153" s="39">
        <v>0</v>
      </c>
      <c r="E153" s="39">
        <v>0</v>
      </c>
      <c r="F153" s="39">
        <v>0</v>
      </c>
      <c r="G153" s="39">
        <v>0</v>
      </c>
      <c r="H153" s="39">
        <v>0</v>
      </c>
      <c r="I153" s="39">
        <v>0</v>
      </c>
      <c r="J153" s="39">
        <v>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18.393798462107259</v>
      </c>
    </row>
    <row r="154" spans="1:21" hidden="1" outlineLevel="1">
      <c r="A154" s="9">
        <v>44896</v>
      </c>
      <c r="B154" s="39">
        <v>11.167999999999999</v>
      </c>
      <c r="C154" s="39">
        <v>0</v>
      </c>
      <c r="D154" s="39">
        <v>0</v>
      </c>
      <c r="E154" s="39">
        <v>0</v>
      </c>
      <c r="F154" s="39">
        <v>0</v>
      </c>
      <c r="G154" s="39">
        <v>0</v>
      </c>
      <c r="H154" s="39">
        <v>0</v>
      </c>
      <c r="I154" s="39">
        <v>0</v>
      </c>
      <c r="J154" s="39">
        <v>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>
        <v>11.167999999999999</v>
      </c>
    </row>
    <row r="155" spans="1:21" hidden="1" outlineLevel="1">
      <c r="A155" s="9">
        <v>44927</v>
      </c>
      <c r="B155" s="39">
        <v>16.177299999999999</v>
      </c>
      <c r="C155" s="39">
        <v>0</v>
      </c>
      <c r="D155" s="39">
        <v>0</v>
      </c>
      <c r="E155" s="39">
        <v>0</v>
      </c>
      <c r="F155" s="39">
        <v>0</v>
      </c>
      <c r="G155" s="39">
        <v>0</v>
      </c>
      <c r="H155" s="39">
        <v>0</v>
      </c>
      <c r="I155" s="39">
        <v>0</v>
      </c>
      <c r="J155" s="39">
        <v>0</v>
      </c>
      <c r="K155" s="39">
        <v>0</v>
      </c>
      <c r="L155" s="39">
        <v>0</v>
      </c>
      <c r="M155" s="39">
        <v>0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>
        <v>16.177299999999999</v>
      </c>
    </row>
    <row r="156" spans="1:21" hidden="1" outlineLevel="1">
      <c r="A156" s="9">
        <v>44958</v>
      </c>
      <c r="B156" s="39">
        <v>18.274699999999999</v>
      </c>
      <c r="C156" s="39">
        <v>0</v>
      </c>
      <c r="D156" s="39">
        <v>0</v>
      </c>
      <c r="E156" s="39">
        <v>0</v>
      </c>
      <c r="F156" s="39">
        <v>0</v>
      </c>
      <c r="G156" s="39">
        <v>0</v>
      </c>
      <c r="H156" s="39">
        <v>0</v>
      </c>
      <c r="I156" s="39">
        <v>0</v>
      </c>
      <c r="J156" s="39">
        <v>0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18.274634451024092</v>
      </c>
    </row>
    <row r="157" spans="1:21" hidden="1" outlineLevel="1">
      <c r="A157" s="9">
        <v>44986</v>
      </c>
      <c r="B157" s="39">
        <v>13.2173</v>
      </c>
      <c r="C157" s="39">
        <v>0</v>
      </c>
      <c r="D157" s="39">
        <v>0</v>
      </c>
      <c r="E157" s="39">
        <v>0</v>
      </c>
      <c r="F157" s="39">
        <v>0</v>
      </c>
      <c r="G157" s="39">
        <v>0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13.217281375945825</v>
      </c>
    </row>
    <row r="158" spans="1:21" hidden="1" outlineLevel="1">
      <c r="A158" s="9">
        <v>45017</v>
      </c>
      <c r="B158" s="39">
        <v>14.202500000000001</v>
      </c>
      <c r="C158" s="39">
        <v>0</v>
      </c>
      <c r="D158" s="39">
        <v>0</v>
      </c>
      <c r="E158" s="39">
        <v>0</v>
      </c>
      <c r="F158" s="39">
        <v>0</v>
      </c>
      <c r="G158" s="39">
        <v>0</v>
      </c>
      <c r="H158" s="39">
        <v>0</v>
      </c>
      <c r="I158" s="39">
        <v>0</v>
      </c>
      <c r="J158" s="39">
        <v>0</v>
      </c>
      <c r="K158" s="39">
        <v>0</v>
      </c>
      <c r="L158" s="39">
        <v>0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14.202503666064858</v>
      </c>
    </row>
    <row r="159" spans="1:21" hidden="1" outlineLevel="1">
      <c r="A159" s="9">
        <v>45047</v>
      </c>
      <c r="B159" s="39">
        <v>17.491299999999999</v>
      </c>
      <c r="C159" s="39">
        <v>0</v>
      </c>
      <c r="D159" s="39">
        <v>0</v>
      </c>
      <c r="E159" s="39">
        <v>0</v>
      </c>
      <c r="F159" s="39">
        <v>0</v>
      </c>
      <c r="G159" s="39">
        <v>0</v>
      </c>
      <c r="H159" s="39">
        <v>0</v>
      </c>
      <c r="I159" s="39">
        <v>0</v>
      </c>
      <c r="J159" s="39">
        <v>0</v>
      </c>
      <c r="K159" s="39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17.491275185580907</v>
      </c>
    </row>
    <row r="160" spans="1:21" hidden="1" outlineLevel="1">
      <c r="A160" s="9">
        <v>45078</v>
      </c>
      <c r="B160" s="39">
        <v>19.8569</v>
      </c>
      <c r="C160" s="39">
        <v>0</v>
      </c>
      <c r="D160" s="39">
        <v>0</v>
      </c>
      <c r="E160" s="39">
        <v>0</v>
      </c>
      <c r="F160" s="39">
        <v>0</v>
      </c>
      <c r="G160" s="39">
        <v>0</v>
      </c>
      <c r="H160" s="39">
        <v>0</v>
      </c>
      <c r="I160" s="39">
        <v>0</v>
      </c>
      <c r="J160" s="39">
        <v>0</v>
      </c>
      <c r="K160" s="39">
        <v>0</v>
      </c>
      <c r="L160" s="39">
        <v>0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>
        <v>19.856914832983993</v>
      </c>
    </row>
    <row r="161" spans="1:21" hidden="1" outlineLevel="1">
      <c r="A161" s="9">
        <v>45108</v>
      </c>
      <c r="B161" s="39">
        <v>19.482700000000001</v>
      </c>
      <c r="C161" s="39">
        <v>0</v>
      </c>
      <c r="D161" s="39">
        <v>0</v>
      </c>
      <c r="E161" s="39">
        <v>0</v>
      </c>
      <c r="F161" s="39">
        <v>0</v>
      </c>
      <c r="G161" s="39">
        <v>0</v>
      </c>
      <c r="H161" s="39">
        <v>0</v>
      </c>
      <c r="I161" s="39">
        <v>0</v>
      </c>
      <c r="J161" s="39">
        <v>0</v>
      </c>
      <c r="K161" s="39">
        <v>0</v>
      </c>
      <c r="L161" s="39">
        <v>0</v>
      </c>
      <c r="M161" s="39">
        <v>0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>
        <v>19.482650540208247</v>
      </c>
    </row>
    <row r="162" spans="1:21" hidden="1" outlineLevel="1">
      <c r="A162" s="9">
        <v>45139</v>
      </c>
      <c r="B162" s="39">
        <v>12.0456</v>
      </c>
      <c r="C162" s="39">
        <v>0</v>
      </c>
      <c r="D162" s="39">
        <v>0</v>
      </c>
      <c r="E162" s="39">
        <v>0</v>
      </c>
      <c r="F162" s="39">
        <v>0</v>
      </c>
      <c r="G162" s="39">
        <v>0</v>
      </c>
      <c r="H162" s="39">
        <v>0</v>
      </c>
      <c r="I162" s="39">
        <v>0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12.045618226246788</v>
      </c>
    </row>
    <row r="163" spans="1:21" hidden="1" outlineLevel="1">
      <c r="A163" s="9">
        <v>45170</v>
      </c>
      <c r="B163" s="39">
        <v>13.982900000000001</v>
      </c>
      <c r="C163" s="39">
        <v>0</v>
      </c>
      <c r="D163" s="39">
        <v>0</v>
      </c>
      <c r="E163" s="39">
        <v>0</v>
      </c>
      <c r="F163" s="39">
        <v>0</v>
      </c>
      <c r="G163" s="39">
        <v>0</v>
      </c>
      <c r="H163" s="39">
        <v>0</v>
      </c>
      <c r="I163" s="39">
        <v>0</v>
      </c>
      <c r="J163" s="39">
        <v>0</v>
      </c>
      <c r="K163" s="39">
        <v>0</v>
      </c>
      <c r="L163" s="39">
        <v>0</v>
      </c>
      <c r="M163" s="39">
        <v>0</v>
      </c>
      <c r="N163" s="39">
        <v>0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>
        <v>13.982893598918304</v>
      </c>
    </row>
    <row r="164" spans="1:21" hidden="1" outlineLevel="1">
      <c r="A164" s="9">
        <v>45200</v>
      </c>
      <c r="B164" s="39">
        <v>20.578800000000001</v>
      </c>
      <c r="C164" s="39">
        <v>0</v>
      </c>
      <c r="D164" s="39">
        <v>0</v>
      </c>
      <c r="E164" s="39">
        <v>0</v>
      </c>
      <c r="F164" s="39">
        <v>0</v>
      </c>
      <c r="G164" s="39">
        <v>0</v>
      </c>
      <c r="H164" s="39">
        <v>0</v>
      </c>
      <c r="I164" s="39">
        <v>0</v>
      </c>
      <c r="J164" s="39">
        <v>0</v>
      </c>
      <c r="K164" s="39">
        <v>0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20.578797365457316</v>
      </c>
    </row>
    <row r="165" spans="1:21" hidden="1" outlineLevel="1">
      <c r="A165" s="9">
        <v>45231</v>
      </c>
      <c r="B165" s="39">
        <v>19.209599999999998</v>
      </c>
      <c r="C165" s="39">
        <v>0</v>
      </c>
      <c r="D165" s="39">
        <v>0</v>
      </c>
      <c r="E165" s="39">
        <v>0</v>
      </c>
      <c r="F165" s="39">
        <v>0</v>
      </c>
      <c r="G165" s="39">
        <v>0</v>
      </c>
      <c r="H165" s="39">
        <v>0</v>
      </c>
      <c r="I165" s="39">
        <v>0</v>
      </c>
      <c r="J165" s="39">
        <v>0</v>
      </c>
      <c r="K165" s="39">
        <v>0</v>
      </c>
      <c r="L165" s="39">
        <v>0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19.209552880468479</v>
      </c>
    </row>
    <row r="166" spans="1:21" hidden="1" outlineLevel="1">
      <c r="A166" s="9">
        <v>45261</v>
      </c>
      <c r="B166" s="39">
        <v>18.713200000000001</v>
      </c>
      <c r="C166" s="39">
        <v>0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18.713174929876043</v>
      </c>
    </row>
    <row r="167" spans="1:21" hidden="1" outlineLevel="1">
      <c r="A167" s="9">
        <v>45292</v>
      </c>
      <c r="B167" s="39">
        <v>19.738600000000002</v>
      </c>
      <c r="C167" s="39">
        <v>0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19.738620065611965</v>
      </c>
    </row>
    <row r="168" spans="1:21" hidden="1" outlineLevel="1">
      <c r="A168" s="9">
        <v>45323</v>
      </c>
      <c r="B168" s="39">
        <v>17.645399999999999</v>
      </c>
      <c r="C168" s="39">
        <v>0</v>
      </c>
      <c r="D168" s="39">
        <v>0</v>
      </c>
      <c r="E168" s="39">
        <v>0</v>
      </c>
      <c r="F168" s="39">
        <v>0</v>
      </c>
      <c r="G168" s="39">
        <v>0</v>
      </c>
      <c r="H168" s="39">
        <v>0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17.645398834371807</v>
      </c>
    </row>
    <row r="169" spans="1:21" hidden="1" outlineLevel="1">
      <c r="A169" s="9">
        <v>45352</v>
      </c>
      <c r="B169" s="39">
        <v>18.067299999999999</v>
      </c>
      <c r="C169" s="39">
        <v>0</v>
      </c>
      <c r="D169" s="39">
        <v>0</v>
      </c>
      <c r="E169" s="39">
        <v>0</v>
      </c>
      <c r="F169" s="39">
        <v>0</v>
      </c>
      <c r="G169" s="39">
        <v>0</v>
      </c>
      <c r="H169" s="39">
        <v>0</v>
      </c>
      <c r="I169" s="39">
        <v>0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18.067295292539686</v>
      </c>
    </row>
    <row r="170" spans="1:21">
      <c r="A170" s="9">
        <v>45383</v>
      </c>
      <c r="B170" s="39">
        <v>20.586600000000001</v>
      </c>
      <c r="C170" s="39">
        <v>0</v>
      </c>
      <c r="D170" s="39">
        <v>0</v>
      </c>
      <c r="E170" s="39">
        <v>0</v>
      </c>
      <c r="F170" s="39">
        <v>0</v>
      </c>
      <c r="G170" s="39">
        <v>0</v>
      </c>
      <c r="H170" s="39">
        <v>0</v>
      </c>
      <c r="I170" s="39">
        <v>0</v>
      </c>
      <c r="J170" s="39">
        <v>0</v>
      </c>
      <c r="K170" s="39">
        <v>0</v>
      </c>
      <c r="L170" s="39">
        <v>0</v>
      </c>
      <c r="M170" s="39">
        <v>0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20.586603842333247</v>
      </c>
    </row>
    <row r="171" spans="1:21">
      <c r="A171" s="9">
        <v>45413</v>
      </c>
      <c r="B171" s="39">
        <v>15.6127</v>
      </c>
      <c r="C171" s="39">
        <v>0</v>
      </c>
      <c r="D171" s="39">
        <v>0</v>
      </c>
      <c r="E171" s="39">
        <v>0</v>
      </c>
      <c r="F171" s="39">
        <v>0</v>
      </c>
      <c r="G171" s="39">
        <v>0</v>
      </c>
      <c r="H171" s="39">
        <v>0</v>
      </c>
      <c r="I171" s="39">
        <v>0</v>
      </c>
      <c r="J171" s="39">
        <v>0</v>
      </c>
      <c r="K171" s="39">
        <v>0</v>
      </c>
      <c r="L171" s="39">
        <v>0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15.612638647192993</v>
      </c>
    </row>
    <row r="172" spans="1:21">
      <c r="A172" s="9">
        <v>45444</v>
      </c>
      <c r="B172" s="39">
        <v>14.931100000000001</v>
      </c>
      <c r="C172" s="39">
        <v>0</v>
      </c>
      <c r="D172" s="39">
        <v>0</v>
      </c>
      <c r="E172" s="39">
        <v>0</v>
      </c>
      <c r="F172" s="39">
        <v>0</v>
      </c>
      <c r="G172" s="39">
        <v>0</v>
      </c>
      <c r="H172" s="39">
        <v>0</v>
      </c>
      <c r="I172" s="39">
        <v>0</v>
      </c>
      <c r="J172" s="39">
        <v>0</v>
      </c>
      <c r="K172" s="39">
        <v>0</v>
      </c>
      <c r="L172" s="39">
        <v>0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>
        <v>14.931026461892218</v>
      </c>
    </row>
    <row r="173" spans="1:21">
      <c r="A173" s="9">
        <v>45474</v>
      </c>
      <c r="B173" s="39">
        <v>17.4328</v>
      </c>
      <c r="C173" s="39">
        <v>0</v>
      </c>
      <c r="D173" s="39">
        <v>0</v>
      </c>
      <c r="E173" s="39">
        <v>0</v>
      </c>
      <c r="F173" s="39">
        <v>0</v>
      </c>
      <c r="G173" s="39">
        <v>0</v>
      </c>
      <c r="H173" s="39">
        <v>0</v>
      </c>
      <c r="I173" s="39">
        <v>0</v>
      </c>
      <c r="J173" s="39">
        <v>0</v>
      </c>
      <c r="K173" s="39">
        <v>0</v>
      </c>
      <c r="L173" s="39">
        <v>0</v>
      </c>
      <c r="M173" s="39">
        <v>0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>
        <v>17.432772675117533</v>
      </c>
    </row>
    <row r="174" spans="1:21">
      <c r="A174" s="9">
        <v>45505</v>
      </c>
      <c r="B174" s="39">
        <v>17.2164</v>
      </c>
      <c r="C174" s="39">
        <v>0</v>
      </c>
      <c r="D174" s="39">
        <v>0</v>
      </c>
      <c r="E174" s="39">
        <v>0</v>
      </c>
      <c r="F174" s="39">
        <v>0</v>
      </c>
      <c r="G174" s="39">
        <v>0</v>
      </c>
      <c r="H174" s="39">
        <v>0</v>
      </c>
      <c r="I174" s="39">
        <v>0</v>
      </c>
      <c r="J174" s="39">
        <v>0</v>
      </c>
      <c r="K174" s="39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17.216316427490742</v>
      </c>
    </row>
    <row r="175" spans="1:21">
      <c r="A175" s="9">
        <v>45536</v>
      </c>
      <c r="B175" s="39">
        <v>16.877600000000001</v>
      </c>
      <c r="C175" s="39">
        <v>0</v>
      </c>
      <c r="D175" s="39">
        <v>0</v>
      </c>
      <c r="E175" s="39">
        <v>0</v>
      </c>
      <c r="F175" s="39">
        <v>0</v>
      </c>
      <c r="G175" s="39">
        <v>0</v>
      </c>
      <c r="H175" s="39">
        <v>0</v>
      </c>
      <c r="I175" s="39">
        <v>0</v>
      </c>
      <c r="J175" s="39">
        <v>0</v>
      </c>
      <c r="K175" s="39">
        <v>0</v>
      </c>
      <c r="L175" s="39">
        <v>0</v>
      </c>
      <c r="M175" s="39">
        <v>0</v>
      </c>
      <c r="N175" s="39">
        <v>0</v>
      </c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39">
        <v>16.877582633171219</v>
      </c>
    </row>
    <row r="176" spans="1:21">
      <c r="A176" s="9">
        <v>45566</v>
      </c>
      <c r="B176" s="39">
        <v>17.1751</v>
      </c>
      <c r="C176" s="39">
        <v>0</v>
      </c>
      <c r="D176" s="39">
        <v>0</v>
      </c>
      <c r="E176" s="39">
        <v>0</v>
      </c>
      <c r="F176" s="39">
        <v>0</v>
      </c>
      <c r="G176" s="39">
        <v>0</v>
      </c>
      <c r="H176" s="39">
        <v>0</v>
      </c>
      <c r="I176" s="39">
        <v>0</v>
      </c>
      <c r="J176" s="39">
        <v>0</v>
      </c>
      <c r="K176" s="39">
        <v>0</v>
      </c>
      <c r="L176" s="39">
        <v>0</v>
      </c>
      <c r="M176" s="39">
        <v>0</v>
      </c>
      <c r="N176" s="39">
        <v>0</v>
      </c>
      <c r="O176" s="39">
        <v>0</v>
      </c>
      <c r="P176" s="39">
        <v>0</v>
      </c>
      <c r="Q176" s="39">
        <v>0</v>
      </c>
      <c r="R176" s="39">
        <v>0</v>
      </c>
      <c r="S176" s="39">
        <v>0</v>
      </c>
      <c r="T176" s="39">
        <v>0</v>
      </c>
      <c r="U176" s="39">
        <v>17.175163122419217</v>
      </c>
    </row>
    <row r="177" spans="1:21">
      <c r="A177" s="9">
        <v>45597</v>
      </c>
      <c r="B177" s="39">
        <v>9.5946999999999996</v>
      </c>
      <c r="C177" s="39">
        <v>17.850000000000001</v>
      </c>
      <c r="D177" s="39">
        <v>0</v>
      </c>
      <c r="E177" s="39">
        <v>17.850000000000001</v>
      </c>
      <c r="F177" s="39">
        <v>0</v>
      </c>
      <c r="G177" s="39">
        <v>17.850000000000001</v>
      </c>
      <c r="H177" s="39">
        <v>0</v>
      </c>
      <c r="I177" s="39">
        <v>17.850000000000001</v>
      </c>
      <c r="J177" s="39">
        <v>0</v>
      </c>
      <c r="K177" s="39">
        <v>17.850000000000001</v>
      </c>
      <c r="L177" s="39">
        <v>0</v>
      </c>
      <c r="M177" s="39">
        <v>17.850000000000001</v>
      </c>
      <c r="N177" s="39">
        <v>0</v>
      </c>
      <c r="O177" s="39">
        <v>0</v>
      </c>
      <c r="P177" s="39">
        <v>0</v>
      </c>
      <c r="Q177" s="39">
        <v>0</v>
      </c>
      <c r="R177" s="39">
        <v>0</v>
      </c>
      <c r="S177" s="39">
        <v>0</v>
      </c>
      <c r="T177" s="39">
        <v>0</v>
      </c>
      <c r="U177" s="39">
        <v>9.5831289714387093</v>
      </c>
    </row>
    <row r="178" spans="1:21">
      <c r="A178" s="9">
        <v>45627</v>
      </c>
      <c r="B178" s="39">
        <v>15.6783</v>
      </c>
      <c r="C178" s="39">
        <v>0</v>
      </c>
      <c r="D178" s="39">
        <v>0</v>
      </c>
      <c r="E178" s="39">
        <v>0</v>
      </c>
      <c r="F178" s="39">
        <v>0</v>
      </c>
      <c r="G178" s="39">
        <v>0</v>
      </c>
      <c r="H178" s="39">
        <v>0</v>
      </c>
      <c r="I178" s="39">
        <v>0</v>
      </c>
      <c r="J178" s="39">
        <v>0</v>
      </c>
      <c r="K178" s="39">
        <v>0</v>
      </c>
      <c r="L178" s="39">
        <v>0</v>
      </c>
      <c r="M178" s="39">
        <v>0</v>
      </c>
      <c r="N178" s="39">
        <v>0</v>
      </c>
      <c r="O178" s="39">
        <v>0</v>
      </c>
      <c r="P178" s="39">
        <v>0</v>
      </c>
      <c r="Q178" s="39">
        <v>0</v>
      </c>
      <c r="R178" s="39">
        <v>0</v>
      </c>
      <c r="S178" s="39">
        <v>0</v>
      </c>
      <c r="T178" s="39">
        <v>0</v>
      </c>
      <c r="U178" s="39">
        <v>15.678350238090388</v>
      </c>
    </row>
    <row r="179" spans="1:21">
      <c r="A179" s="9">
        <v>45658</v>
      </c>
      <c r="B179" s="39">
        <v>17.514700000000001</v>
      </c>
      <c r="C179" s="39">
        <v>18.059999999999999</v>
      </c>
      <c r="D179" s="39">
        <v>0</v>
      </c>
      <c r="E179" s="39">
        <v>18.059999999999999</v>
      </c>
      <c r="F179" s="39">
        <v>0</v>
      </c>
      <c r="G179" s="39">
        <v>18.059999999999999</v>
      </c>
      <c r="H179" s="39">
        <v>0</v>
      </c>
      <c r="I179" s="39">
        <v>18.059999999999999</v>
      </c>
      <c r="J179" s="39">
        <v>0</v>
      </c>
      <c r="K179" s="39">
        <v>18.059999999999999</v>
      </c>
      <c r="L179" s="39">
        <v>0</v>
      </c>
      <c r="M179" s="39">
        <v>18.059999999999999</v>
      </c>
      <c r="N179" s="39">
        <v>0</v>
      </c>
      <c r="O179" s="39">
        <v>0</v>
      </c>
      <c r="P179" s="39">
        <v>0</v>
      </c>
      <c r="Q179" s="39">
        <v>0</v>
      </c>
      <c r="R179" s="39">
        <v>0</v>
      </c>
      <c r="S179" s="39">
        <v>0</v>
      </c>
      <c r="T179" s="39">
        <v>0</v>
      </c>
      <c r="U179" s="39">
        <v>17.513515518959878</v>
      </c>
    </row>
    <row r="180" spans="1:21">
      <c r="A180" s="9">
        <v>45689</v>
      </c>
      <c r="B180" s="39">
        <v>12.976800000000001</v>
      </c>
      <c r="C180" s="39">
        <v>0</v>
      </c>
      <c r="D180" s="39">
        <v>0</v>
      </c>
      <c r="E180" s="39">
        <v>0</v>
      </c>
      <c r="F180" s="39">
        <v>0</v>
      </c>
      <c r="G180" s="39">
        <v>0</v>
      </c>
      <c r="H180" s="39">
        <v>0</v>
      </c>
      <c r="I180" s="39">
        <v>0</v>
      </c>
      <c r="J180" s="39">
        <v>0</v>
      </c>
      <c r="K180" s="39">
        <v>0</v>
      </c>
      <c r="L180" s="39">
        <v>0</v>
      </c>
      <c r="M180" s="39">
        <v>0</v>
      </c>
      <c r="N180" s="39">
        <v>0</v>
      </c>
      <c r="O180" s="39">
        <v>0</v>
      </c>
      <c r="P180" s="39">
        <v>0</v>
      </c>
      <c r="Q180" s="39">
        <v>0</v>
      </c>
      <c r="R180" s="39">
        <v>0</v>
      </c>
      <c r="S180" s="39">
        <v>0</v>
      </c>
      <c r="T180" s="39">
        <v>0</v>
      </c>
      <c r="U180" s="39">
        <v>12.976768839088979</v>
      </c>
    </row>
    <row r="181" spans="1:21">
      <c r="A181" s="9">
        <v>45717</v>
      </c>
      <c r="B181" s="39">
        <v>11.265599999999999</v>
      </c>
      <c r="C181" s="39">
        <v>0</v>
      </c>
      <c r="D181" s="39">
        <v>0</v>
      </c>
      <c r="E181" s="39">
        <v>0</v>
      </c>
      <c r="F181" s="39">
        <v>0</v>
      </c>
      <c r="G181" s="39">
        <v>0</v>
      </c>
      <c r="H181" s="39">
        <v>0</v>
      </c>
      <c r="I181" s="39">
        <v>0</v>
      </c>
      <c r="J181" s="39">
        <v>0</v>
      </c>
      <c r="K181" s="39">
        <v>0</v>
      </c>
      <c r="L181" s="39">
        <v>0</v>
      </c>
      <c r="M181" s="39">
        <v>0</v>
      </c>
      <c r="N181" s="39">
        <v>0</v>
      </c>
      <c r="O181" s="39">
        <v>0</v>
      </c>
      <c r="P181" s="39">
        <v>0</v>
      </c>
      <c r="Q181" s="39">
        <v>0</v>
      </c>
      <c r="R181" s="39">
        <v>0</v>
      </c>
      <c r="S181" s="39">
        <v>0</v>
      </c>
      <c r="T181" s="39">
        <v>0</v>
      </c>
      <c r="U181" s="39">
        <v>11.265573142034382</v>
      </c>
    </row>
    <row r="182" spans="1:21">
      <c r="A182" s="9">
        <v>45748</v>
      </c>
      <c r="B182" s="39">
        <v>14.4732</v>
      </c>
      <c r="C182" s="39">
        <v>18.253499999999999</v>
      </c>
      <c r="D182" s="39">
        <v>0</v>
      </c>
      <c r="E182" s="39">
        <v>18.253499999999999</v>
      </c>
      <c r="F182" s="39">
        <v>0</v>
      </c>
      <c r="G182" s="39">
        <v>18.253499999999999</v>
      </c>
      <c r="H182" s="39">
        <v>0</v>
      </c>
      <c r="I182" s="39">
        <v>18.253499999999999</v>
      </c>
      <c r="J182" s="39">
        <v>0</v>
      </c>
      <c r="K182" s="39">
        <v>18.253499999999999</v>
      </c>
      <c r="L182" s="39">
        <v>0</v>
      </c>
      <c r="M182" s="39">
        <v>18.253499999999999</v>
      </c>
      <c r="N182" s="39">
        <v>0</v>
      </c>
      <c r="O182" s="39">
        <v>0</v>
      </c>
      <c r="P182" s="39">
        <v>0</v>
      </c>
      <c r="Q182" s="39">
        <v>0</v>
      </c>
      <c r="R182" s="39">
        <v>0</v>
      </c>
      <c r="S182" s="39">
        <v>0</v>
      </c>
      <c r="T182" s="39">
        <v>0</v>
      </c>
      <c r="U182" s="39">
        <v>14.464818023973637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0" customFormat="1" ht="14.4">
      <c r="A1" s="4" t="s">
        <v>129</v>
      </c>
    </row>
    <row r="2" spans="1:39" s="10" customFormat="1" ht="5.25" customHeight="1">
      <c r="A2" s="42"/>
    </row>
    <row r="3" spans="1:39" ht="27.75" customHeight="1">
      <c r="A3" s="232" t="s">
        <v>107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</row>
    <row r="4" spans="1:39" ht="12.75" customHeight="1">
      <c r="A4" s="11" t="s">
        <v>127</v>
      </c>
    </row>
    <row r="5" spans="1:39" ht="12.75" customHeight="1">
      <c r="A5" s="22" t="s">
        <v>51</v>
      </c>
    </row>
    <row r="6" spans="1:39" s="25" customFormat="1" ht="15.75" customHeight="1">
      <c r="A6" s="216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9" t="s">
        <v>58</v>
      </c>
    </row>
    <row r="7" spans="1:39" s="25" customFormat="1" ht="12.75" customHeight="1">
      <c r="A7" s="216"/>
      <c r="B7" s="205"/>
      <c r="C7" s="205"/>
      <c r="D7" s="225" t="s">
        <v>67</v>
      </c>
      <c r="E7" s="22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25" t="s">
        <v>67</v>
      </c>
      <c r="W7" s="225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30"/>
    </row>
    <row r="8" spans="1:39" ht="80.25" customHeight="1">
      <c r="A8" s="216"/>
      <c r="B8" s="205"/>
      <c r="C8" s="205"/>
      <c r="D8" s="225"/>
      <c r="E8" s="22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05"/>
      <c r="V8" s="225"/>
      <c r="W8" s="225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67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67</v>
      </c>
      <c r="AI8" s="19" t="s">
        <v>6</v>
      </c>
      <c r="AJ8" s="19" t="s">
        <v>10</v>
      </c>
      <c r="AK8" s="19" t="s">
        <v>11</v>
      </c>
      <c r="AL8" s="19" t="s">
        <v>12</v>
      </c>
      <c r="AM8" s="231"/>
    </row>
    <row r="9" spans="1:39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8"/>
      <c r="V9" s="123"/>
      <c r="W9" s="123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25"/>
    </row>
    <row r="10" spans="1:39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8">
        <v>14</v>
      </c>
      <c r="O10" s="47">
        <v>15</v>
      </c>
      <c r="P10" s="48">
        <v>16</v>
      </c>
      <c r="Q10" s="47">
        <v>17</v>
      </c>
      <c r="R10" s="48">
        <v>18</v>
      </c>
      <c r="S10" s="47">
        <v>19</v>
      </c>
      <c r="T10" s="48">
        <v>20</v>
      </c>
      <c r="U10" s="47">
        <v>21</v>
      </c>
      <c r="V10" s="48">
        <v>22</v>
      </c>
      <c r="W10" s="47">
        <v>23</v>
      </c>
      <c r="X10" s="48">
        <v>24</v>
      </c>
      <c r="Y10" s="47">
        <v>25</v>
      </c>
      <c r="Z10" s="48">
        <v>26</v>
      </c>
      <c r="AA10" s="47">
        <v>27</v>
      </c>
      <c r="AB10" s="48">
        <v>28</v>
      </c>
      <c r="AC10" s="47">
        <v>29</v>
      </c>
      <c r="AD10" s="48">
        <v>30</v>
      </c>
      <c r="AE10" s="47">
        <v>31</v>
      </c>
      <c r="AF10" s="48">
        <v>32</v>
      </c>
      <c r="AG10" s="47">
        <v>33</v>
      </c>
      <c r="AH10" s="48">
        <v>34</v>
      </c>
      <c r="AI10" s="47">
        <v>35</v>
      </c>
      <c r="AJ10" s="48">
        <v>36</v>
      </c>
      <c r="AK10" s="47">
        <v>37</v>
      </c>
      <c r="AL10" s="48">
        <v>38</v>
      </c>
      <c r="AM10" s="47">
        <v>39</v>
      </c>
    </row>
    <row r="11" spans="1:39" hidden="1" outlineLevel="1">
      <c r="A11" s="9">
        <v>40544</v>
      </c>
      <c r="B11" s="39">
        <v>28.067399999999999</v>
      </c>
      <c r="C11" s="39">
        <v>29.525600000000001</v>
      </c>
      <c r="D11" s="39">
        <v>35.4437</v>
      </c>
      <c r="E11" s="39">
        <v>14.8468</v>
      </c>
      <c r="F11" s="39">
        <v>9.5062999999999995</v>
      </c>
      <c r="G11" s="39">
        <v>18.5503</v>
      </c>
      <c r="H11" s="39">
        <v>16.415600000000001</v>
      </c>
      <c r="I11" s="39">
        <v>29.641300000000001</v>
      </c>
      <c r="J11" s="39">
        <v>35.511299999999999</v>
      </c>
      <c r="K11" s="39">
        <v>14.9131</v>
      </c>
      <c r="L11" s="39">
        <v>9.5062999999999995</v>
      </c>
      <c r="M11" s="39">
        <v>18.5639</v>
      </c>
      <c r="N11" s="39">
        <v>17.500599999999999</v>
      </c>
      <c r="O11" s="39">
        <v>14.5137</v>
      </c>
      <c r="P11" s="39">
        <v>20.041</v>
      </c>
      <c r="Q11" s="39">
        <v>10.707599999999999</v>
      </c>
      <c r="R11" s="39" t="s">
        <v>265</v>
      </c>
      <c r="S11" s="39">
        <v>15.2904</v>
      </c>
      <c r="T11" s="39">
        <v>9.9863</v>
      </c>
      <c r="U11" s="39">
        <v>7.6643999999999997</v>
      </c>
      <c r="V11" s="39">
        <v>0</v>
      </c>
      <c r="W11" s="39">
        <v>7.6643999999999997</v>
      </c>
      <c r="X11" s="39">
        <v>0</v>
      </c>
      <c r="Y11" s="39">
        <v>23.384</v>
      </c>
      <c r="Z11" s="39">
        <v>7.6516999999999999</v>
      </c>
      <c r="AA11" s="39">
        <v>9.2261000000000006</v>
      </c>
      <c r="AB11" s="39">
        <v>0</v>
      </c>
      <c r="AC11" s="39">
        <v>9.2261000000000006</v>
      </c>
      <c r="AD11" s="39">
        <v>0</v>
      </c>
      <c r="AE11" s="39">
        <v>23.384</v>
      </c>
      <c r="AF11" s="39">
        <v>9.1921999999999997</v>
      </c>
      <c r="AG11" s="39">
        <v>6.8758999999999997</v>
      </c>
      <c r="AH11" s="39">
        <v>0</v>
      </c>
      <c r="AI11" s="39">
        <v>6.8758999999999997</v>
      </c>
      <c r="AJ11" s="39" t="s">
        <v>265</v>
      </c>
      <c r="AK11" s="39">
        <v>0</v>
      </c>
      <c r="AL11" s="39">
        <v>6.8758999999999997</v>
      </c>
      <c r="AM11" s="39">
        <v>22.023</v>
      </c>
    </row>
    <row r="12" spans="1:39" hidden="1" outlineLevel="1">
      <c r="A12" s="9">
        <v>40575</v>
      </c>
      <c r="B12" s="39">
        <v>26.767900000000001</v>
      </c>
      <c r="C12" s="39">
        <v>29.160699999999999</v>
      </c>
      <c r="D12" s="39">
        <v>35.455199999999998</v>
      </c>
      <c r="E12" s="39">
        <v>17.045400000000001</v>
      </c>
      <c r="F12" s="39">
        <v>8.7194000000000003</v>
      </c>
      <c r="G12" s="39">
        <v>20.463200000000001</v>
      </c>
      <c r="H12" s="39">
        <v>15.0928</v>
      </c>
      <c r="I12" s="39">
        <v>29.9419</v>
      </c>
      <c r="J12" s="39">
        <v>35.511299999999999</v>
      </c>
      <c r="K12" s="39">
        <v>17.739899999999999</v>
      </c>
      <c r="L12" s="39">
        <v>8.7194000000000003</v>
      </c>
      <c r="M12" s="39">
        <v>20.527100000000001</v>
      </c>
      <c r="N12" s="39">
        <v>19.513100000000001</v>
      </c>
      <c r="O12" s="39">
        <v>12.5823</v>
      </c>
      <c r="P12" s="39">
        <v>19.995699999999999</v>
      </c>
      <c r="Q12" s="39">
        <v>12.167899999999999</v>
      </c>
      <c r="R12" s="39" t="s">
        <v>265</v>
      </c>
      <c r="S12" s="39">
        <v>12.7692</v>
      </c>
      <c r="T12" s="39">
        <v>12.143000000000001</v>
      </c>
      <c r="U12" s="39">
        <v>9.7787000000000006</v>
      </c>
      <c r="V12" s="39">
        <v>0</v>
      </c>
      <c r="W12" s="39">
        <v>9.7787000000000006</v>
      </c>
      <c r="X12" s="39">
        <v>0</v>
      </c>
      <c r="Y12" s="39">
        <v>22.339200000000002</v>
      </c>
      <c r="Z12" s="39">
        <v>9.7768999999999995</v>
      </c>
      <c r="AA12" s="39">
        <v>11.8476</v>
      </c>
      <c r="AB12" s="39">
        <v>0</v>
      </c>
      <c r="AC12" s="39">
        <v>11.8476</v>
      </c>
      <c r="AD12" s="39">
        <v>0</v>
      </c>
      <c r="AE12" s="39">
        <v>29.52</v>
      </c>
      <c r="AF12" s="39">
        <v>11.8453</v>
      </c>
      <c r="AG12" s="39">
        <v>5.6148999999999996</v>
      </c>
      <c r="AH12" s="39">
        <v>0</v>
      </c>
      <c r="AI12" s="39">
        <v>5.6148999999999996</v>
      </c>
      <c r="AJ12" s="39" t="s">
        <v>265</v>
      </c>
      <c r="AK12" s="39">
        <v>11.62</v>
      </c>
      <c r="AL12" s="39">
        <v>5.6138000000000003</v>
      </c>
      <c r="AM12" s="39">
        <v>21.401299999999999</v>
      </c>
    </row>
    <row r="13" spans="1:39" hidden="1" outlineLevel="1">
      <c r="A13" s="9">
        <v>40603</v>
      </c>
      <c r="B13" s="39">
        <v>29.380500000000001</v>
      </c>
      <c r="C13" s="39">
        <v>31.996400000000001</v>
      </c>
      <c r="D13" s="39">
        <v>35.649000000000001</v>
      </c>
      <c r="E13" s="39">
        <v>22.175699999999999</v>
      </c>
      <c r="F13" s="39">
        <v>23.0824</v>
      </c>
      <c r="G13" s="39">
        <v>21.918299999999999</v>
      </c>
      <c r="H13" s="39">
        <v>21.8935</v>
      </c>
      <c r="I13" s="39">
        <v>32.118000000000002</v>
      </c>
      <c r="J13" s="39">
        <v>35.669400000000003</v>
      </c>
      <c r="K13" s="39">
        <v>22.366800000000001</v>
      </c>
      <c r="L13" s="39">
        <v>23.0824</v>
      </c>
      <c r="M13" s="39">
        <v>21.971</v>
      </c>
      <c r="N13" s="39">
        <v>22.6829</v>
      </c>
      <c r="O13" s="39">
        <v>14.588800000000001</v>
      </c>
      <c r="P13" s="39">
        <v>20.113199999999999</v>
      </c>
      <c r="Q13" s="39">
        <v>13.7074</v>
      </c>
      <c r="R13" s="39" t="s">
        <v>265</v>
      </c>
      <c r="S13" s="39">
        <v>18.152999999999999</v>
      </c>
      <c r="T13" s="39">
        <v>11.255599999999999</v>
      </c>
      <c r="U13" s="39">
        <v>10.0898</v>
      </c>
      <c r="V13" s="39">
        <v>0</v>
      </c>
      <c r="W13" s="39">
        <v>10.0898</v>
      </c>
      <c r="X13" s="39">
        <v>0</v>
      </c>
      <c r="Y13" s="39">
        <v>27.52</v>
      </c>
      <c r="Z13" s="39">
        <v>10.084199999999999</v>
      </c>
      <c r="AA13" s="39">
        <v>9.9999000000000002</v>
      </c>
      <c r="AB13" s="39">
        <v>0</v>
      </c>
      <c r="AC13" s="39">
        <v>9.9999000000000002</v>
      </c>
      <c r="AD13" s="39">
        <v>0</v>
      </c>
      <c r="AE13" s="39">
        <v>27.52</v>
      </c>
      <c r="AF13" s="39">
        <v>9.9940999999999995</v>
      </c>
      <c r="AG13" s="39">
        <v>13.850300000000001</v>
      </c>
      <c r="AH13" s="39">
        <v>0</v>
      </c>
      <c r="AI13" s="39">
        <v>13.850300000000001</v>
      </c>
      <c r="AJ13" s="39" t="s">
        <v>265</v>
      </c>
      <c r="AK13" s="39">
        <v>0</v>
      </c>
      <c r="AL13" s="39">
        <v>13.850300000000001</v>
      </c>
      <c r="AM13" s="39">
        <v>19.3217</v>
      </c>
    </row>
    <row r="14" spans="1:39" hidden="1" outlineLevel="1">
      <c r="A14" s="9">
        <v>40634</v>
      </c>
      <c r="B14" s="39">
        <v>31.141300000000001</v>
      </c>
      <c r="C14" s="39">
        <v>32.898800000000001</v>
      </c>
      <c r="D14" s="39">
        <v>35.774900000000002</v>
      </c>
      <c r="E14" s="39">
        <v>21.5288</v>
      </c>
      <c r="F14" s="39">
        <v>23.100999999999999</v>
      </c>
      <c r="G14" s="39">
        <v>21.9633</v>
      </c>
      <c r="H14" s="39">
        <v>19.4617</v>
      </c>
      <c r="I14" s="39">
        <v>33.0749</v>
      </c>
      <c r="J14" s="39">
        <v>35.790500000000002</v>
      </c>
      <c r="K14" s="39">
        <v>21.891400000000001</v>
      </c>
      <c r="L14" s="39">
        <v>23.100999999999999</v>
      </c>
      <c r="M14" s="39">
        <v>21.988199999999999</v>
      </c>
      <c r="N14" s="39">
        <v>20.629100000000001</v>
      </c>
      <c r="O14" s="39">
        <v>13.6426</v>
      </c>
      <c r="P14" s="39">
        <v>19.972799999999999</v>
      </c>
      <c r="Q14" s="39">
        <v>13.0382</v>
      </c>
      <c r="R14" s="39">
        <v>0</v>
      </c>
      <c r="S14" s="39">
        <v>12.297800000000001</v>
      </c>
      <c r="T14" s="39">
        <v>13.065300000000001</v>
      </c>
      <c r="U14" s="39">
        <v>18.526</v>
      </c>
      <c r="V14" s="39">
        <v>0</v>
      </c>
      <c r="W14" s="39">
        <v>18.526</v>
      </c>
      <c r="X14" s="39">
        <v>0</v>
      </c>
      <c r="Y14" s="39">
        <v>15.954499999999999</v>
      </c>
      <c r="Z14" s="39">
        <v>18.8294</v>
      </c>
      <c r="AA14" s="39">
        <v>18.722100000000001</v>
      </c>
      <c r="AB14" s="39">
        <v>0</v>
      </c>
      <c r="AC14" s="39">
        <v>18.722100000000001</v>
      </c>
      <c r="AD14" s="39">
        <v>0</v>
      </c>
      <c r="AE14" s="39">
        <v>16</v>
      </c>
      <c r="AF14" s="39">
        <v>19.051200000000001</v>
      </c>
      <c r="AG14" s="39">
        <v>13.302899999999999</v>
      </c>
      <c r="AH14" s="39">
        <v>0</v>
      </c>
      <c r="AI14" s="39">
        <v>13.302899999999999</v>
      </c>
      <c r="AJ14" s="39">
        <v>0</v>
      </c>
      <c r="AK14" s="39">
        <v>12.96</v>
      </c>
      <c r="AL14" s="39">
        <v>13.3185</v>
      </c>
      <c r="AM14" s="39">
        <v>21.121700000000001</v>
      </c>
    </row>
    <row r="15" spans="1:39" hidden="1" outlineLevel="1">
      <c r="A15" s="9">
        <v>40664</v>
      </c>
      <c r="B15" s="39">
        <v>32.247799999999998</v>
      </c>
      <c r="C15" s="39">
        <v>33.630899999999997</v>
      </c>
      <c r="D15" s="39">
        <v>35.748899999999999</v>
      </c>
      <c r="E15" s="39">
        <v>23.3247</v>
      </c>
      <c r="F15" s="39">
        <v>24.630600000000001</v>
      </c>
      <c r="G15" s="39">
        <v>23.583500000000001</v>
      </c>
      <c r="H15" s="39">
        <v>20.4529</v>
      </c>
      <c r="I15" s="39">
        <v>33.772300000000001</v>
      </c>
      <c r="J15" s="39">
        <v>35.770299999999999</v>
      </c>
      <c r="K15" s="39">
        <v>23.6982</v>
      </c>
      <c r="L15" s="39">
        <v>24.630600000000001</v>
      </c>
      <c r="M15" s="39">
        <v>23.593699999999998</v>
      </c>
      <c r="N15" s="39">
        <v>22.254300000000001</v>
      </c>
      <c r="O15" s="39">
        <v>14.353999999999999</v>
      </c>
      <c r="P15" s="39">
        <v>19.7927</v>
      </c>
      <c r="Q15" s="39">
        <v>13.3741</v>
      </c>
      <c r="R15" s="39" t="s">
        <v>265</v>
      </c>
      <c r="S15" s="39">
        <v>14.3597</v>
      </c>
      <c r="T15" s="39">
        <v>13.357200000000001</v>
      </c>
      <c r="U15" s="39">
        <v>16.220300000000002</v>
      </c>
      <c r="V15" s="39">
        <v>0</v>
      </c>
      <c r="W15" s="39">
        <v>16.220300000000002</v>
      </c>
      <c r="X15" s="39">
        <v>0</v>
      </c>
      <c r="Y15" s="39">
        <v>0</v>
      </c>
      <c r="Z15" s="39">
        <v>16.220300000000002</v>
      </c>
      <c r="AA15" s="39">
        <v>16.2928</v>
      </c>
      <c r="AB15" s="39">
        <v>0</v>
      </c>
      <c r="AC15" s="39">
        <v>16.2928</v>
      </c>
      <c r="AD15" s="39">
        <v>0</v>
      </c>
      <c r="AE15" s="39">
        <v>0</v>
      </c>
      <c r="AF15" s="39">
        <v>16.2928</v>
      </c>
      <c r="AG15" s="39">
        <v>13.138500000000001</v>
      </c>
      <c r="AH15" s="39">
        <v>0</v>
      </c>
      <c r="AI15" s="39">
        <v>13.138500000000001</v>
      </c>
      <c r="AJ15" s="39" t="s">
        <v>265</v>
      </c>
      <c r="AK15" s="39">
        <v>0</v>
      </c>
      <c r="AL15" s="39">
        <v>13.138500000000001</v>
      </c>
      <c r="AM15" s="39">
        <v>22.209299999999999</v>
      </c>
    </row>
    <row r="16" spans="1:39" hidden="1" outlineLevel="1">
      <c r="A16" s="9">
        <v>40695</v>
      </c>
      <c r="B16" s="39">
        <v>31.690200000000001</v>
      </c>
      <c r="C16" s="39">
        <v>33.263500000000001</v>
      </c>
      <c r="D16" s="39">
        <v>35.769599999999997</v>
      </c>
      <c r="E16" s="39">
        <v>23.286999999999999</v>
      </c>
      <c r="F16" s="39">
        <v>24.074999999999999</v>
      </c>
      <c r="G16" s="39">
        <v>22.764299999999999</v>
      </c>
      <c r="H16" s="39">
        <v>23.598600000000001</v>
      </c>
      <c r="I16" s="39">
        <v>33.349800000000002</v>
      </c>
      <c r="J16" s="39">
        <v>35.787700000000001</v>
      </c>
      <c r="K16" s="39">
        <v>23.475100000000001</v>
      </c>
      <c r="L16" s="39">
        <v>24.074999999999999</v>
      </c>
      <c r="M16" s="39">
        <v>22.805399999999999</v>
      </c>
      <c r="N16" s="39">
        <v>24.364899999999999</v>
      </c>
      <c r="O16" s="39">
        <v>14.542</v>
      </c>
      <c r="P16" s="39">
        <v>19.8721</v>
      </c>
      <c r="Q16" s="39">
        <v>13.232100000000001</v>
      </c>
      <c r="R16" s="39" t="s">
        <v>265</v>
      </c>
      <c r="S16" s="39">
        <v>13.6767</v>
      </c>
      <c r="T16" s="39">
        <v>13.1676</v>
      </c>
      <c r="U16" s="39">
        <v>14.400499999999999</v>
      </c>
      <c r="V16" s="39">
        <v>0</v>
      </c>
      <c r="W16" s="39">
        <v>14.400499999999999</v>
      </c>
      <c r="X16" s="39">
        <v>0</v>
      </c>
      <c r="Y16" s="39">
        <v>0</v>
      </c>
      <c r="Z16" s="39">
        <v>14.400499999999999</v>
      </c>
      <c r="AA16" s="39">
        <v>14.5646</v>
      </c>
      <c r="AB16" s="39">
        <v>0</v>
      </c>
      <c r="AC16" s="39">
        <v>14.5646</v>
      </c>
      <c r="AD16" s="39">
        <v>0</v>
      </c>
      <c r="AE16" s="39">
        <v>0</v>
      </c>
      <c r="AF16" s="39">
        <v>14.5646</v>
      </c>
      <c r="AG16" s="39">
        <v>13.911300000000001</v>
      </c>
      <c r="AH16" s="39">
        <v>0</v>
      </c>
      <c r="AI16" s="39">
        <v>13.911300000000001</v>
      </c>
      <c r="AJ16" s="39" t="s">
        <v>265</v>
      </c>
      <c r="AK16" s="39">
        <v>0</v>
      </c>
      <c r="AL16" s="39">
        <v>13.911300000000001</v>
      </c>
      <c r="AM16" s="39">
        <v>21.8858</v>
      </c>
    </row>
    <row r="17" spans="1:39" hidden="1" outlineLevel="1">
      <c r="A17" s="9">
        <v>40725</v>
      </c>
      <c r="B17" s="39">
        <v>28.0762</v>
      </c>
      <c r="C17" s="39">
        <v>30.765999999999998</v>
      </c>
      <c r="D17" s="39">
        <v>35.499699999999997</v>
      </c>
      <c r="E17" s="39">
        <v>21.974499999999999</v>
      </c>
      <c r="F17" s="39">
        <v>22.042300000000001</v>
      </c>
      <c r="G17" s="39">
        <v>22.517900000000001</v>
      </c>
      <c r="H17" s="39">
        <v>20.287500000000001</v>
      </c>
      <c r="I17" s="39">
        <v>30.923200000000001</v>
      </c>
      <c r="J17" s="39">
        <v>35.526899999999998</v>
      </c>
      <c r="K17" s="39">
        <v>22.151599999999998</v>
      </c>
      <c r="L17" s="39">
        <v>22.042300000000001</v>
      </c>
      <c r="M17" s="39">
        <v>22.533300000000001</v>
      </c>
      <c r="N17" s="39">
        <v>20.9725</v>
      </c>
      <c r="O17" s="39">
        <v>16.059999999999999</v>
      </c>
      <c r="P17" s="39">
        <v>20.003699999999998</v>
      </c>
      <c r="Q17" s="39">
        <v>15.5839</v>
      </c>
      <c r="R17" s="39" t="s">
        <v>265</v>
      </c>
      <c r="S17" s="39">
        <v>13.655799999999999</v>
      </c>
      <c r="T17" s="39">
        <v>15.661300000000001</v>
      </c>
      <c r="U17" s="39">
        <v>14.099500000000001</v>
      </c>
      <c r="V17" s="39">
        <v>0</v>
      </c>
      <c r="W17" s="39">
        <v>14.099500000000001</v>
      </c>
      <c r="X17" s="39">
        <v>0</v>
      </c>
      <c r="Y17" s="39">
        <v>19.839099999999998</v>
      </c>
      <c r="Z17" s="39">
        <v>13.712400000000001</v>
      </c>
      <c r="AA17" s="39">
        <v>15.285299999999999</v>
      </c>
      <c r="AB17" s="39">
        <v>0</v>
      </c>
      <c r="AC17" s="39">
        <v>15.285299999999999</v>
      </c>
      <c r="AD17" s="39">
        <v>0</v>
      </c>
      <c r="AE17" s="39">
        <v>19.839099999999998</v>
      </c>
      <c r="AF17" s="39">
        <v>14.6014</v>
      </c>
      <c r="AG17" s="39">
        <v>12.987500000000001</v>
      </c>
      <c r="AH17" s="39">
        <v>0</v>
      </c>
      <c r="AI17" s="39">
        <v>12.987500000000001</v>
      </c>
      <c r="AJ17" s="39" t="s">
        <v>265</v>
      </c>
      <c r="AK17" s="39">
        <v>0</v>
      </c>
      <c r="AL17" s="39">
        <v>12.987500000000001</v>
      </c>
      <c r="AM17" s="39">
        <v>20.6877</v>
      </c>
    </row>
    <row r="18" spans="1:39" hidden="1" outlineLevel="1">
      <c r="A18" s="9">
        <v>40756</v>
      </c>
      <c r="B18" s="39">
        <v>27.85</v>
      </c>
      <c r="C18" s="39">
        <v>30.466699999999999</v>
      </c>
      <c r="D18" s="39">
        <v>35.350700000000003</v>
      </c>
      <c r="E18" s="39">
        <v>24.194400000000002</v>
      </c>
      <c r="F18" s="39">
        <v>23.610099999999999</v>
      </c>
      <c r="G18" s="39">
        <v>24.557600000000001</v>
      </c>
      <c r="H18" s="39">
        <v>23.7013</v>
      </c>
      <c r="I18" s="39">
        <v>30.590599999999998</v>
      </c>
      <c r="J18" s="39">
        <v>35.3675</v>
      </c>
      <c r="K18" s="39">
        <v>24.372599999999998</v>
      </c>
      <c r="L18" s="39">
        <v>23.610099999999999</v>
      </c>
      <c r="M18" s="39">
        <v>24.569400000000002</v>
      </c>
      <c r="N18" s="39">
        <v>24.6082</v>
      </c>
      <c r="O18" s="39">
        <v>12.7531</v>
      </c>
      <c r="P18" s="39">
        <v>20.011399999999998</v>
      </c>
      <c r="Q18" s="39">
        <v>12.047599999999999</v>
      </c>
      <c r="R18" s="39" t="s">
        <v>265</v>
      </c>
      <c r="S18" s="39">
        <v>20.314299999999999</v>
      </c>
      <c r="T18" s="39">
        <v>10.9785</v>
      </c>
      <c r="U18" s="39">
        <v>16.660599999999999</v>
      </c>
      <c r="V18" s="39">
        <v>0</v>
      </c>
      <c r="W18" s="39">
        <v>16.660599999999999</v>
      </c>
      <c r="X18" s="39">
        <v>0</v>
      </c>
      <c r="Y18" s="39">
        <v>14.8774</v>
      </c>
      <c r="Z18" s="39">
        <v>16.771699999999999</v>
      </c>
      <c r="AA18" s="39">
        <v>16.675699999999999</v>
      </c>
      <c r="AB18" s="39">
        <v>0</v>
      </c>
      <c r="AC18" s="39">
        <v>16.675699999999999</v>
      </c>
      <c r="AD18" s="39">
        <v>0</v>
      </c>
      <c r="AE18" s="39">
        <v>14.8774</v>
      </c>
      <c r="AF18" s="39">
        <v>16.82</v>
      </c>
      <c r="AG18" s="39">
        <v>16.604099999999999</v>
      </c>
      <c r="AH18" s="39">
        <v>0</v>
      </c>
      <c r="AI18" s="39">
        <v>16.604099999999999</v>
      </c>
      <c r="AJ18" s="39" t="s">
        <v>265</v>
      </c>
      <c r="AK18" s="39">
        <v>0</v>
      </c>
      <c r="AL18" s="39">
        <v>16.604099999999999</v>
      </c>
      <c r="AM18" s="39">
        <v>20.735600000000002</v>
      </c>
    </row>
    <row r="19" spans="1:39" hidden="1" outlineLevel="1">
      <c r="A19" s="9">
        <v>40787</v>
      </c>
      <c r="B19" s="39">
        <v>26.5168</v>
      </c>
      <c r="C19" s="39">
        <v>28.970300000000002</v>
      </c>
      <c r="D19" s="39">
        <v>35.045900000000003</v>
      </c>
      <c r="E19" s="39">
        <v>24.6447</v>
      </c>
      <c r="F19" s="39">
        <v>23.188500000000001</v>
      </c>
      <c r="G19" s="39">
        <v>26.622299999999999</v>
      </c>
      <c r="H19" s="39">
        <v>21.808</v>
      </c>
      <c r="I19" s="39">
        <v>29.9709</v>
      </c>
      <c r="J19" s="39">
        <v>35.069400000000002</v>
      </c>
      <c r="K19" s="39">
        <v>25.975300000000001</v>
      </c>
      <c r="L19" s="39">
        <v>23.188500000000001</v>
      </c>
      <c r="M19" s="39">
        <v>27.515899999999998</v>
      </c>
      <c r="N19" s="39">
        <v>24.9709</v>
      </c>
      <c r="O19" s="39">
        <v>11.741300000000001</v>
      </c>
      <c r="P19" s="39">
        <v>19.513500000000001</v>
      </c>
      <c r="Q19" s="39">
        <v>11.651300000000001</v>
      </c>
      <c r="R19" s="39" t="s">
        <v>265</v>
      </c>
      <c r="S19" s="39">
        <v>12.273400000000001</v>
      </c>
      <c r="T19" s="39">
        <v>11.3376</v>
      </c>
      <c r="U19" s="39">
        <v>14.8104</v>
      </c>
      <c r="V19" s="39">
        <v>0</v>
      </c>
      <c r="W19" s="39">
        <v>14.8104</v>
      </c>
      <c r="X19" s="39">
        <v>0</v>
      </c>
      <c r="Y19" s="39">
        <v>14.016500000000001</v>
      </c>
      <c r="Z19" s="39">
        <v>14.829800000000001</v>
      </c>
      <c r="AA19" s="39">
        <v>14.8255</v>
      </c>
      <c r="AB19" s="39">
        <v>0</v>
      </c>
      <c r="AC19" s="39">
        <v>14.8255</v>
      </c>
      <c r="AD19" s="39">
        <v>0</v>
      </c>
      <c r="AE19" s="39">
        <v>14.016500000000001</v>
      </c>
      <c r="AF19" s="39">
        <v>14.845599999999999</v>
      </c>
      <c r="AG19" s="39">
        <v>13.4055</v>
      </c>
      <c r="AH19" s="39">
        <v>0</v>
      </c>
      <c r="AI19" s="39">
        <v>13.4055</v>
      </c>
      <c r="AJ19" s="39" t="s">
        <v>265</v>
      </c>
      <c r="AK19" s="39">
        <v>0</v>
      </c>
      <c r="AL19" s="39">
        <v>13.4055</v>
      </c>
      <c r="AM19" s="39">
        <v>21.031099999999999</v>
      </c>
    </row>
    <row r="20" spans="1:39" hidden="1" outlineLevel="1">
      <c r="A20" s="9">
        <v>40817</v>
      </c>
      <c r="B20" s="39">
        <v>24.601299999999998</v>
      </c>
      <c r="C20" s="39">
        <v>28.9132</v>
      </c>
      <c r="D20" s="39">
        <v>35.014499999999998</v>
      </c>
      <c r="E20" s="39">
        <v>23.840299999999999</v>
      </c>
      <c r="F20" s="39">
        <v>21.363499999999998</v>
      </c>
      <c r="G20" s="39">
        <v>25.566099999999999</v>
      </c>
      <c r="H20" s="39">
        <v>22.235399999999998</v>
      </c>
      <c r="I20" s="39">
        <v>29.0412</v>
      </c>
      <c r="J20" s="39">
        <v>35.159199999999998</v>
      </c>
      <c r="K20" s="39">
        <v>23.953900000000001</v>
      </c>
      <c r="L20" s="39">
        <v>21.363499999999998</v>
      </c>
      <c r="M20" s="39">
        <v>25.5792</v>
      </c>
      <c r="N20" s="39">
        <v>22.584599999999998</v>
      </c>
      <c r="O20" s="39">
        <v>15.736499999999999</v>
      </c>
      <c r="P20" s="39">
        <v>20.018000000000001</v>
      </c>
      <c r="Q20" s="39">
        <v>12.2219</v>
      </c>
      <c r="R20" s="39" t="s">
        <v>265</v>
      </c>
      <c r="S20" s="39">
        <v>11.3543</v>
      </c>
      <c r="T20" s="39">
        <v>12.2682</v>
      </c>
      <c r="U20" s="39">
        <v>14.520200000000001</v>
      </c>
      <c r="V20" s="39">
        <v>0</v>
      </c>
      <c r="W20" s="39">
        <v>14.520200000000001</v>
      </c>
      <c r="X20" s="39">
        <v>0</v>
      </c>
      <c r="Y20" s="39">
        <v>18.010400000000001</v>
      </c>
      <c r="Z20" s="39">
        <v>14.481199999999999</v>
      </c>
      <c r="AA20" s="39">
        <v>16.314800000000002</v>
      </c>
      <c r="AB20" s="39">
        <v>0</v>
      </c>
      <c r="AC20" s="39">
        <v>16.314800000000002</v>
      </c>
      <c r="AD20" s="39">
        <v>0</v>
      </c>
      <c r="AE20" s="39">
        <v>18.010400000000001</v>
      </c>
      <c r="AF20" s="39">
        <v>16.282900000000001</v>
      </c>
      <c r="AG20" s="39">
        <v>11.8535</v>
      </c>
      <c r="AH20" s="39">
        <v>0</v>
      </c>
      <c r="AI20" s="39">
        <v>11.8535</v>
      </c>
      <c r="AJ20" s="39" t="s">
        <v>265</v>
      </c>
      <c r="AK20" s="39">
        <v>0</v>
      </c>
      <c r="AL20" s="39">
        <v>11.8535</v>
      </c>
      <c r="AM20" s="39">
        <v>19.002800000000001</v>
      </c>
    </row>
    <row r="21" spans="1:39" hidden="1" outlineLevel="1">
      <c r="A21" s="9">
        <v>40848</v>
      </c>
      <c r="B21" s="39">
        <v>24.678000000000001</v>
      </c>
      <c r="C21" s="39">
        <v>27.526299999999999</v>
      </c>
      <c r="D21" s="39">
        <v>34.836399999999998</v>
      </c>
      <c r="E21" s="39">
        <v>21.9284</v>
      </c>
      <c r="F21" s="39">
        <v>21.909600000000001</v>
      </c>
      <c r="G21" s="39">
        <v>23.377800000000001</v>
      </c>
      <c r="H21" s="39">
        <v>18.534800000000001</v>
      </c>
      <c r="I21" s="39">
        <v>27.639800000000001</v>
      </c>
      <c r="J21" s="39">
        <v>34.855699999999999</v>
      </c>
      <c r="K21" s="39">
        <v>22.0489</v>
      </c>
      <c r="L21" s="39">
        <v>21.909600000000001</v>
      </c>
      <c r="M21" s="39">
        <v>23.3887</v>
      </c>
      <c r="N21" s="39">
        <v>18.866599999999998</v>
      </c>
      <c r="O21" s="39">
        <v>13.321099999999999</v>
      </c>
      <c r="P21" s="39">
        <v>20.356000000000002</v>
      </c>
      <c r="Q21" s="39">
        <v>12.7668</v>
      </c>
      <c r="R21" s="39" t="s">
        <v>265</v>
      </c>
      <c r="S21" s="39">
        <v>17.3108</v>
      </c>
      <c r="T21" s="39">
        <v>12.3908</v>
      </c>
      <c r="U21" s="39">
        <v>16.079899999999999</v>
      </c>
      <c r="V21" s="39">
        <v>0</v>
      </c>
      <c r="W21" s="39">
        <v>16.079899999999999</v>
      </c>
      <c r="X21" s="39">
        <v>0</v>
      </c>
      <c r="Y21" s="39">
        <v>20.773599999999998</v>
      </c>
      <c r="Z21" s="39">
        <v>15.9046</v>
      </c>
      <c r="AA21" s="39">
        <v>16.0321</v>
      </c>
      <c r="AB21" s="39">
        <v>0</v>
      </c>
      <c r="AC21" s="39">
        <v>16.0321</v>
      </c>
      <c r="AD21" s="39">
        <v>0</v>
      </c>
      <c r="AE21" s="39">
        <v>20.7851</v>
      </c>
      <c r="AF21" s="39">
        <v>15.745100000000001</v>
      </c>
      <c r="AG21" s="39">
        <v>16.1617</v>
      </c>
      <c r="AH21" s="39">
        <v>0</v>
      </c>
      <c r="AI21" s="39">
        <v>16.1617</v>
      </c>
      <c r="AJ21" s="39" t="s">
        <v>265</v>
      </c>
      <c r="AK21" s="39">
        <v>13.08</v>
      </c>
      <c r="AL21" s="39">
        <v>16.162199999999999</v>
      </c>
      <c r="AM21" s="39">
        <v>20.377500000000001</v>
      </c>
    </row>
    <row r="22" spans="1:39" hidden="1" outlineLevel="1">
      <c r="A22" s="9">
        <v>40878</v>
      </c>
      <c r="B22" s="39">
        <v>26.371600000000001</v>
      </c>
      <c r="C22" s="39">
        <v>29.9771</v>
      </c>
      <c r="D22" s="39">
        <v>35.238</v>
      </c>
      <c r="E22" s="39">
        <v>23.570900000000002</v>
      </c>
      <c r="F22" s="39">
        <v>22.3965</v>
      </c>
      <c r="G22" s="39">
        <v>25.605499999999999</v>
      </c>
      <c r="H22" s="39">
        <v>18.051200000000001</v>
      </c>
      <c r="I22" s="39">
        <v>30.0595</v>
      </c>
      <c r="J22" s="39">
        <v>35.248899999999999</v>
      </c>
      <c r="K22" s="39">
        <v>23.6739</v>
      </c>
      <c r="L22" s="39">
        <v>22.3965</v>
      </c>
      <c r="M22" s="39">
        <v>25.627099999999999</v>
      </c>
      <c r="N22" s="39">
        <v>18.240300000000001</v>
      </c>
      <c r="O22" s="39">
        <v>14.837</v>
      </c>
      <c r="P22" s="39">
        <v>20.217400000000001</v>
      </c>
      <c r="Q22" s="39">
        <v>14.410399999999999</v>
      </c>
      <c r="R22" s="39" t="s">
        <v>265</v>
      </c>
      <c r="S22" s="39">
        <v>11.565799999999999</v>
      </c>
      <c r="T22" s="39">
        <v>14.6799</v>
      </c>
      <c r="U22" s="39">
        <v>17.107099999999999</v>
      </c>
      <c r="V22" s="39">
        <v>0</v>
      </c>
      <c r="W22" s="39">
        <v>17.107099999999999</v>
      </c>
      <c r="X22" s="39">
        <v>0</v>
      </c>
      <c r="Y22" s="39">
        <v>31.218599999999999</v>
      </c>
      <c r="Z22" s="39">
        <v>16.558900000000001</v>
      </c>
      <c r="AA22" s="39">
        <v>17.122499999999999</v>
      </c>
      <c r="AB22" s="39">
        <v>0</v>
      </c>
      <c r="AC22" s="39">
        <v>17.122499999999999</v>
      </c>
      <c r="AD22" s="39">
        <v>0</v>
      </c>
      <c r="AE22" s="39">
        <v>31.238800000000001</v>
      </c>
      <c r="AF22" s="39">
        <v>16.572800000000001</v>
      </c>
      <c r="AG22" s="39">
        <v>12.588699999999999</v>
      </c>
      <c r="AH22" s="39">
        <v>0</v>
      </c>
      <c r="AI22" s="39">
        <v>12.588699999999999</v>
      </c>
      <c r="AJ22" s="39" t="s">
        <v>265</v>
      </c>
      <c r="AK22" s="39">
        <v>13.08</v>
      </c>
      <c r="AL22" s="39">
        <v>12.582700000000001</v>
      </c>
      <c r="AM22" s="39">
        <v>20.374700000000001</v>
      </c>
    </row>
    <row r="23" spans="1:39" hidden="1" outlineLevel="1">
      <c r="A23" s="9">
        <v>40909</v>
      </c>
      <c r="B23" s="39">
        <v>28.168399999999998</v>
      </c>
      <c r="C23" s="39">
        <v>30.746099999999998</v>
      </c>
      <c r="D23" s="39">
        <v>35.385100000000001</v>
      </c>
      <c r="E23" s="39">
        <v>24.099</v>
      </c>
      <c r="F23" s="39">
        <v>23.323</v>
      </c>
      <c r="G23" s="39">
        <v>27.477399999999999</v>
      </c>
      <c r="H23" s="39">
        <v>18.1023</v>
      </c>
      <c r="I23" s="39">
        <v>31.099399999999999</v>
      </c>
      <c r="J23" s="39">
        <v>35.387799999999999</v>
      </c>
      <c r="K23" s="39">
        <v>24.59</v>
      </c>
      <c r="L23" s="39">
        <v>23.323</v>
      </c>
      <c r="M23" s="39">
        <v>27.504999999999999</v>
      </c>
      <c r="N23" s="39">
        <v>18.616900000000001</v>
      </c>
      <c r="O23" s="39">
        <v>15.878299999999999</v>
      </c>
      <c r="P23" s="39">
        <v>21.156300000000002</v>
      </c>
      <c r="Q23" s="39">
        <v>15.8528</v>
      </c>
      <c r="R23" s="39" t="s">
        <v>265</v>
      </c>
      <c r="S23" s="39">
        <v>11.0892</v>
      </c>
      <c r="T23" s="39">
        <v>15.9322</v>
      </c>
      <c r="U23" s="39">
        <v>15.507</v>
      </c>
      <c r="V23" s="39">
        <v>0</v>
      </c>
      <c r="W23" s="39">
        <v>15.507</v>
      </c>
      <c r="X23" s="39">
        <v>0</v>
      </c>
      <c r="Y23" s="39">
        <v>14.904199999999999</v>
      </c>
      <c r="Z23" s="39">
        <v>15.833</v>
      </c>
      <c r="AA23" s="39">
        <v>15.617599999999999</v>
      </c>
      <c r="AB23" s="39">
        <v>0</v>
      </c>
      <c r="AC23" s="39">
        <v>15.617599999999999</v>
      </c>
      <c r="AD23" s="39">
        <v>0</v>
      </c>
      <c r="AE23" s="39">
        <v>14.904199999999999</v>
      </c>
      <c r="AF23" s="39">
        <v>16.0242</v>
      </c>
      <c r="AG23" s="39">
        <v>12.2753</v>
      </c>
      <c r="AH23" s="39">
        <v>0</v>
      </c>
      <c r="AI23" s="39">
        <v>12.2753</v>
      </c>
      <c r="AJ23" s="39" t="s">
        <v>265</v>
      </c>
      <c r="AK23" s="39">
        <v>0</v>
      </c>
      <c r="AL23" s="39">
        <v>12.2753</v>
      </c>
      <c r="AM23" s="39">
        <v>20.751200000000001</v>
      </c>
    </row>
    <row r="24" spans="1:39" hidden="1" outlineLevel="1">
      <c r="A24" s="9">
        <v>40940</v>
      </c>
      <c r="B24" s="39">
        <v>25.8613</v>
      </c>
      <c r="C24" s="39">
        <v>29.385100000000001</v>
      </c>
      <c r="D24" s="39">
        <v>34.733600000000003</v>
      </c>
      <c r="E24" s="39">
        <v>26.721599999999999</v>
      </c>
      <c r="F24" s="39">
        <v>24.9208</v>
      </c>
      <c r="G24" s="39">
        <v>29.262499999999999</v>
      </c>
      <c r="H24" s="39">
        <v>24.001899999999999</v>
      </c>
      <c r="I24" s="39">
        <v>29.704899999999999</v>
      </c>
      <c r="J24" s="39">
        <v>34.744500000000002</v>
      </c>
      <c r="K24" s="39">
        <v>27.116099999999999</v>
      </c>
      <c r="L24" s="39">
        <v>24.9208</v>
      </c>
      <c r="M24" s="39">
        <v>29.279</v>
      </c>
      <c r="N24" s="39">
        <v>24.984500000000001</v>
      </c>
      <c r="O24" s="39">
        <v>14.6953</v>
      </c>
      <c r="P24" s="39">
        <v>22.7971</v>
      </c>
      <c r="Q24" s="39">
        <v>14.5778</v>
      </c>
      <c r="R24" s="39" t="s">
        <v>265</v>
      </c>
      <c r="S24" s="39">
        <v>10.56</v>
      </c>
      <c r="T24" s="39">
        <v>14.6333</v>
      </c>
      <c r="U24" s="39">
        <v>16.8902</v>
      </c>
      <c r="V24" s="39">
        <v>0</v>
      </c>
      <c r="W24" s="39">
        <v>16.8902</v>
      </c>
      <c r="X24" s="39">
        <v>0</v>
      </c>
      <c r="Y24" s="39">
        <v>18.4436</v>
      </c>
      <c r="Z24" s="39">
        <v>16.837499999999999</v>
      </c>
      <c r="AA24" s="39">
        <v>16.8903</v>
      </c>
      <c r="AB24" s="39">
        <v>0</v>
      </c>
      <c r="AC24" s="39">
        <v>16.8903</v>
      </c>
      <c r="AD24" s="39">
        <v>0</v>
      </c>
      <c r="AE24" s="39">
        <v>18.4436</v>
      </c>
      <c r="AF24" s="39">
        <v>16.8338</v>
      </c>
      <c r="AG24" s="39">
        <v>16.888400000000001</v>
      </c>
      <c r="AH24" s="39">
        <v>0</v>
      </c>
      <c r="AI24" s="39">
        <v>16.888400000000001</v>
      </c>
      <c r="AJ24" s="39" t="s">
        <v>265</v>
      </c>
      <c r="AK24" s="39">
        <v>0</v>
      </c>
      <c r="AL24" s="39">
        <v>16.888400000000001</v>
      </c>
      <c r="AM24" s="39">
        <v>21.202400000000001</v>
      </c>
    </row>
    <row r="25" spans="1:39" hidden="1" outlineLevel="1">
      <c r="A25" s="9">
        <v>40969</v>
      </c>
      <c r="B25" s="39">
        <v>27.3353</v>
      </c>
      <c r="C25" s="39">
        <v>30.6706</v>
      </c>
      <c r="D25" s="39">
        <v>35.1372</v>
      </c>
      <c r="E25" s="39">
        <v>26.668199999999999</v>
      </c>
      <c r="F25" s="39">
        <v>23.3001</v>
      </c>
      <c r="G25" s="39">
        <v>28.161799999999999</v>
      </c>
      <c r="H25" s="39">
        <v>26.1432</v>
      </c>
      <c r="I25" s="39">
        <v>30.7712</v>
      </c>
      <c r="J25" s="39">
        <v>35.162500000000001</v>
      </c>
      <c r="K25" s="39">
        <v>26.7791</v>
      </c>
      <c r="L25" s="39">
        <v>23.3001</v>
      </c>
      <c r="M25" s="39">
        <v>28.1845</v>
      </c>
      <c r="N25" s="39">
        <v>26.621600000000001</v>
      </c>
      <c r="O25" s="39">
        <v>19.860399999999998</v>
      </c>
      <c r="P25" s="39">
        <v>19.989899999999999</v>
      </c>
      <c r="Q25" s="39">
        <v>19.848299999999998</v>
      </c>
      <c r="R25" s="39" t="s">
        <v>265</v>
      </c>
      <c r="S25" s="39">
        <v>10.8002</v>
      </c>
      <c r="T25" s="39">
        <v>20.294</v>
      </c>
      <c r="U25" s="39">
        <v>14.783899999999999</v>
      </c>
      <c r="V25" s="39">
        <v>0</v>
      </c>
      <c r="W25" s="39">
        <v>14.783899999999999</v>
      </c>
      <c r="X25" s="39">
        <v>0</v>
      </c>
      <c r="Y25" s="39">
        <v>0</v>
      </c>
      <c r="Z25" s="39">
        <v>14.783899999999999</v>
      </c>
      <c r="AA25" s="39">
        <v>14.8713</v>
      </c>
      <c r="AB25" s="39">
        <v>0</v>
      </c>
      <c r="AC25" s="39">
        <v>14.8713</v>
      </c>
      <c r="AD25" s="39">
        <v>0</v>
      </c>
      <c r="AE25" s="39">
        <v>0</v>
      </c>
      <c r="AF25" s="39">
        <v>14.8713</v>
      </c>
      <c r="AG25" s="39">
        <v>14.01</v>
      </c>
      <c r="AH25" s="39">
        <v>0</v>
      </c>
      <c r="AI25" s="39">
        <v>14.01</v>
      </c>
      <c r="AJ25" s="39" t="s">
        <v>265</v>
      </c>
      <c r="AK25" s="39">
        <v>0</v>
      </c>
      <c r="AL25" s="39">
        <v>14.01</v>
      </c>
      <c r="AM25" s="39">
        <v>21.311800000000002</v>
      </c>
    </row>
    <row r="26" spans="1:39" hidden="1" outlineLevel="1">
      <c r="A26" s="9">
        <v>41000</v>
      </c>
      <c r="B26" s="39">
        <v>25.979800000000001</v>
      </c>
      <c r="C26" s="39">
        <v>29.191199999999998</v>
      </c>
      <c r="D26" s="39">
        <v>34.0383</v>
      </c>
      <c r="E26" s="39">
        <v>25.054500000000001</v>
      </c>
      <c r="F26" s="39">
        <v>20.066500000000001</v>
      </c>
      <c r="G26" s="39">
        <v>27.079899999999999</v>
      </c>
      <c r="H26" s="39">
        <v>22.721800000000002</v>
      </c>
      <c r="I26" s="39">
        <v>29.230499999999999</v>
      </c>
      <c r="J26" s="39">
        <v>34.051900000000003</v>
      </c>
      <c r="K26" s="39">
        <v>25.102900000000002</v>
      </c>
      <c r="L26" s="39">
        <v>20.066500000000001</v>
      </c>
      <c r="M26" s="39">
        <v>27.086300000000001</v>
      </c>
      <c r="N26" s="39">
        <v>22.870799999999999</v>
      </c>
      <c r="O26" s="39">
        <v>14.0389</v>
      </c>
      <c r="P26" s="39">
        <v>19.227</v>
      </c>
      <c r="Q26" s="39">
        <v>13.028700000000001</v>
      </c>
      <c r="R26" s="39" t="s">
        <v>265</v>
      </c>
      <c r="S26" s="39">
        <v>12.237299999999999</v>
      </c>
      <c r="T26" s="39">
        <v>13.085100000000001</v>
      </c>
      <c r="U26" s="39">
        <v>18.206800000000001</v>
      </c>
      <c r="V26" s="39">
        <v>0</v>
      </c>
      <c r="W26" s="39">
        <v>18.206800000000001</v>
      </c>
      <c r="X26" s="39">
        <v>0</v>
      </c>
      <c r="Y26" s="39">
        <v>28.072700000000001</v>
      </c>
      <c r="Z26" s="39">
        <v>17.694800000000001</v>
      </c>
      <c r="AA26" s="39">
        <v>18.260200000000001</v>
      </c>
      <c r="AB26" s="39">
        <v>0</v>
      </c>
      <c r="AC26" s="39">
        <v>18.260200000000001</v>
      </c>
      <c r="AD26" s="39">
        <v>0</v>
      </c>
      <c r="AE26" s="39">
        <v>28.072700000000001</v>
      </c>
      <c r="AF26" s="39">
        <v>17.7453</v>
      </c>
      <c r="AG26" s="39">
        <v>13.137</v>
      </c>
      <c r="AH26" s="39">
        <v>0</v>
      </c>
      <c r="AI26" s="39">
        <v>13.137</v>
      </c>
      <c r="AJ26" s="39" t="s">
        <v>265</v>
      </c>
      <c r="AK26" s="39">
        <v>0</v>
      </c>
      <c r="AL26" s="39">
        <v>13.137</v>
      </c>
      <c r="AM26" s="39">
        <v>20.301500000000001</v>
      </c>
    </row>
    <row r="27" spans="1:39" hidden="1" outlineLevel="1">
      <c r="A27" s="9">
        <v>41030</v>
      </c>
      <c r="B27" s="39">
        <v>26.747599999999998</v>
      </c>
      <c r="C27" s="39">
        <v>29.1676</v>
      </c>
      <c r="D27" s="39">
        <v>34.1374</v>
      </c>
      <c r="E27" s="39">
        <v>24.830200000000001</v>
      </c>
      <c r="F27" s="39">
        <v>21.943899999999999</v>
      </c>
      <c r="G27" s="39">
        <v>26.9939</v>
      </c>
      <c r="H27" s="39">
        <v>22.766999999999999</v>
      </c>
      <c r="I27" s="39">
        <v>30.0837</v>
      </c>
      <c r="J27" s="39">
        <v>34.2318</v>
      </c>
      <c r="K27" s="39">
        <v>26.063099999999999</v>
      </c>
      <c r="L27" s="39">
        <v>21.943899999999999</v>
      </c>
      <c r="M27" s="39">
        <v>26.9971</v>
      </c>
      <c r="N27" s="39">
        <v>26.352799999999998</v>
      </c>
      <c r="O27" s="39">
        <v>14.674799999999999</v>
      </c>
      <c r="P27" s="39">
        <v>20.014600000000002</v>
      </c>
      <c r="Q27" s="39">
        <v>14.3818</v>
      </c>
      <c r="R27" s="39" t="s">
        <v>265</v>
      </c>
      <c r="S27" s="39">
        <v>15.081</v>
      </c>
      <c r="T27" s="39">
        <v>14.3809</v>
      </c>
      <c r="U27" s="39">
        <v>19.723299999999998</v>
      </c>
      <c r="V27" s="39">
        <v>0</v>
      </c>
      <c r="W27" s="39">
        <v>19.723299999999998</v>
      </c>
      <c r="X27" s="39">
        <v>0</v>
      </c>
      <c r="Y27" s="39">
        <v>25.014900000000001</v>
      </c>
      <c r="Z27" s="39">
        <v>18.760999999999999</v>
      </c>
      <c r="AA27" s="39">
        <v>19.760100000000001</v>
      </c>
      <c r="AB27" s="39">
        <v>0</v>
      </c>
      <c r="AC27" s="39">
        <v>19.760100000000001</v>
      </c>
      <c r="AD27" s="39">
        <v>0</v>
      </c>
      <c r="AE27" s="39">
        <v>25.014900000000001</v>
      </c>
      <c r="AF27" s="39">
        <v>18.7973</v>
      </c>
      <c r="AG27" s="39">
        <v>13.9407</v>
      </c>
      <c r="AH27" s="39">
        <v>0</v>
      </c>
      <c r="AI27" s="39">
        <v>13.9407</v>
      </c>
      <c r="AJ27" s="39" t="s">
        <v>265</v>
      </c>
      <c r="AK27" s="39">
        <v>0</v>
      </c>
      <c r="AL27" s="39">
        <v>13.9407</v>
      </c>
      <c r="AM27" s="39">
        <v>21.3338</v>
      </c>
    </row>
    <row r="28" spans="1:39" hidden="1" outlineLevel="1">
      <c r="A28" s="9">
        <v>41061</v>
      </c>
      <c r="B28" s="39">
        <v>25.8553</v>
      </c>
      <c r="C28" s="39">
        <v>28.931899999999999</v>
      </c>
      <c r="D28" s="39">
        <v>33.881900000000002</v>
      </c>
      <c r="E28" s="39">
        <v>25.8155</v>
      </c>
      <c r="F28" s="39">
        <v>21.091000000000001</v>
      </c>
      <c r="G28" s="39">
        <v>28.020600000000002</v>
      </c>
      <c r="H28" s="39">
        <v>24.497699999999998</v>
      </c>
      <c r="I28" s="39">
        <v>30.0425</v>
      </c>
      <c r="J28" s="39">
        <v>33.897300000000001</v>
      </c>
      <c r="K28" s="39">
        <v>27.3169</v>
      </c>
      <c r="L28" s="39">
        <v>21.091000000000001</v>
      </c>
      <c r="M28" s="39">
        <v>28.026800000000001</v>
      </c>
      <c r="N28" s="39">
        <v>29.9666</v>
      </c>
      <c r="O28" s="39">
        <v>13.7791</v>
      </c>
      <c r="P28" s="39">
        <v>19.988299999999999</v>
      </c>
      <c r="Q28" s="39">
        <v>13.7399</v>
      </c>
      <c r="R28" s="39" t="s">
        <v>265</v>
      </c>
      <c r="S28" s="39">
        <v>14.9352</v>
      </c>
      <c r="T28" s="39">
        <v>13.737299999999999</v>
      </c>
      <c r="U28" s="39">
        <v>16.906400000000001</v>
      </c>
      <c r="V28" s="39">
        <v>0</v>
      </c>
      <c r="W28" s="39">
        <v>16.906400000000001</v>
      </c>
      <c r="X28" s="39">
        <v>0</v>
      </c>
      <c r="Y28" s="39">
        <v>19.989999999999998</v>
      </c>
      <c r="Z28" s="39">
        <v>16.8581</v>
      </c>
      <c r="AA28" s="39">
        <v>16.9512</v>
      </c>
      <c r="AB28" s="39">
        <v>0</v>
      </c>
      <c r="AC28" s="39">
        <v>16.9512</v>
      </c>
      <c r="AD28" s="39">
        <v>0</v>
      </c>
      <c r="AE28" s="39">
        <v>19.989999999999998</v>
      </c>
      <c r="AF28" s="39">
        <v>16.903099999999998</v>
      </c>
      <c r="AG28" s="39">
        <v>12.6006</v>
      </c>
      <c r="AH28" s="39">
        <v>0</v>
      </c>
      <c r="AI28" s="39">
        <v>12.6006</v>
      </c>
      <c r="AJ28" s="39" t="s">
        <v>265</v>
      </c>
      <c r="AK28" s="39">
        <v>0</v>
      </c>
      <c r="AL28" s="39">
        <v>12.6006</v>
      </c>
      <c r="AM28" s="39">
        <v>20.955200000000001</v>
      </c>
    </row>
    <row r="29" spans="1:39" hidden="1" outlineLevel="1">
      <c r="A29" s="9">
        <v>41091</v>
      </c>
      <c r="B29" s="39">
        <v>25.778500000000001</v>
      </c>
      <c r="C29" s="39">
        <v>29.675599999999999</v>
      </c>
      <c r="D29" s="39">
        <v>34.207000000000001</v>
      </c>
      <c r="E29" s="39">
        <v>26.3233</v>
      </c>
      <c r="F29" s="39">
        <v>21.0715</v>
      </c>
      <c r="G29" s="39">
        <v>27.393799999999999</v>
      </c>
      <c r="H29" s="39">
        <v>27.201499999999999</v>
      </c>
      <c r="I29" s="39">
        <v>29.741399999999999</v>
      </c>
      <c r="J29" s="39">
        <v>34.210799999999999</v>
      </c>
      <c r="K29" s="39">
        <v>26.414000000000001</v>
      </c>
      <c r="L29" s="39">
        <v>21.0715</v>
      </c>
      <c r="M29" s="39">
        <v>27.3948</v>
      </c>
      <c r="N29" s="39">
        <v>27.6448</v>
      </c>
      <c r="O29" s="39">
        <v>12.9368</v>
      </c>
      <c r="P29" s="39">
        <v>20.449300000000001</v>
      </c>
      <c r="Q29" s="39">
        <v>12.703200000000001</v>
      </c>
      <c r="R29" s="39" t="s">
        <v>265</v>
      </c>
      <c r="S29" s="39">
        <v>16.870200000000001</v>
      </c>
      <c r="T29" s="39">
        <v>12.667</v>
      </c>
      <c r="U29" s="39">
        <v>17.1965</v>
      </c>
      <c r="V29" s="39">
        <v>0</v>
      </c>
      <c r="W29" s="39">
        <v>17.1965</v>
      </c>
      <c r="X29" s="39">
        <v>0</v>
      </c>
      <c r="Y29" s="39">
        <v>15.4</v>
      </c>
      <c r="Z29" s="39">
        <v>17.251100000000001</v>
      </c>
      <c r="AA29" s="39">
        <v>17.235299999999999</v>
      </c>
      <c r="AB29" s="39">
        <v>0</v>
      </c>
      <c r="AC29" s="39">
        <v>17.235299999999999</v>
      </c>
      <c r="AD29" s="39">
        <v>0</v>
      </c>
      <c r="AE29" s="39">
        <v>15.4</v>
      </c>
      <c r="AF29" s="39">
        <v>17.291799999999999</v>
      </c>
      <c r="AG29" s="39">
        <v>13.786799999999999</v>
      </c>
      <c r="AH29" s="39">
        <v>0</v>
      </c>
      <c r="AI29" s="39">
        <v>13.786799999999999</v>
      </c>
      <c r="AJ29" s="39" t="s">
        <v>265</v>
      </c>
      <c r="AK29" s="39">
        <v>0</v>
      </c>
      <c r="AL29" s="39">
        <v>13.786799999999999</v>
      </c>
      <c r="AM29" s="39">
        <v>20.398499999999999</v>
      </c>
    </row>
    <row r="30" spans="1:39" hidden="1" outlineLevel="1">
      <c r="A30" s="9">
        <v>41122</v>
      </c>
      <c r="B30" s="39">
        <v>26.258299999999998</v>
      </c>
      <c r="C30" s="39">
        <v>29.842700000000001</v>
      </c>
      <c r="D30" s="39">
        <v>34.807600000000001</v>
      </c>
      <c r="E30" s="39">
        <v>25.178100000000001</v>
      </c>
      <c r="F30" s="39">
        <v>21.4544</v>
      </c>
      <c r="G30" s="39">
        <v>27.409099999999999</v>
      </c>
      <c r="H30" s="39">
        <v>23.255600000000001</v>
      </c>
      <c r="I30" s="39">
        <v>29.956700000000001</v>
      </c>
      <c r="J30" s="39">
        <v>34.811599999999999</v>
      </c>
      <c r="K30" s="39">
        <v>25.3385</v>
      </c>
      <c r="L30" s="39">
        <v>21.4544</v>
      </c>
      <c r="M30" s="39">
        <v>27.471499999999999</v>
      </c>
      <c r="N30" s="39">
        <v>23.7561</v>
      </c>
      <c r="O30" s="39">
        <v>12.803100000000001</v>
      </c>
      <c r="P30" s="39">
        <v>21.061900000000001</v>
      </c>
      <c r="Q30" s="39">
        <v>12.624499999999999</v>
      </c>
      <c r="R30" s="39" t="s">
        <v>265</v>
      </c>
      <c r="S30" s="39">
        <v>14.5349</v>
      </c>
      <c r="T30" s="39">
        <v>12.1098</v>
      </c>
      <c r="U30" s="39">
        <v>18.318100000000001</v>
      </c>
      <c r="V30" s="39">
        <v>0</v>
      </c>
      <c r="W30" s="39">
        <v>18.318100000000001</v>
      </c>
      <c r="X30" s="39">
        <v>0</v>
      </c>
      <c r="Y30" s="39">
        <v>24.319199999999999</v>
      </c>
      <c r="Z30" s="39">
        <v>17.477599999999999</v>
      </c>
      <c r="AA30" s="39">
        <v>18.349</v>
      </c>
      <c r="AB30" s="39">
        <v>0</v>
      </c>
      <c r="AC30" s="39">
        <v>18.349</v>
      </c>
      <c r="AD30" s="39">
        <v>0</v>
      </c>
      <c r="AE30" s="39">
        <v>24.319199999999999</v>
      </c>
      <c r="AF30" s="39">
        <v>17.506599999999999</v>
      </c>
      <c r="AG30" s="39">
        <v>13.608000000000001</v>
      </c>
      <c r="AH30" s="39">
        <v>0</v>
      </c>
      <c r="AI30" s="39">
        <v>13.608000000000001</v>
      </c>
      <c r="AJ30" s="39" t="s">
        <v>265</v>
      </c>
      <c r="AK30" s="39">
        <v>0</v>
      </c>
      <c r="AL30" s="39">
        <v>13.608000000000001</v>
      </c>
      <c r="AM30" s="39">
        <v>20.2607</v>
      </c>
    </row>
    <row r="31" spans="1:39" hidden="1" outlineLevel="1">
      <c r="A31" s="9">
        <v>41153</v>
      </c>
      <c r="B31" s="39">
        <v>25.998999999999999</v>
      </c>
      <c r="C31" s="39">
        <v>28.9968</v>
      </c>
      <c r="D31" s="39">
        <v>34.483499999999999</v>
      </c>
      <c r="E31" s="39">
        <v>24.815100000000001</v>
      </c>
      <c r="F31" s="39">
        <v>21.9665</v>
      </c>
      <c r="G31" s="39">
        <v>27.9651</v>
      </c>
      <c r="H31" s="39">
        <v>17.7776</v>
      </c>
      <c r="I31" s="39">
        <v>29.010300000000001</v>
      </c>
      <c r="J31" s="39">
        <v>34.487699999999997</v>
      </c>
      <c r="K31" s="39">
        <v>24.8308</v>
      </c>
      <c r="L31" s="39">
        <v>21.9665</v>
      </c>
      <c r="M31" s="39">
        <v>27.9651</v>
      </c>
      <c r="N31" s="39">
        <v>17.802800000000001</v>
      </c>
      <c r="O31" s="39">
        <v>14.833399999999999</v>
      </c>
      <c r="P31" s="39">
        <v>19.9359</v>
      </c>
      <c r="Q31" s="39">
        <v>14.065</v>
      </c>
      <c r="R31" s="39" t="s">
        <v>265</v>
      </c>
      <c r="S31" s="39" t="s">
        <v>265</v>
      </c>
      <c r="T31" s="39">
        <v>14.065</v>
      </c>
      <c r="U31" s="39">
        <v>16.8599</v>
      </c>
      <c r="V31" s="39">
        <v>0</v>
      </c>
      <c r="W31" s="39">
        <v>16.8599</v>
      </c>
      <c r="X31" s="39">
        <v>0</v>
      </c>
      <c r="Y31" s="39">
        <v>0</v>
      </c>
      <c r="Z31" s="39">
        <v>16.8599</v>
      </c>
      <c r="AA31" s="39">
        <v>16.871400000000001</v>
      </c>
      <c r="AB31" s="39">
        <v>0</v>
      </c>
      <c r="AC31" s="39">
        <v>16.871400000000001</v>
      </c>
      <c r="AD31" s="39">
        <v>0</v>
      </c>
      <c r="AE31" s="39">
        <v>0</v>
      </c>
      <c r="AF31" s="39">
        <v>16.871400000000001</v>
      </c>
      <c r="AG31" s="39">
        <v>14.5909</v>
      </c>
      <c r="AH31" s="39">
        <v>0</v>
      </c>
      <c r="AI31" s="39">
        <v>14.5909</v>
      </c>
      <c r="AJ31" s="39" t="s">
        <v>265</v>
      </c>
      <c r="AK31" s="39" t="s">
        <v>265</v>
      </c>
      <c r="AL31" s="39">
        <v>14.5909</v>
      </c>
      <c r="AM31" s="39">
        <v>21.377700000000001</v>
      </c>
    </row>
    <row r="32" spans="1:39" hidden="1" outlineLevel="1">
      <c r="A32" s="9">
        <v>41183</v>
      </c>
      <c r="B32" s="39">
        <v>26.625800000000002</v>
      </c>
      <c r="C32" s="39">
        <v>28.386900000000001</v>
      </c>
      <c r="D32" s="39">
        <v>34.442500000000003</v>
      </c>
      <c r="E32" s="39">
        <v>24.344100000000001</v>
      </c>
      <c r="F32" s="39">
        <v>21.4422</v>
      </c>
      <c r="G32" s="39">
        <v>28.843299999999999</v>
      </c>
      <c r="H32" s="39">
        <v>18.1797</v>
      </c>
      <c r="I32" s="39">
        <v>29.0608</v>
      </c>
      <c r="J32" s="39">
        <v>34.442700000000002</v>
      </c>
      <c r="K32" s="39">
        <v>25.139900000000001</v>
      </c>
      <c r="L32" s="39">
        <v>21.4422</v>
      </c>
      <c r="M32" s="39">
        <v>28.864000000000001</v>
      </c>
      <c r="N32" s="39">
        <v>19.035399999999999</v>
      </c>
      <c r="O32" s="39">
        <v>15.6271</v>
      </c>
      <c r="P32" s="39">
        <v>26.046600000000002</v>
      </c>
      <c r="Q32" s="39">
        <v>15.625400000000001</v>
      </c>
      <c r="R32" s="39" t="s">
        <v>265</v>
      </c>
      <c r="S32" s="39">
        <v>14.193300000000001</v>
      </c>
      <c r="T32" s="39">
        <v>15.638500000000001</v>
      </c>
      <c r="U32" s="39">
        <v>17.633700000000001</v>
      </c>
      <c r="V32" s="39">
        <v>0</v>
      </c>
      <c r="W32" s="39">
        <v>17.633700000000001</v>
      </c>
      <c r="X32" s="39">
        <v>0</v>
      </c>
      <c r="Y32" s="39">
        <v>0</v>
      </c>
      <c r="Z32" s="39">
        <v>17.633700000000001</v>
      </c>
      <c r="AA32" s="39">
        <v>19.302099999999999</v>
      </c>
      <c r="AB32" s="39">
        <v>0</v>
      </c>
      <c r="AC32" s="39">
        <v>19.302099999999999</v>
      </c>
      <c r="AD32" s="39">
        <v>0</v>
      </c>
      <c r="AE32" s="39">
        <v>0</v>
      </c>
      <c r="AF32" s="39">
        <v>19.302099999999999</v>
      </c>
      <c r="AG32" s="39">
        <v>14.399800000000001</v>
      </c>
      <c r="AH32" s="39">
        <v>0</v>
      </c>
      <c r="AI32" s="39">
        <v>14.399800000000001</v>
      </c>
      <c r="AJ32" s="39" t="s">
        <v>265</v>
      </c>
      <c r="AK32" s="39">
        <v>0</v>
      </c>
      <c r="AL32" s="39">
        <v>14.399800000000001</v>
      </c>
      <c r="AM32" s="39">
        <v>23.416799999999999</v>
      </c>
    </row>
    <row r="33" spans="1:39" hidden="1" outlineLevel="1">
      <c r="A33" s="9">
        <v>41214</v>
      </c>
      <c r="B33" s="39">
        <v>27.861599999999999</v>
      </c>
      <c r="C33" s="39">
        <v>30.650700000000001</v>
      </c>
      <c r="D33" s="39">
        <v>34.528199999999998</v>
      </c>
      <c r="E33" s="39">
        <v>27.095800000000001</v>
      </c>
      <c r="F33" s="39">
        <v>20.841899999999999</v>
      </c>
      <c r="G33" s="39">
        <v>29.979199999999999</v>
      </c>
      <c r="H33" s="39">
        <v>23.9922</v>
      </c>
      <c r="I33" s="39">
        <v>30.6602</v>
      </c>
      <c r="J33" s="39">
        <v>34.531199999999998</v>
      </c>
      <c r="K33" s="39">
        <v>27.108699999999999</v>
      </c>
      <c r="L33" s="39">
        <v>20.841899999999999</v>
      </c>
      <c r="M33" s="39">
        <v>29.979199999999999</v>
      </c>
      <c r="N33" s="39">
        <v>24.036200000000001</v>
      </c>
      <c r="O33" s="39">
        <v>9.9498999999999995</v>
      </c>
      <c r="P33" s="39">
        <v>2.0737000000000001</v>
      </c>
      <c r="Q33" s="39">
        <v>10.8</v>
      </c>
      <c r="R33" s="39" t="s">
        <v>265</v>
      </c>
      <c r="S33" s="39" t="s">
        <v>265</v>
      </c>
      <c r="T33" s="39">
        <v>10.8</v>
      </c>
      <c r="U33" s="39">
        <v>16.672899999999998</v>
      </c>
      <c r="V33" s="39">
        <v>0</v>
      </c>
      <c r="W33" s="39">
        <v>16.672899999999998</v>
      </c>
      <c r="X33" s="39">
        <v>0</v>
      </c>
      <c r="Y33" s="39">
        <v>18</v>
      </c>
      <c r="Z33" s="39">
        <v>16.438099999999999</v>
      </c>
      <c r="AA33" s="39">
        <v>17.377300000000002</v>
      </c>
      <c r="AB33" s="39">
        <v>0</v>
      </c>
      <c r="AC33" s="39">
        <v>17.377300000000002</v>
      </c>
      <c r="AD33" s="39">
        <v>0</v>
      </c>
      <c r="AE33" s="39">
        <v>18</v>
      </c>
      <c r="AF33" s="39">
        <v>17.180700000000002</v>
      </c>
      <c r="AG33" s="39">
        <v>15.4916</v>
      </c>
      <c r="AH33" s="39">
        <v>0</v>
      </c>
      <c r="AI33" s="39">
        <v>15.4916</v>
      </c>
      <c r="AJ33" s="39" t="s">
        <v>265</v>
      </c>
      <c r="AK33" s="39" t="s">
        <v>265</v>
      </c>
      <c r="AL33" s="39">
        <v>15.4916</v>
      </c>
      <c r="AM33" s="39">
        <v>23.685600000000001</v>
      </c>
    </row>
    <row r="34" spans="1:39" hidden="1" outlineLevel="1">
      <c r="A34" s="9">
        <v>41244</v>
      </c>
      <c r="B34" s="39">
        <v>28.3291</v>
      </c>
      <c r="C34" s="39">
        <v>30.730799999999999</v>
      </c>
      <c r="D34" s="39">
        <v>34.734499999999997</v>
      </c>
      <c r="E34" s="39">
        <v>26.509599999999999</v>
      </c>
      <c r="F34" s="39">
        <v>19.428100000000001</v>
      </c>
      <c r="G34" s="39">
        <v>28.930099999999999</v>
      </c>
      <c r="H34" s="39">
        <v>23.323</v>
      </c>
      <c r="I34" s="39">
        <v>30.748899999999999</v>
      </c>
      <c r="J34" s="39">
        <v>34.7346</v>
      </c>
      <c r="K34" s="39">
        <v>26.537600000000001</v>
      </c>
      <c r="L34" s="39">
        <v>19.428100000000001</v>
      </c>
      <c r="M34" s="39">
        <v>28.930099999999999</v>
      </c>
      <c r="N34" s="39">
        <v>23.518699999999999</v>
      </c>
      <c r="O34" s="39">
        <v>13.7706</v>
      </c>
      <c r="P34" s="39">
        <v>26.907800000000002</v>
      </c>
      <c r="Q34" s="39">
        <v>13.64</v>
      </c>
      <c r="R34" s="39" t="s">
        <v>265</v>
      </c>
      <c r="S34" s="39">
        <v>0</v>
      </c>
      <c r="T34" s="39">
        <v>13.64</v>
      </c>
      <c r="U34" s="39">
        <v>19.171900000000001</v>
      </c>
      <c r="V34" s="39">
        <v>0</v>
      </c>
      <c r="W34" s="39">
        <v>19.171900000000001</v>
      </c>
      <c r="X34" s="39">
        <v>0</v>
      </c>
      <c r="Y34" s="39">
        <v>0</v>
      </c>
      <c r="Z34" s="39">
        <v>19.171900000000001</v>
      </c>
      <c r="AA34" s="39">
        <v>19.171900000000001</v>
      </c>
      <c r="AB34" s="39">
        <v>0</v>
      </c>
      <c r="AC34" s="39">
        <v>19.171900000000001</v>
      </c>
      <c r="AD34" s="39">
        <v>0</v>
      </c>
      <c r="AE34" s="39">
        <v>0</v>
      </c>
      <c r="AF34" s="39">
        <v>19.171900000000001</v>
      </c>
      <c r="AG34" s="39">
        <v>0</v>
      </c>
      <c r="AH34" s="39">
        <v>0</v>
      </c>
      <c r="AI34" s="39">
        <v>0</v>
      </c>
      <c r="AJ34" s="39" t="s">
        <v>265</v>
      </c>
      <c r="AK34" s="39">
        <v>0</v>
      </c>
      <c r="AL34" s="39">
        <v>0</v>
      </c>
      <c r="AM34" s="39">
        <v>23.833200000000001</v>
      </c>
    </row>
    <row r="35" spans="1:39" hidden="1" outlineLevel="1">
      <c r="A35" s="9">
        <v>41275</v>
      </c>
      <c r="B35" s="39">
        <v>29.7227</v>
      </c>
      <c r="C35" s="39">
        <v>31.9712</v>
      </c>
      <c r="D35" s="39">
        <v>34.801600000000001</v>
      </c>
      <c r="E35" s="39">
        <v>27.989699999999999</v>
      </c>
      <c r="F35" s="39">
        <v>20.352399999999999</v>
      </c>
      <c r="G35" s="39">
        <v>29.998200000000001</v>
      </c>
      <c r="H35" s="39">
        <v>30.141200000000001</v>
      </c>
      <c r="I35" s="39">
        <v>31.971399999999999</v>
      </c>
      <c r="J35" s="39">
        <v>34.801900000000003</v>
      </c>
      <c r="K35" s="39">
        <v>27.989699999999999</v>
      </c>
      <c r="L35" s="39">
        <v>20.352399999999999</v>
      </c>
      <c r="M35" s="39">
        <v>29.998200000000001</v>
      </c>
      <c r="N35" s="39">
        <v>30.141200000000001</v>
      </c>
      <c r="O35" s="39">
        <v>7.673</v>
      </c>
      <c r="P35" s="39">
        <v>7.673</v>
      </c>
      <c r="Q35" s="39" t="s">
        <v>265</v>
      </c>
      <c r="R35" s="39" t="s">
        <v>265</v>
      </c>
      <c r="S35" s="39" t="s">
        <v>265</v>
      </c>
      <c r="T35" s="39" t="s">
        <v>265</v>
      </c>
      <c r="U35" s="39">
        <v>18.349900000000002</v>
      </c>
      <c r="V35" s="39">
        <v>0</v>
      </c>
      <c r="W35" s="39">
        <v>18.349900000000002</v>
      </c>
      <c r="X35" s="39">
        <v>0</v>
      </c>
      <c r="Y35" s="39">
        <v>0</v>
      </c>
      <c r="Z35" s="39">
        <v>18.349900000000002</v>
      </c>
      <c r="AA35" s="39">
        <v>18.349900000000002</v>
      </c>
      <c r="AB35" s="39">
        <v>0</v>
      </c>
      <c r="AC35" s="39">
        <v>18.349900000000002</v>
      </c>
      <c r="AD35" s="39">
        <v>0</v>
      </c>
      <c r="AE35" s="39">
        <v>0</v>
      </c>
      <c r="AF35" s="39">
        <v>18.349900000000002</v>
      </c>
      <c r="AG35" s="39">
        <v>0</v>
      </c>
      <c r="AH35" s="39">
        <v>0</v>
      </c>
      <c r="AI35" s="39" t="s">
        <v>265</v>
      </c>
      <c r="AJ35" s="39" t="s">
        <v>265</v>
      </c>
      <c r="AK35" s="39" t="s">
        <v>265</v>
      </c>
      <c r="AL35" s="39" t="s">
        <v>265</v>
      </c>
      <c r="AM35" s="39">
        <v>24.178699999999999</v>
      </c>
    </row>
    <row r="36" spans="1:39" hidden="1" outlineLevel="1">
      <c r="A36" s="9">
        <v>41306</v>
      </c>
      <c r="B36" s="39">
        <v>28.686299999999999</v>
      </c>
      <c r="C36" s="39">
        <v>31.979700000000001</v>
      </c>
      <c r="D36" s="39">
        <v>34.631799999999998</v>
      </c>
      <c r="E36" s="39">
        <v>28.968499999999999</v>
      </c>
      <c r="F36" s="39">
        <v>21.955300000000001</v>
      </c>
      <c r="G36" s="39">
        <v>30.6295</v>
      </c>
      <c r="H36" s="39">
        <v>29.9694</v>
      </c>
      <c r="I36" s="39">
        <v>31.988499999999998</v>
      </c>
      <c r="J36" s="39">
        <v>34.631900000000002</v>
      </c>
      <c r="K36" s="39">
        <v>28.984200000000001</v>
      </c>
      <c r="L36" s="39">
        <v>21.955300000000001</v>
      </c>
      <c r="M36" s="39">
        <v>30.6295</v>
      </c>
      <c r="N36" s="39">
        <v>30.098299999999998</v>
      </c>
      <c r="O36" s="39">
        <v>12.8269</v>
      </c>
      <c r="P36" s="39">
        <v>16.591200000000001</v>
      </c>
      <c r="Q36" s="39">
        <v>12.8</v>
      </c>
      <c r="R36" s="39" t="s">
        <v>265</v>
      </c>
      <c r="S36" s="39" t="s">
        <v>265</v>
      </c>
      <c r="T36" s="39">
        <v>12.8</v>
      </c>
      <c r="U36" s="39">
        <v>12.3529</v>
      </c>
      <c r="V36" s="39">
        <v>0</v>
      </c>
      <c r="W36" s="39">
        <v>12.3529</v>
      </c>
      <c r="X36" s="39">
        <v>0</v>
      </c>
      <c r="Y36" s="39">
        <v>25.668600000000001</v>
      </c>
      <c r="Z36" s="39">
        <v>7.3887999999999998</v>
      </c>
      <c r="AA36" s="39">
        <v>22.478200000000001</v>
      </c>
      <c r="AB36" s="39">
        <v>0</v>
      </c>
      <c r="AC36" s="39">
        <v>22.478200000000001</v>
      </c>
      <c r="AD36" s="39">
        <v>0</v>
      </c>
      <c r="AE36" s="39">
        <v>25.668600000000001</v>
      </c>
      <c r="AF36" s="39">
        <v>19.361499999999999</v>
      </c>
      <c r="AG36" s="39">
        <v>0</v>
      </c>
      <c r="AH36" s="39">
        <v>0</v>
      </c>
      <c r="AI36" s="39">
        <v>0</v>
      </c>
      <c r="AJ36" s="39" t="s">
        <v>265</v>
      </c>
      <c r="AK36" s="39" t="s">
        <v>265</v>
      </c>
      <c r="AL36" s="39">
        <v>0</v>
      </c>
      <c r="AM36" s="39">
        <v>24.308900000000001</v>
      </c>
    </row>
    <row r="37" spans="1:39" hidden="1" outlineLevel="1">
      <c r="A37" s="9">
        <v>41334</v>
      </c>
      <c r="B37" s="39">
        <v>29.1281</v>
      </c>
      <c r="C37" s="39">
        <v>31.864999999999998</v>
      </c>
      <c r="D37" s="39">
        <v>35.114600000000003</v>
      </c>
      <c r="E37" s="39">
        <v>27.692</v>
      </c>
      <c r="F37" s="39">
        <v>23.387699999999999</v>
      </c>
      <c r="G37" s="39">
        <v>28.634899999999998</v>
      </c>
      <c r="H37" s="39">
        <v>30.782800000000002</v>
      </c>
      <c r="I37" s="39">
        <v>31.865300000000001</v>
      </c>
      <c r="J37" s="39">
        <v>35.115299999999998</v>
      </c>
      <c r="K37" s="39">
        <v>27.692</v>
      </c>
      <c r="L37" s="39">
        <v>23.387699999999999</v>
      </c>
      <c r="M37" s="39">
        <v>28.634899999999998</v>
      </c>
      <c r="N37" s="39">
        <v>30.782800000000002</v>
      </c>
      <c r="O37" s="39">
        <v>5.5031999999999996</v>
      </c>
      <c r="P37" s="39">
        <v>5.5031999999999996</v>
      </c>
      <c r="Q37" s="39" t="s">
        <v>265</v>
      </c>
      <c r="R37" s="39" t="s">
        <v>265</v>
      </c>
      <c r="S37" s="39" t="s">
        <v>265</v>
      </c>
      <c r="T37" s="39" t="s">
        <v>265</v>
      </c>
      <c r="U37" s="39">
        <v>20.243400000000001</v>
      </c>
      <c r="V37" s="39">
        <v>0</v>
      </c>
      <c r="W37" s="39">
        <v>20.243400000000001</v>
      </c>
      <c r="X37" s="39">
        <v>0</v>
      </c>
      <c r="Y37" s="39">
        <v>20.717400000000001</v>
      </c>
      <c r="Z37" s="39">
        <v>20.124700000000001</v>
      </c>
      <c r="AA37" s="39">
        <v>20.243400000000001</v>
      </c>
      <c r="AB37" s="39">
        <v>0</v>
      </c>
      <c r="AC37" s="39">
        <v>20.243400000000001</v>
      </c>
      <c r="AD37" s="39">
        <v>0</v>
      </c>
      <c r="AE37" s="39">
        <v>20.717400000000001</v>
      </c>
      <c r="AF37" s="39">
        <v>20.124700000000001</v>
      </c>
      <c r="AG37" s="39">
        <v>0</v>
      </c>
      <c r="AH37" s="39">
        <v>0</v>
      </c>
      <c r="AI37" s="39" t="s">
        <v>265</v>
      </c>
      <c r="AJ37" s="39" t="s">
        <v>265</v>
      </c>
      <c r="AK37" s="39" t="s">
        <v>265</v>
      </c>
      <c r="AL37" s="39" t="s">
        <v>265</v>
      </c>
      <c r="AM37" s="39">
        <v>24.311299999999999</v>
      </c>
    </row>
    <row r="38" spans="1:39" hidden="1" outlineLevel="1">
      <c r="A38" s="9">
        <v>41365</v>
      </c>
      <c r="B38" s="39">
        <v>28.435099999999998</v>
      </c>
      <c r="C38" s="39">
        <v>31.256399999999999</v>
      </c>
      <c r="D38" s="39">
        <v>34.860199999999999</v>
      </c>
      <c r="E38" s="39">
        <v>27.534199999999998</v>
      </c>
      <c r="F38" s="39">
        <v>21.6326</v>
      </c>
      <c r="G38" s="39">
        <v>29.593499999999999</v>
      </c>
      <c r="H38" s="39">
        <v>25.784199999999998</v>
      </c>
      <c r="I38" s="39">
        <v>31.257400000000001</v>
      </c>
      <c r="J38" s="39">
        <v>34.862499999999997</v>
      </c>
      <c r="K38" s="39">
        <v>27.534199999999998</v>
      </c>
      <c r="L38" s="39">
        <v>21.6326</v>
      </c>
      <c r="M38" s="39">
        <v>29.593499999999999</v>
      </c>
      <c r="N38" s="39">
        <v>25.784199999999998</v>
      </c>
      <c r="O38" s="39">
        <v>3.8325999999999998</v>
      </c>
      <c r="P38" s="39">
        <v>3.8325999999999998</v>
      </c>
      <c r="Q38" s="39" t="s">
        <v>265</v>
      </c>
      <c r="R38" s="39" t="s">
        <v>265</v>
      </c>
      <c r="S38" s="39" t="s">
        <v>265</v>
      </c>
      <c r="T38" s="39" t="s">
        <v>265</v>
      </c>
      <c r="U38" s="39">
        <v>21.595700000000001</v>
      </c>
      <c r="V38" s="39">
        <v>0</v>
      </c>
      <c r="W38" s="39">
        <v>21.595700000000001</v>
      </c>
      <c r="X38" s="39">
        <v>0</v>
      </c>
      <c r="Y38" s="39">
        <v>25.5533</v>
      </c>
      <c r="Z38" s="39">
        <v>19.4251</v>
      </c>
      <c r="AA38" s="39">
        <v>21.595700000000001</v>
      </c>
      <c r="AB38" s="39">
        <v>0</v>
      </c>
      <c r="AC38" s="39">
        <v>21.595700000000001</v>
      </c>
      <c r="AD38" s="39">
        <v>0</v>
      </c>
      <c r="AE38" s="39">
        <v>25.5533</v>
      </c>
      <c r="AF38" s="39">
        <v>19.4251</v>
      </c>
      <c r="AG38" s="39">
        <v>0</v>
      </c>
      <c r="AH38" s="39">
        <v>0</v>
      </c>
      <c r="AI38" s="39" t="s">
        <v>265</v>
      </c>
      <c r="AJ38" s="39" t="s">
        <v>265</v>
      </c>
      <c r="AK38" s="39" t="s">
        <v>265</v>
      </c>
      <c r="AL38" s="39" t="s">
        <v>265</v>
      </c>
      <c r="AM38" s="39">
        <v>24.1814</v>
      </c>
    </row>
    <row r="39" spans="1:39" hidden="1" outlineLevel="1">
      <c r="A39" s="9">
        <v>41395</v>
      </c>
      <c r="B39" s="39">
        <v>28.552099999999999</v>
      </c>
      <c r="C39" s="39">
        <v>31.425599999999999</v>
      </c>
      <c r="D39" s="39">
        <v>34.849600000000002</v>
      </c>
      <c r="E39" s="39">
        <v>28.123799999999999</v>
      </c>
      <c r="F39" s="39">
        <v>21.771000000000001</v>
      </c>
      <c r="G39" s="39">
        <v>30.435099999999998</v>
      </c>
      <c r="H39" s="39">
        <v>26.811800000000002</v>
      </c>
      <c r="I39" s="39">
        <v>31.447399999999998</v>
      </c>
      <c r="J39" s="39">
        <v>34.850099999999998</v>
      </c>
      <c r="K39" s="39">
        <v>28.16</v>
      </c>
      <c r="L39" s="39">
        <v>21.771000000000001</v>
      </c>
      <c r="M39" s="39">
        <v>30.435099999999998</v>
      </c>
      <c r="N39" s="39">
        <v>27.104700000000001</v>
      </c>
      <c r="O39" s="39">
        <v>8.7246000000000006</v>
      </c>
      <c r="P39" s="39">
        <v>14.602499999999999</v>
      </c>
      <c r="Q39" s="39">
        <v>8.6363000000000003</v>
      </c>
      <c r="R39" s="39" t="s">
        <v>265</v>
      </c>
      <c r="S39" s="39" t="s">
        <v>265</v>
      </c>
      <c r="T39" s="39">
        <v>8.6363000000000003</v>
      </c>
      <c r="U39" s="39">
        <v>18.3461</v>
      </c>
      <c r="V39" s="39">
        <v>0</v>
      </c>
      <c r="W39" s="39">
        <v>18.3461</v>
      </c>
      <c r="X39" s="39">
        <v>0</v>
      </c>
      <c r="Y39" s="39">
        <v>0</v>
      </c>
      <c r="Z39" s="39">
        <v>18.3461</v>
      </c>
      <c r="AA39" s="39">
        <v>18.3461</v>
      </c>
      <c r="AB39" s="39">
        <v>0</v>
      </c>
      <c r="AC39" s="39">
        <v>18.3461</v>
      </c>
      <c r="AD39" s="39">
        <v>0</v>
      </c>
      <c r="AE39" s="39">
        <v>0</v>
      </c>
      <c r="AF39" s="39">
        <v>18.3461</v>
      </c>
      <c r="AG39" s="39">
        <v>0</v>
      </c>
      <c r="AH39" s="39">
        <v>0</v>
      </c>
      <c r="AI39" s="39">
        <v>0</v>
      </c>
      <c r="AJ39" s="39" t="s">
        <v>265</v>
      </c>
      <c r="AK39" s="39" t="s">
        <v>265</v>
      </c>
      <c r="AL39" s="39">
        <v>0</v>
      </c>
      <c r="AM39" s="39">
        <v>24.319099999999999</v>
      </c>
    </row>
    <row r="40" spans="1:39" hidden="1" outlineLevel="1">
      <c r="A40" s="9">
        <v>41426</v>
      </c>
      <c r="B40" s="39">
        <v>26.994499999999999</v>
      </c>
      <c r="C40" s="39">
        <v>29.7743</v>
      </c>
      <c r="D40" s="39">
        <v>33.927199999999999</v>
      </c>
      <c r="E40" s="39">
        <v>27.9513</v>
      </c>
      <c r="F40" s="39">
        <v>21.926500000000001</v>
      </c>
      <c r="G40" s="39">
        <v>29.605699999999999</v>
      </c>
      <c r="H40" s="39">
        <v>27.725999999999999</v>
      </c>
      <c r="I40" s="39">
        <v>29.782800000000002</v>
      </c>
      <c r="J40" s="39">
        <v>33.927399999999999</v>
      </c>
      <c r="K40" s="39">
        <v>27.962199999999999</v>
      </c>
      <c r="L40" s="39">
        <v>21.926500000000001</v>
      </c>
      <c r="M40" s="39">
        <v>29.605699999999999</v>
      </c>
      <c r="N40" s="39">
        <v>27.766200000000001</v>
      </c>
      <c r="O40" s="39">
        <v>11.3515</v>
      </c>
      <c r="P40" s="39">
        <v>16.833500000000001</v>
      </c>
      <c r="Q40" s="39">
        <v>11.3</v>
      </c>
      <c r="R40" s="39" t="s">
        <v>265</v>
      </c>
      <c r="S40" s="39" t="s">
        <v>265</v>
      </c>
      <c r="T40" s="39">
        <v>11.3</v>
      </c>
      <c r="U40" s="39">
        <v>18.9328</v>
      </c>
      <c r="V40" s="39">
        <v>0</v>
      </c>
      <c r="W40" s="39">
        <v>18.9328</v>
      </c>
      <c r="X40" s="39">
        <v>0</v>
      </c>
      <c r="Y40" s="39">
        <v>0</v>
      </c>
      <c r="Z40" s="39">
        <v>18.9328</v>
      </c>
      <c r="AA40" s="39">
        <v>18.9328</v>
      </c>
      <c r="AB40" s="39">
        <v>0</v>
      </c>
      <c r="AC40" s="39">
        <v>18.9328</v>
      </c>
      <c r="AD40" s="39">
        <v>0</v>
      </c>
      <c r="AE40" s="39">
        <v>0</v>
      </c>
      <c r="AF40" s="39">
        <v>18.9328</v>
      </c>
      <c r="AG40" s="39">
        <v>0</v>
      </c>
      <c r="AH40" s="39">
        <v>0</v>
      </c>
      <c r="AI40" s="39">
        <v>0</v>
      </c>
      <c r="AJ40" s="39" t="s">
        <v>265</v>
      </c>
      <c r="AK40" s="39" t="s">
        <v>265</v>
      </c>
      <c r="AL40" s="39">
        <v>0</v>
      </c>
      <c r="AM40" s="39">
        <v>24.030100000000001</v>
      </c>
    </row>
    <row r="41" spans="1:39" hidden="1" outlineLevel="1">
      <c r="A41" s="9">
        <v>41456</v>
      </c>
      <c r="B41" s="39">
        <v>27.8523</v>
      </c>
      <c r="C41" s="39">
        <v>30.857900000000001</v>
      </c>
      <c r="D41" s="39">
        <v>34.4878</v>
      </c>
      <c r="E41" s="39">
        <v>28.787800000000001</v>
      </c>
      <c r="F41" s="39">
        <v>23.541899999999998</v>
      </c>
      <c r="G41" s="39">
        <v>29.877400000000002</v>
      </c>
      <c r="H41" s="39">
        <v>29.4239</v>
      </c>
      <c r="I41" s="39">
        <v>30.863499999999998</v>
      </c>
      <c r="J41" s="39">
        <v>34.488100000000003</v>
      </c>
      <c r="K41" s="39">
        <v>28.7956</v>
      </c>
      <c r="L41" s="39">
        <v>23.541899999999998</v>
      </c>
      <c r="M41" s="39">
        <v>29.877400000000002</v>
      </c>
      <c r="N41" s="39">
        <v>29.4739</v>
      </c>
      <c r="O41" s="39">
        <v>12.8184</v>
      </c>
      <c r="P41" s="39">
        <v>28.513500000000001</v>
      </c>
      <c r="Q41" s="39">
        <v>11.8</v>
      </c>
      <c r="R41" s="39" t="s">
        <v>265</v>
      </c>
      <c r="S41" s="39" t="s">
        <v>265</v>
      </c>
      <c r="T41" s="39">
        <v>11.8</v>
      </c>
      <c r="U41" s="39">
        <v>19.534700000000001</v>
      </c>
      <c r="V41" s="39">
        <v>0</v>
      </c>
      <c r="W41" s="39">
        <v>19.534700000000001</v>
      </c>
      <c r="X41" s="39">
        <v>0</v>
      </c>
      <c r="Y41" s="39">
        <v>20.231400000000001</v>
      </c>
      <c r="Z41" s="39">
        <v>19.450900000000001</v>
      </c>
      <c r="AA41" s="39">
        <v>19.534700000000001</v>
      </c>
      <c r="AB41" s="39">
        <v>0</v>
      </c>
      <c r="AC41" s="39">
        <v>19.534700000000001</v>
      </c>
      <c r="AD41" s="39">
        <v>0</v>
      </c>
      <c r="AE41" s="39">
        <v>20.231400000000001</v>
      </c>
      <c r="AF41" s="39">
        <v>19.450900000000001</v>
      </c>
      <c r="AG41" s="39">
        <v>0</v>
      </c>
      <c r="AH41" s="39">
        <v>0</v>
      </c>
      <c r="AI41" s="39">
        <v>0</v>
      </c>
      <c r="AJ41" s="39" t="s">
        <v>265</v>
      </c>
      <c r="AK41" s="39" t="s">
        <v>265</v>
      </c>
      <c r="AL41" s="39">
        <v>0</v>
      </c>
      <c r="AM41" s="39">
        <v>24.437000000000001</v>
      </c>
    </row>
    <row r="42" spans="1:39" hidden="1" outlineLevel="1">
      <c r="A42" s="9">
        <v>41487</v>
      </c>
      <c r="B42" s="39">
        <v>26.117599999999999</v>
      </c>
      <c r="C42" s="39">
        <v>27.656600000000001</v>
      </c>
      <c r="D42" s="39">
        <v>31.562000000000001</v>
      </c>
      <c r="E42" s="39">
        <v>26.178100000000001</v>
      </c>
      <c r="F42" s="39">
        <v>19.7133</v>
      </c>
      <c r="G42" s="39">
        <v>27.717500000000001</v>
      </c>
      <c r="H42" s="39">
        <v>26.129300000000001</v>
      </c>
      <c r="I42" s="39">
        <v>27.6568</v>
      </c>
      <c r="J42" s="39">
        <v>31.562899999999999</v>
      </c>
      <c r="K42" s="39">
        <v>26.178100000000001</v>
      </c>
      <c r="L42" s="39">
        <v>19.7133</v>
      </c>
      <c r="M42" s="39">
        <v>27.717500000000001</v>
      </c>
      <c r="N42" s="39">
        <v>26.129300000000001</v>
      </c>
      <c r="O42" s="39">
        <v>2.3123</v>
      </c>
      <c r="P42" s="39">
        <v>2.3123</v>
      </c>
      <c r="Q42" s="39" t="s">
        <v>265</v>
      </c>
      <c r="R42" s="39" t="s">
        <v>265</v>
      </c>
      <c r="S42" s="39" t="s">
        <v>265</v>
      </c>
      <c r="T42" s="39" t="s">
        <v>265</v>
      </c>
      <c r="U42" s="39">
        <v>18.453399999999998</v>
      </c>
      <c r="V42" s="39">
        <v>0</v>
      </c>
      <c r="W42" s="39">
        <v>18.453399999999998</v>
      </c>
      <c r="X42" s="39">
        <v>0</v>
      </c>
      <c r="Y42" s="39">
        <v>0</v>
      </c>
      <c r="Z42" s="39">
        <v>18.453399999999998</v>
      </c>
      <c r="AA42" s="39">
        <v>18.453399999999998</v>
      </c>
      <c r="AB42" s="39">
        <v>0</v>
      </c>
      <c r="AC42" s="39">
        <v>18.453399999999998</v>
      </c>
      <c r="AD42" s="39">
        <v>0</v>
      </c>
      <c r="AE42" s="39">
        <v>0</v>
      </c>
      <c r="AF42" s="39">
        <v>18.453399999999998</v>
      </c>
      <c r="AG42" s="39">
        <v>0</v>
      </c>
      <c r="AH42" s="39">
        <v>0</v>
      </c>
      <c r="AI42" s="39" t="s">
        <v>265</v>
      </c>
      <c r="AJ42" s="39" t="s">
        <v>265</v>
      </c>
      <c r="AK42" s="39" t="s">
        <v>265</v>
      </c>
      <c r="AL42" s="39" t="s">
        <v>265</v>
      </c>
      <c r="AM42" s="39">
        <v>24.3889</v>
      </c>
    </row>
    <row r="43" spans="1:39" hidden="1" outlineLevel="1">
      <c r="A43" s="9">
        <v>41518</v>
      </c>
      <c r="B43" s="39">
        <v>26.2578</v>
      </c>
      <c r="C43" s="39">
        <v>27.735199999999999</v>
      </c>
      <c r="D43" s="39">
        <v>29.157599999999999</v>
      </c>
      <c r="E43" s="39">
        <v>27.1462</v>
      </c>
      <c r="F43" s="39">
        <v>20.453700000000001</v>
      </c>
      <c r="G43" s="39">
        <v>29.588100000000001</v>
      </c>
      <c r="H43" s="39">
        <v>26.8263</v>
      </c>
      <c r="I43" s="39">
        <v>27.772099999999998</v>
      </c>
      <c r="J43" s="39">
        <v>29.157</v>
      </c>
      <c r="K43" s="39">
        <v>27.196000000000002</v>
      </c>
      <c r="L43" s="39">
        <v>20.453700000000001</v>
      </c>
      <c r="M43" s="39">
        <v>29.588100000000001</v>
      </c>
      <c r="N43" s="39">
        <v>27.2684</v>
      </c>
      <c r="O43" s="39">
        <v>16.678899999999999</v>
      </c>
      <c r="P43" s="39">
        <v>43.2074</v>
      </c>
      <c r="Q43" s="39">
        <v>16.5639</v>
      </c>
      <c r="R43" s="39" t="s">
        <v>265</v>
      </c>
      <c r="S43" s="39" t="s">
        <v>265</v>
      </c>
      <c r="T43" s="39">
        <v>16.5639</v>
      </c>
      <c r="U43" s="39">
        <v>17.484300000000001</v>
      </c>
      <c r="V43" s="39">
        <v>0</v>
      </c>
      <c r="W43" s="39">
        <v>17.484300000000001</v>
      </c>
      <c r="X43" s="39">
        <v>0</v>
      </c>
      <c r="Y43" s="39">
        <v>17.09</v>
      </c>
      <c r="Z43" s="39">
        <v>17.564</v>
      </c>
      <c r="AA43" s="39">
        <v>17.484300000000001</v>
      </c>
      <c r="AB43" s="39">
        <v>0</v>
      </c>
      <c r="AC43" s="39">
        <v>17.484300000000001</v>
      </c>
      <c r="AD43" s="39">
        <v>0</v>
      </c>
      <c r="AE43" s="39">
        <v>17.09</v>
      </c>
      <c r="AF43" s="39">
        <v>17.564</v>
      </c>
      <c r="AG43" s="39">
        <v>0</v>
      </c>
      <c r="AH43" s="39">
        <v>0</v>
      </c>
      <c r="AI43" s="39">
        <v>0</v>
      </c>
      <c r="AJ43" s="39" t="s">
        <v>265</v>
      </c>
      <c r="AK43" s="39" t="s">
        <v>265</v>
      </c>
      <c r="AL43" s="39">
        <v>0</v>
      </c>
      <c r="AM43" s="39">
        <v>24.678000000000001</v>
      </c>
    </row>
    <row r="44" spans="1:39" hidden="1" outlineLevel="1">
      <c r="A44" s="9">
        <v>41548</v>
      </c>
      <c r="B44" s="39">
        <v>26.019600000000001</v>
      </c>
      <c r="C44" s="39">
        <v>27.8749</v>
      </c>
      <c r="D44" s="39">
        <v>29.498000000000001</v>
      </c>
      <c r="E44" s="39">
        <v>27.076699999999999</v>
      </c>
      <c r="F44" s="39">
        <v>20.285399999999999</v>
      </c>
      <c r="G44" s="39">
        <v>28.447600000000001</v>
      </c>
      <c r="H44" s="39">
        <v>28.406400000000001</v>
      </c>
      <c r="I44" s="39">
        <v>27.8767</v>
      </c>
      <c r="J44" s="39">
        <v>29.498699999999999</v>
      </c>
      <c r="K44" s="39">
        <v>27.078900000000001</v>
      </c>
      <c r="L44" s="39">
        <v>20.285399999999999</v>
      </c>
      <c r="M44" s="39">
        <v>28.447600000000001</v>
      </c>
      <c r="N44" s="39">
        <v>28.421500000000002</v>
      </c>
      <c r="O44" s="39">
        <v>11.680999999999999</v>
      </c>
      <c r="P44" s="39">
        <v>7.9337</v>
      </c>
      <c r="Q44" s="39">
        <v>12.0784</v>
      </c>
      <c r="R44" s="39">
        <v>0</v>
      </c>
      <c r="S44" s="39" t="s">
        <v>265</v>
      </c>
      <c r="T44" s="39">
        <v>12.0784</v>
      </c>
      <c r="U44" s="39">
        <v>19.925699999999999</v>
      </c>
      <c r="V44" s="39">
        <v>0</v>
      </c>
      <c r="W44" s="39">
        <v>19.925699999999999</v>
      </c>
      <c r="X44" s="39">
        <v>0</v>
      </c>
      <c r="Y44" s="39">
        <v>0</v>
      </c>
      <c r="Z44" s="39">
        <v>19.925699999999999</v>
      </c>
      <c r="AA44" s="39">
        <v>19.925699999999999</v>
      </c>
      <c r="AB44" s="39">
        <v>0</v>
      </c>
      <c r="AC44" s="39">
        <v>19.925699999999999</v>
      </c>
      <c r="AD44" s="39">
        <v>0</v>
      </c>
      <c r="AE44" s="39">
        <v>0</v>
      </c>
      <c r="AF44" s="39">
        <v>19.925699999999999</v>
      </c>
      <c r="AG44" s="39">
        <v>0</v>
      </c>
      <c r="AH44" s="39">
        <v>0</v>
      </c>
      <c r="AI44" s="39">
        <v>0</v>
      </c>
      <c r="AJ44" s="39">
        <v>0</v>
      </c>
      <c r="AK44" s="39" t="s">
        <v>265</v>
      </c>
      <c r="AL44" s="39">
        <v>0</v>
      </c>
      <c r="AM44" s="39">
        <v>24.428699999999999</v>
      </c>
    </row>
    <row r="45" spans="1:39" hidden="1" outlineLevel="1">
      <c r="A45" s="9">
        <v>41579</v>
      </c>
      <c r="B45" s="39">
        <v>25.9892</v>
      </c>
      <c r="C45" s="39">
        <v>27.956800000000001</v>
      </c>
      <c r="D45" s="39">
        <v>29.904299999999999</v>
      </c>
      <c r="E45" s="39">
        <v>26.9346</v>
      </c>
      <c r="F45" s="39">
        <v>22.241900000000001</v>
      </c>
      <c r="G45" s="39">
        <v>28.007300000000001</v>
      </c>
      <c r="H45" s="39">
        <v>25.358599999999999</v>
      </c>
      <c r="I45" s="39">
        <v>27.964500000000001</v>
      </c>
      <c r="J45" s="39">
        <v>29.9056</v>
      </c>
      <c r="K45" s="39">
        <v>26.9451</v>
      </c>
      <c r="L45" s="39">
        <v>22.241900000000001</v>
      </c>
      <c r="M45" s="39">
        <v>28.007300000000001</v>
      </c>
      <c r="N45" s="39">
        <v>25.4222</v>
      </c>
      <c r="O45" s="39">
        <v>10.984</v>
      </c>
      <c r="P45" s="39">
        <v>1.8393999999999999</v>
      </c>
      <c r="Q45" s="39">
        <v>11.3</v>
      </c>
      <c r="R45" s="39">
        <v>0</v>
      </c>
      <c r="S45" s="39" t="s">
        <v>265</v>
      </c>
      <c r="T45" s="39">
        <v>11.3</v>
      </c>
      <c r="U45" s="39">
        <v>18.976800000000001</v>
      </c>
      <c r="V45" s="39">
        <v>0</v>
      </c>
      <c r="W45" s="39">
        <v>18.976800000000001</v>
      </c>
      <c r="X45" s="39">
        <v>0</v>
      </c>
      <c r="Y45" s="39">
        <v>0</v>
      </c>
      <c r="Z45" s="39">
        <v>18.976800000000001</v>
      </c>
      <c r="AA45" s="39">
        <v>18.976800000000001</v>
      </c>
      <c r="AB45" s="39">
        <v>0</v>
      </c>
      <c r="AC45" s="39">
        <v>18.976800000000001</v>
      </c>
      <c r="AD45" s="39">
        <v>0</v>
      </c>
      <c r="AE45" s="39">
        <v>0</v>
      </c>
      <c r="AF45" s="39">
        <v>18.976800000000001</v>
      </c>
      <c r="AG45" s="39">
        <v>0</v>
      </c>
      <c r="AH45" s="39">
        <v>0</v>
      </c>
      <c r="AI45" s="39">
        <v>0</v>
      </c>
      <c r="AJ45" s="39">
        <v>0</v>
      </c>
      <c r="AK45" s="39" t="s">
        <v>265</v>
      </c>
      <c r="AL45" s="39">
        <v>0</v>
      </c>
      <c r="AM45" s="39">
        <v>24.1313</v>
      </c>
    </row>
    <row r="46" spans="1:39" hidden="1" outlineLevel="1">
      <c r="A46" s="9">
        <v>41609</v>
      </c>
      <c r="B46" s="39">
        <v>25.948699999999999</v>
      </c>
      <c r="C46" s="39">
        <v>27.9953</v>
      </c>
      <c r="D46" s="39">
        <v>30.174700000000001</v>
      </c>
      <c r="E46" s="39">
        <v>26.827400000000001</v>
      </c>
      <c r="F46" s="39">
        <v>22.091100000000001</v>
      </c>
      <c r="G46" s="39">
        <v>27.671199999999999</v>
      </c>
      <c r="H46" s="39">
        <v>26.266200000000001</v>
      </c>
      <c r="I46" s="39">
        <v>27.999700000000001</v>
      </c>
      <c r="J46" s="39">
        <v>30.175799999999999</v>
      </c>
      <c r="K46" s="39">
        <v>26.833300000000001</v>
      </c>
      <c r="L46" s="39">
        <v>22.091100000000001</v>
      </c>
      <c r="M46" s="39">
        <v>27.671199999999999</v>
      </c>
      <c r="N46" s="39">
        <v>26.299700000000001</v>
      </c>
      <c r="O46" s="39">
        <v>10.9933</v>
      </c>
      <c r="P46" s="39">
        <v>6.0735999999999999</v>
      </c>
      <c r="Q46" s="39">
        <v>11.3</v>
      </c>
      <c r="R46" s="39" t="s">
        <v>265</v>
      </c>
      <c r="S46" s="39" t="s">
        <v>265</v>
      </c>
      <c r="T46" s="39">
        <v>11.3</v>
      </c>
      <c r="U46" s="39">
        <v>19.1129</v>
      </c>
      <c r="V46" s="39">
        <v>0</v>
      </c>
      <c r="W46" s="39">
        <v>19.1129</v>
      </c>
      <c r="X46" s="39">
        <v>0</v>
      </c>
      <c r="Y46" s="39">
        <v>20.911100000000001</v>
      </c>
      <c r="Z46" s="39">
        <v>18.692499999999999</v>
      </c>
      <c r="AA46" s="39">
        <v>19.1129</v>
      </c>
      <c r="AB46" s="39">
        <v>0</v>
      </c>
      <c r="AC46" s="39">
        <v>19.1129</v>
      </c>
      <c r="AD46" s="39">
        <v>0</v>
      </c>
      <c r="AE46" s="39">
        <v>20.911100000000001</v>
      </c>
      <c r="AF46" s="39">
        <v>18.692499999999999</v>
      </c>
      <c r="AG46" s="39">
        <v>0</v>
      </c>
      <c r="AH46" s="39">
        <v>0</v>
      </c>
      <c r="AI46" s="39">
        <v>0</v>
      </c>
      <c r="AJ46" s="39" t="s">
        <v>265</v>
      </c>
      <c r="AK46" s="39" t="s">
        <v>265</v>
      </c>
      <c r="AL46" s="39">
        <v>0</v>
      </c>
      <c r="AM46" s="39">
        <v>24.243200000000002</v>
      </c>
    </row>
    <row r="47" spans="1:39" hidden="1" outlineLevel="1">
      <c r="A47" s="9">
        <v>41640</v>
      </c>
      <c r="B47" s="39">
        <v>26.201499999999999</v>
      </c>
      <c r="C47" s="39">
        <v>28.149699999999999</v>
      </c>
      <c r="D47" s="39">
        <v>30.399799999999999</v>
      </c>
      <c r="E47" s="39">
        <v>26.670500000000001</v>
      </c>
      <c r="F47" s="39">
        <v>22.919599999999999</v>
      </c>
      <c r="G47" s="39">
        <v>28.1008</v>
      </c>
      <c r="H47" s="39">
        <v>25.825600000000001</v>
      </c>
      <c r="I47" s="39">
        <v>28.149899999999999</v>
      </c>
      <c r="J47" s="39">
        <v>30.400300000000001</v>
      </c>
      <c r="K47" s="39">
        <v>26.670500000000001</v>
      </c>
      <c r="L47" s="39">
        <v>22.919599999999999</v>
      </c>
      <c r="M47" s="39">
        <v>28.1008</v>
      </c>
      <c r="N47" s="39">
        <v>25.825600000000001</v>
      </c>
      <c r="O47" s="39">
        <v>8.2874999999999996</v>
      </c>
      <c r="P47" s="39">
        <v>8.2874999999999996</v>
      </c>
      <c r="Q47" s="39" t="s">
        <v>265</v>
      </c>
      <c r="R47" s="39" t="s">
        <v>265</v>
      </c>
      <c r="S47" s="39" t="s">
        <v>265</v>
      </c>
      <c r="T47" s="39" t="s">
        <v>265</v>
      </c>
      <c r="U47" s="39">
        <v>11.5922</v>
      </c>
      <c r="V47" s="39">
        <v>0</v>
      </c>
      <c r="W47" s="39">
        <v>11.5922</v>
      </c>
      <c r="X47" s="39">
        <v>0</v>
      </c>
      <c r="Y47" s="39">
        <v>10.4299</v>
      </c>
      <c r="Z47" s="39">
        <v>13.6805</v>
      </c>
      <c r="AA47" s="39">
        <v>11.5922</v>
      </c>
      <c r="AB47" s="39">
        <v>0</v>
      </c>
      <c r="AC47" s="39">
        <v>11.5922</v>
      </c>
      <c r="AD47" s="39">
        <v>0</v>
      </c>
      <c r="AE47" s="39">
        <v>10.4299</v>
      </c>
      <c r="AF47" s="39">
        <v>13.6805</v>
      </c>
      <c r="AG47" s="39">
        <v>0</v>
      </c>
      <c r="AH47" s="39">
        <v>0</v>
      </c>
      <c r="AI47" s="39" t="s">
        <v>265</v>
      </c>
      <c r="AJ47" s="39" t="s">
        <v>265</v>
      </c>
      <c r="AK47" s="39" t="s">
        <v>265</v>
      </c>
      <c r="AL47" s="39" t="s">
        <v>265</v>
      </c>
      <c r="AM47" s="39">
        <v>24.819800000000001</v>
      </c>
    </row>
    <row r="48" spans="1:39" hidden="1" outlineLevel="1">
      <c r="A48" s="9">
        <v>41671</v>
      </c>
      <c r="B48" s="39">
        <v>26.018799999999999</v>
      </c>
      <c r="C48" s="39">
        <v>27.9511</v>
      </c>
      <c r="D48" s="39">
        <v>29.918900000000001</v>
      </c>
      <c r="E48" s="39">
        <v>26.769200000000001</v>
      </c>
      <c r="F48" s="39">
        <v>22.505199999999999</v>
      </c>
      <c r="G48" s="39">
        <v>28.905000000000001</v>
      </c>
      <c r="H48" s="39">
        <v>23.461200000000002</v>
      </c>
      <c r="I48" s="39">
        <v>27.9513</v>
      </c>
      <c r="J48" s="39">
        <v>29.9194</v>
      </c>
      <c r="K48" s="39">
        <v>26.769200000000001</v>
      </c>
      <c r="L48" s="39">
        <v>22.505199999999999</v>
      </c>
      <c r="M48" s="39">
        <v>28.905000000000001</v>
      </c>
      <c r="N48" s="39">
        <v>23.461200000000002</v>
      </c>
      <c r="O48" s="39">
        <v>21.192</v>
      </c>
      <c r="P48" s="39">
        <v>21.192</v>
      </c>
      <c r="Q48" s="39" t="s">
        <v>265</v>
      </c>
      <c r="R48" s="39" t="s">
        <v>265</v>
      </c>
      <c r="S48" s="39" t="s">
        <v>265</v>
      </c>
      <c r="T48" s="39" t="s">
        <v>265</v>
      </c>
      <c r="U48" s="39">
        <v>18.763400000000001</v>
      </c>
      <c r="V48" s="39">
        <v>0</v>
      </c>
      <c r="W48" s="39">
        <v>18.763400000000001</v>
      </c>
      <c r="X48" s="39">
        <v>0</v>
      </c>
      <c r="Y48" s="39">
        <v>21.223400000000002</v>
      </c>
      <c r="Z48" s="39">
        <v>17.279499999999999</v>
      </c>
      <c r="AA48" s="39">
        <v>18.763400000000001</v>
      </c>
      <c r="AB48" s="39">
        <v>0</v>
      </c>
      <c r="AC48" s="39">
        <v>18.763400000000001</v>
      </c>
      <c r="AD48" s="39">
        <v>0</v>
      </c>
      <c r="AE48" s="39">
        <v>21.223400000000002</v>
      </c>
      <c r="AF48" s="39">
        <v>17.279499999999999</v>
      </c>
      <c r="AG48" s="39">
        <v>0</v>
      </c>
      <c r="AH48" s="39">
        <v>0</v>
      </c>
      <c r="AI48" s="39" t="s">
        <v>265</v>
      </c>
      <c r="AJ48" s="39" t="s">
        <v>265</v>
      </c>
      <c r="AK48" s="39" t="s">
        <v>265</v>
      </c>
      <c r="AL48" s="39" t="s">
        <v>265</v>
      </c>
      <c r="AM48" s="39">
        <v>24.618200000000002</v>
      </c>
    </row>
    <row r="49" spans="1:39" hidden="1" outlineLevel="1">
      <c r="A49" s="9">
        <v>41699</v>
      </c>
      <c r="B49" s="39">
        <v>26.253699999999998</v>
      </c>
      <c r="C49" s="39">
        <v>27.831399999999999</v>
      </c>
      <c r="D49" s="39">
        <v>29.302399999999999</v>
      </c>
      <c r="E49" s="39">
        <v>26.537600000000001</v>
      </c>
      <c r="F49" s="39">
        <v>22.7319</v>
      </c>
      <c r="G49" s="39">
        <v>28.847100000000001</v>
      </c>
      <c r="H49" s="39">
        <v>29.690899999999999</v>
      </c>
      <c r="I49" s="39">
        <v>27.835899999999999</v>
      </c>
      <c r="J49" s="39">
        <v>29.303599999999999</v>
      </c>
      <c r="K49" s="39">
        <v>26.544599999999999</v>
      </c>
      <c r="L49" s="39">
        <v>22.7319</v>
      </c>
      <c r="M49" s="39">
        <v>28.847200000000001</v>
      </c>
      <c r="N49" s="39">
        <v>29.784600000000001</v>
      </c>
      <c r="O49" s="39">
        <v>11.757300000000001</v>
      </c>
      <c r="P49" s="39">
        <v>10.6065</v>
      </c>
      <c r="Q49" s="39">
        <v>11.888299999999999</v>
      </c>
      <c r="R49" s="39" t="s">
        <v>265</v>
      </c>
      <c r="S49" s="39">
        <v>25.8</v>
      </c>
      <c r="T49" s="39">
        <v>11.5</v>
      </c>
      <c r="U49" s="39">
        <v>20.755700000000001</v>
      </c>
      <c r="V49" s="39">
        <v>0</v>
      </c>
      <c r="W49" s="39">
        <v>20.755700000000001</v>
      </c>
      <c r="X49" s="39">
        <v>0</v>
      </c>
      <c r="Y49" s="39">
        <v>0</v>
      </c>
      <c r="Z49" s="39">
        <v>20.755700000000001</v>
      </c>
      <c r="AA49" s="39">
        <v>20.755700000000001</v>
      </c>
      <c r="AB49" s="39">
        <v>0</v>
      </c>
      <c r="AC49" s="39">
        <v>20.755700000000001</v>
      </c>
      <c r="AD49" s="39">
        <v>0</v>
      </c>
      <c r="AE49" s="39">
        <v>0</v>
      </c>
      <c r="AF49" s="39">
        <v>20.755700000000001</v>
      </c>
      <c r="AG49" s="39">
        <v>0</v>
      </c>
      <c r="AH49" s="39">
        <v>0</v>
      </c>
      <c r="AI49" s="39">
        <v>0</v>
      </c>
      <c r="AJ49" s="39" t="s">
        <v>265</v>
      </c>
      <c r="AK49" s="39">
        <v>0</v>
      </c>
      <c r="AL49" s="39">
        <v>0</v>
      </c>
      <c r="AM49" s="39">
        <v>24.603300000000001</v>
      </c>
    </row>
    <row r="50" spans="1:39" hidden="1" outlineLevel="1">
      <c r="A50" s="9">
        <v>41730</v>
      </c>
      <c r="B50" s="39">
        <v>26.373999999999999</v>
      </c>
      <c r="C50" s="39">
        <v>28.515799999999999</v>
      </c>
      <c r="D50" s="39">
        <v>29.462299999999999</v>
      </c>
      <c r="E50" s="39">
        <v>27.713000000000001</v>
      </c>
      <c r="F50" s="39">
        <v>21.370899999999999</v>
      </c>
      <c r="G50" s="39">
        <v>29.257100000000001</v>
      </c>
      <c r="H50" s="39">
        <v>25.964500000000001</v>
      </c>
      <c r="I50" s="39">
        <v>28.535799999999998</v>
      </c>
      <c r="J50" s="39">
        <v>29.460699999999999</v>
      </c>
      <c r="K50" s="39">
        <v>27.7498</v>
      </c>
      <c r="L50" s="39">
        <v>21.370899999999999</v>
      </c>
      <c r="M50" s="39">
        <v>29.257100000000001</v>
      </c>
      <c r="N50" s="39">
        <v>26.176200000000001</v>
      </c>
      <c r="O50" s="39">
        <v>14.3055</v>
      </c>
      <c r="P50" s="39">
        <v>34.691899999999997</v>
      </c>
      <c r="Q50" s="39">
        <v>12.1</v>
      </c>
      <c r="R50" s="39" t="s">
        <v>265</v>
      </c>
      <c r="S50" s="39" t="s">
        <v>265</v>
      </c>
      <c r="T50" s="39">
        <v>12.1</v>
      </c>
      <c r="U50" s="39">
        <v>25.493200000000002</v>
      </c>
      <c r="V50" s="39">
        <v>0</v>
      </c>
      <c r="W50" s="39">
        <v>25.493200000000002</v>
      </c>
      <c r="X50" s="39">
        <v>0</v>
      </c>
      <c r="Y50" s="39">
        <v>0</v>
      </c>
      <c r="Z50" s="39">
        <v>25.493200000000002</v>
      </c>
      <c r="AA50" s="39">
        <v>25.493200000000002</v>
      </c>
      <c r="AB50" s="39">
        <v>0</v>
      </c>
      <c r="AC50" s="39">
        <v>25.493200000000002</v>
      </c>
      <c r="AD50" s="39">
        <v>0</v>
      </c>
      <c r="AE50" s="39">
        <v>0</v>
      </c>
      <c r="AF50" s="39">
        <v>25.493200000000002</v>
      </c>
      <c r="AG50" s="39">
        <v>0</v>
      </c>
      <c r="AH50" s="39">
        <v>0</v>
      </c>
      <c r="AI50" s="39">
        <v>0</v>
      </c>
      <c r="AJ50" s="39" t="s">
        <v>265</v>
      </c>
      <c r="AK50" s="39" t="s">
        <v>265</v>
      </c>
      <c r="AL50" s="39">
        <v>0</v>
      </c>
      <c r="AM50" s="39">
        <v>24.244599999999998</v>
      </c>
    </row>
    <row r="51" spans="1:39" hidden="1" outlineLevel="1">
      <c r="A51" s="9">
        <v>41760</v>
      </c>
      <c r="B51" s="39">
        <v>27.0305</v>
      </c>
      <c r="C51" s="39">
        <v>29.2285</v>
      </c>
      <c r="D51" s="39">
        <v>29.7669</v>
      </c>
      <c r="E51" s="39">
        <v>28.784800000000001</v>
      </c>
      <c r="F51" s="39">
        <v>24.880400000000002</v>
      </c>
      <c r="G51" s="39">
        <v>30.0885</v>
      </c>
      <c r="H51" s="39">
        <v>34.270600000000002</v>
      </c>
      <c r="I51" s="39">
        <v>29.2286</v>
      </c>
      <c r="J51" s="39">
        <v>29.767199999999999</v>
      </c>
      <c r="K51" s="39">
        <v>28.784800000000001</v>
      </c>
      <c r="L51" s="39">
        <v>24.880400000000002</v>
      </c>
      <c r="M51" s="39">
        <v>30.0885</v>
      </c>
      <c r="N51" s="39">
        <v>34.270600000000002</v>
      </c>
      <c r="O51" s="39">
        <v>16.1921</v>
      </c>
      <c r="P51" s="39">
        <v>16.1921</v>
      </c>
      <c r="Q51" s="39" t="s">
        <v>265</v>
      </c>
      <c r="R51" s="39" t="s">
        <v>265</v>
      </c>
      <c r="S51" s="39" t="s">
        <v>265</v>
      </c>
      <c r="T51" s="39" t="s">
        <v>265</v>
      </c>
      <c r="U51" s="39">
        <v>27.162500000000001</v>
      </c>
      <c r="V51" s="39">
        <v>0</v>
      </c>
      <c r="W51" s="39">
        <v>27.162500000000001</v>
      </c>
      <c r="X51" s="39">
        <v>0</v>
      </c>
      <c r="Y51" s="39">
        <v>0</v>
      </c>
      <c r="Z51" s="39">
        <v>27.162500000000001</v>
      </c>
      <c r="AA51" s="39">
        <v>27.162500000000001</v>
      </c>
      <c r="AB51" s="39">
        <v>0</v>
      </c>
      <c r="AC51" s="39">
        <v>27.162500000000001</v>
      </c>
      <c r="AD51" s="39">
        <v>0</v>
      </c>
      <c r="AE51" s="39">
        <v>0</v>
      </c>
      <c r="AF51" s="39">
        <v>27.162500000000001</v>
      </c>
      <c r="AG51" s="39">
        <v>0</v>
      </c>
      <c r="AH51" s="39">
        <v>0</v>
      </c>
      <c r="AI51" s="39" t="s">
        <v>265</v>
      </c>
      <c r="AJ51" s="39" t="s">
        <v>265</v>
      </c>
      <c r="AK51" s="39" t="s">
        <v>265</v>
      </c>
      <c r="AL51" s="39" t="s">
        <v>265</v>
      </c>
      <c r="AM51" s="39">
        <v>24.4298</v>
      </c>
    </row>
    <row r="52" spans="1:39" hidden="1" outlineLevel="1">
      <c r="A52" s="9">
        <v>41791</v>
      </c>
      <c r="B52" s="39">
        <v>27.141100000000002</v>
      </c>
      <c r="C52" s="39">
        <v>29.4588</v>
      </c>
      <c r="D52" s="39">
        <v>29.596599999999999</v>
      </c>
      <c r="E52" s="39">
        <v>29.330400000000001</v>
      </c>
      <c r="F52" s="39">
        <v>21.309200000000001</v>
      </c>
      <c r="G52" s="39">
        <v>30.547499999999999</v>
      </c>
      <c r="H52" s="39">
        <v>30.667100000000001</v>
      </c>
      <c r="I52" s="39">
        <v>29.436900000000001</v>
      </c>
      <c r="J52" s="39">
        <v>29.552</v>
      </c>
      <c r="K52" s="39">
        <v>29.330400000000001</v>
      </c>
      <c r="L52" s="39">
        <v>21.309200000000001</v>
      </c>
      <c r="M52" s="39">
        <v>30.547499999999999</v>
      </c>
      <c r="N52" s="39">
        <v>30.667100000000001</v>
      </c>
      <c r="O52" s="39">
        <v>36.047800000000002</v>
      </c>
      <c r="P52" s="39">
        <v>36.047800000000002</v>
      </c>
      <c r="Q52" s="39" t="s">
        <v>265</v>
      </c>
      <c r="R52" s="39" t="s">
        <v>265</v>
      </c>
      <c r="S52" s="39" t="s">
        <v>265</v>
      </c>
      <c r="T52" s="39" t="s">
        <v>265</v>
      </c>
      <c r="U52" s="39">
        <v>36.499200000000002</v>
      </c>
      <c r="V52" s="39">
        <v>0</v>
      </c>
      <c r="W52" s="39">
        <v>36.499200000000002</v>
      </c>
      <c r="X52" s="39">
        <v>0</v>
      </c>
      <c r="Y52" s="39">
        <v>0</v>
      </c>
      <c r="Z52" s="39">
        <v>36.499200000000002</v>
      </c>
      <c r="AA52" s="39">
        <v>36.499200000000002</v>
      </c>
      <c r="AB52" s="39">
        <v>0</v>
      </c>
      <c r="AC52" s="39">
        <v>36.499200000000002</v>
      </c>
      <c r="AD52" s="39">
        <v>0</v>
      </c>
      <c r="AE52" s="39">
        <v>0</v>
      </c>
      <c r="AF52" s="39">
        <v>36.499200000000002</v>
      </c>
      <c r="AG52" s="39">
        <v>0</v>
      </c>
      <c r="AH52" s="39">
        <v>0</v>
      </c>
      <c r="AI52" s="39" t="s">
        <v>265</v>
      </c>
      <c r="AJ52" s="39" t="s">
        <v>265</v>
      </c>
      <c r="AK52" s="39" t="s">
        <v>265</v>
      </c>
      <c r="AL52" s="39" t="s">
        <v>265</v>
      </c>
      <c r="AM52" s="39">
        <v>24.363800000000001</v>
      </c>
    </row>
    <row r="53" spans="1:39" hidden="1" outlineLevel="1">
      <c r="A53" s="9">
        <v>41821</v>
      </c>
      <c r="B53" s="39">
        <v>27.221900000000002</v>
      </c>
      <c r="C53" s="39">
        <v>29.5989</v>
      </c>
      <c r="D53" s="39">
        <v>30.346599999999999</v>
      </c>
      <c r="E53" s="39">
        <v>28.866099999999999</v>
      </c>
      <c r="F53" s="39">
        <v>23.910499999999999</v>
      </c>
      <c r="G53" s="39">
        <v>30.252199999999998</v>
      </c>
      <c r="H53" s="39">
        <v>28.598199999999999</v>
      </c>
      <c r="I53" s="39">
        <v>29.621600000000001</v>
      </c>
      <c r="J53" s="39">
        <v>30.346800000000002</v>
      </c>
      <c r="K53" s="39">
        <v>28.9087</v>
      </c>
      <c r="L53" s="39">
        <v>23.910499999999999</v>
      </c>
      <c r="M53" s="39">
        <v>30.3217</v>
      </c>
      <c r="N53" s="39">
        <v>28.598199999999999</v>
      </c>
      <c r="O53" s="39">
        <v>14.6044</v>
      </c>
      <c r="P53" s="39">
        <v>13.1997</v>
      </c>
      <c r="Q53" s="39">
        <v>14.611000000000001</v>
      </c>
      <c r="R53" s="39" t="s">
        <v>265</v>
      </c>
      <c r="S53" s="39">
        <v>14.611000000000001</v>
      </c>
      <c r="T53" s="39">
        <v>0</v>
      </c>
      <c r="U53" s="39">
        <v>22.2805</v>
      </c>
      <c r="V53" s="39">
        <v>0</v>
      </c>
      <c r="W53" s="39">
        <v>22.2805</v>
      </c>
      <c r="X53" s="39">
        <v>0</v>
      </c>
      <c r="Y53" s="39">
        <v>22.14</v>
      </c>
      <c r="Z53" s="39">
        <v>22.363299999999999</v>
      </c>
      <c r="AA53" s="39">
        <v>22.830500000000001</v>
      </c>
      <c r="AB53" s="39">
        <v>0</v>
      </c>
      <c r="AC53" s="39">
        <v>22.830500000000001</v>
      </c>
      <c r="AD53" s="39">
        <v>0</v>
      </c>
      <c r="AE53" s="39">
        <v>22.14</v>
      </c>
      <c r="AF53" s="39">
        <v>23.2835</v>
      </c>
      <c r="AG53" s="39">
        <v>14.16</v>
      </c>
      <c r="AH53" s="39">
        <v>0</v>
      </c>
      <c r="AI53" s="39">
        <v>14.16</v>
      </c>
      <c r="AJ53" s="39" t="s">
        <v>265</v>
      </c>
      <c r="AK53" s="39">
        <v>0</v>
      </c>
      <c r="AL53" s="39">
        <v>14.16</v>
      </c>
      <c r="AM53" s="39">
        <v>23.973700000000001</v>
      </c>
    </row>
    <row r="54" spans="1:39" hidden="1" outlineLevel="1">
      <c r="A54" s="9">
        <v>41852</v>
      </c>
      <c r="B54" s="39">
        <v>26.314399999999999</v>
      </c>
      <c r="C54" s="39">
        <v>29.822900000000001</v>
      </c>
      <c r="D54" s="39">
        <v>30.295400000000001</v>
      </c>
      <c r="E54" s="39">
        <v>29.360600000000002</v>
      </c>
      <c r="F54" s="39">
        <v>25.619499999999999</v>
      </c>
      <c r="G54" s="39">
        <v>30.1145</v>
      </c>
      <c r="H54" s="39">
        <v>32.725900000000003</v>
      </c>
      <c r="I54" s="39">
        <v>29.823</v>
      </c>
      <c r="J54" s="39">
        <v>30.2956</v>
      </c>
      <c r="K54" s="39">
        <v>29.360600000000002</v>
      </c>
      <c r="L54" s="39">
        <v>25.619499999999999</v>
      </c>
      <c r="M54" s="39">
        <v>30.1145</v>
      </c>
      <c r="N54" s="39">
        <v>32.725900000000003</v>
      </c>
      <c r="O54" s="39">
        <v>19.282499999999999</v>
      </c>
      <c r="P54" s="39">
        <v>19.282499999999999</v>
      </c>
      <c r="Q54" s="39" t="s">
        <v>265</v>
      </c>
      <c r="R54" s="39" t="s">
        <v>265</v>
      </c>
      <c r="S54" s="39" t="s">
        <v>265</v>
      </c>
      <c r="T54" s="39" t="s">
        <v>265</v>
      </c>
      <c r="U54" s="39">
        <v>18.1356</v>
      </c>
      <c r="V54" s="39">
        <v>0</v>
      </c>
      <c r="W54" s="39">
        <v>18.1356</v>
      </c>
      <c r="X54" s="39">
        <v>0</v>
      </c>
      <c r="Y54" s="39">
        <v>0</v>
      </c>
      <c r="Z54" s="39">
        <v>18.1356</v>
      </c>
      <c r="AA54" s="39">
        <v>18.1356</v>
      </c>
      <c r="AB54" s="39">
        <v>0</v>
      </c>
      <c r="AC54" s="39">
        <v>18.1356</v>
      </c>
      <c r="AD54" s="39">
        <v>0</v>
      </c>
      <c r="AE54" s="39">
        <v>0</v>
      </c>
      <c r="AF54" s="39">
        <v>18.1356</v>
      </c>
      <c r="AG54" s="39">
        <v>0</v>
      </c>
      <c r="AH54" s="39">
        <v>0</v>
      </c>
      <c r="AI54" s="39" t="s">
        <v>265</v>
      </c>
      <c r="AJ54" s="39" t="s">
        <v>265</v>
      </c>
      <c r="AK54" s="39" t="s">
        <v>265</v>
      </c>
      <c r="AL54" s="39" t="s">
        <v>265</v>
      </c>
      <c r="AM54" s="39">
        <v>21.7988</v>
      </c>
    </row>
    <row r="55" spans="1:39" hidden="1" outlineLevel="1">
      <c r="A55" s="9">
        <v>41883</v>
      </c>
      <c r="B55" s="39">
        <v>25.721299999999999</v>
      </c>
      <c r="C55" s="39">
        <v>29.534099999999999</v>
      </c>
      <c r="D55" s="39">
        <v>30.2272</v>
      </c>
      <c r="E55" s="39">
        <v>28.774000000000001</v>
      </c>
      <c r="F55" s="39">
        <v>23.1127</v>
      </c>
      <c r="G55" s="39">
        <v>29.6233</v>
      </c>
      <c r="H55" s="39">
        <v>31.468900000000001</v>
      </c>
      <c r="I55" s="39">
        <v>29.533799999999999</v>
      </c>
      <c r="J55" s="39">
        <v>30.226700000000001</v>
      </c>
      <c r="K55" s="39">
        <v>28.774000000000001</v>
      </c>
      <c r="L55" s="39">
        <v>23.1127</v>
      </c>
      <c r="M55" s="39">
        <v>29.6233</v>
      </c>
      <c r="N55" s="39">
        <v>31.468900000000001</v>
      </c>
      <c r="O55" s="39">
        <v>36.914999999999999</v>
      </c>
      <c r="P55" s="39">
        <v>36.914999999999999</v>
      </c>
      <c r="Q55" s="39" t="s">
        <v>265</v>
      </c>
      <c r="R55" s="39" t="s">
        <v>265</v>
      </c>
      <c r="S55" s="39" t="s">
        <v>265</v>
      </c>
      <c r="T55" s="39" t="s">
        <v>265</v>
      </c>
      <c r="U55" s="39">
        <v>21.8978</v>
      </c>
      <c r="V55" s="39">
        <v>0</v>
      </c>
      <c r="W55" s="39">
        <v>21.8978</v>
      </c>
      <c r="X55" s="39">
        <v>0</v>
      </c>
      <c r="Y55" s="39">
        <v>19.188099999999999</v>
      </c>
      <c r="Z55" s="39">
        <v>22.0581</v>
      </c>
      <c r="AA55" s="39">
        <v>21.8978</v>
      </c>
      <c r="AB55" s="39">
        <v>0</v>
      </c>
      <c r="AC55" s="39">
        <v>21.8978</v>
      </c>
      <c r="AD55" s="39">
        <v>0</v>
      </c>
      <c r="AE55" s="39">
        <v>19.188099999999999</v>
      </c>
      <c r="AF55" s="39">
        <v>22.0581</v>
      </c>
      <c r="AG55" s="39">
        <v>0</v>
      </c>
      <c r="AH55" s="39">
        <v>0</v>
      </c>
      <c r="AI55" s="39" t="s">
        <v>265</v>
      </c>
      <c r="AJ55" s="39" t="s">
        <v>265</v>
      </c>
      <c r="AK55" s="39" t="s">
        <v>265</v>
      </c>
      <c r="AL55" s="39" t="s">
        <v>265</v>
      </c>
      <c r="AM55" s="39">
        <v>21.281400000000001</v>
      </c>
    </row>
    <row r="56" spans="1:39" hidden="1" outlineLevel="1">
      <c r="A56" s="9">
        <v>41913</v>
      </c>
      <c r="B56" s="39">
        <v>25.034600000000001</v>
      </c>
      <c r="C56" s="39">
        <v>28.834399999999999</v>
      </c>
      <c r="D56" s="39">
        <v>29.125900000000001</v>
      </c>
      <c r="E56" s="39">
        <v>28.5791</v>
      </c>
      <c r="F56" s="39">
        <v>24.953199999999999</v>
      </c>
      <c r="G56" s="39">
        <v>29.084</v>
      </c>
      <c r="H56" s="39">
        <v>29.986599999999999</v>
      </c>
      <c r="I56" s="39">
        <v>28.831299999999999</v>
      </c>
      <c r="J56" s="39">
        <v>29.119299999999999</v>
      </c>
      <c r="K56" s="39">
        <v>28.5791</v>
      </c>
      <c r="L56" s="39">
        <v>24.953199999999999</v>
      </c>
      <c r="M56" s="39">
        <v>29.084</v>
      </c>
      <c r="N56" s="39">
        <v>29.986599999999999</v>
      </c>
      <c r="O56" s="39">
        <v>45.591500000000003</v>
      </c>
      <c r="P56" s="39">
        <v>45.591500000000003</v>
      </c>
      <c r="Q56" s="39" t="s">
        <v>265</v>
      </c>
      <c r="R56" s="39" t="s">
        <v>265</v>
      </c>
      <c r="S56" s="39" t="s">
        <v>265</v>
      </c>
      <c r="T56" s="39" t="s">
        <v>265</v>
      </c>
      <c r="U56" s="39">
        <v>22.499700000000001</v>
      </c>
      <c r="V56" s="39">
        <v>0</v>
      </c>
      <c r="W56" s="39">
        <v>22.499700000000001</v>
      </c>
      <c r="X56" s="39">
        <v>0</v>
      </c>
      <c r="Y56" s="39">
        <v>0</v>
      </c>
      <c r="Z56" s="39">
        <v>22.499700000000001</v>
      </c>
      <c r="AA56" s="39">
        <v>22.499700000000001</v>
      </c>
      <c r="AB56" s="39">
        <v>0</v>
      </c>
      <c r="AC56" s="39">
        <v>22.499700000000001</v>
      </c>
      <c r="AD56" s="39">
        <v>0</v>
      </c>
      <c r="AE56" s="39">
        <v>0</v>
      </c>
      <c r="AF56" s="39">
        <v>22.499700000000001</v>
      </c>
      <c r="AG56" s="39">
        <v>0</v>
      </c>
      <c r="AH56" s="39">
        <v>0</v>
      </c>
      <c r="AI56" s="39" t="s">
        <v>265</v>
      </c>
      <c r="AJ56" s="39" t="s">
        <v>265</v>
      </c>
      <c r="AK56" s="39" t="s">
        <v>265</v>
      </c>
      <c r="AL56" s="39" t="s">
        <v>265</v>
      </c>
      <c r="AM56" s="39">
        <v>21.249099999999999</v>
      </c>
    </row>
    <row r="57" spans="1:39" hidden="1" outlineLevel="1">
      <c r="A57" s="9">
        <v>41944</v>
      </c>
      <c r="B57" s="39">
        <v>24.691400000000002</v>
      </c>
      <c r="C57" s="39">
        <v>28.497499999999999</v>
      </c>
      <c r="D57" s="39">
        <v>30.666499999999999</v>
      </c>
      <c r="E57" s="39">
        <v>27.246200000000002</v>
      </c>
      <c r="F57" s="39">
        <v>21.38</v>
      </c>
      <c r="G57" s="39">
        <v>28.433800000000002</v>
      </c>
      <c r="H57" s="39">
        <v>27.037600000000001</v>
      </c>
      <c r="I57" s="39">
        <v>28.569500000000001</v>
      </c>
      <c r="J57" s="39">
        <v>30.665500000000002</v>
      </c>
      <c r="K57" s="39">
        <v>27.350300000000001</v>
      </c>
      <c r="L57" s="39">
        <v>21.38</v>
      </c>
      <c r="M57" s="39">
        <v>28.433800000000002</v>
      </c>
      <c r="N57" s="39">
        <v>27.861000000000001</v>
      </c>
      <c r="O57" s="39">
        <v>15.249599999999999</v>
      </c>
      <c r="P57" s="39">
        <v>35.953200000000002</v>
      </c>
      <c r="Q57" s="39">
        <v>15.0017</v>
      </c>
      <c r="R57" s="39" t="s">
        <v>265</v>
      </c>
      <c r="S57" s="39" t="s">
        <v>265</v>
      </c>
      <c r="T57" s="39">
        <v>15.0017</v>
      </c>
      <c r="U57" s="39">
        <v>19.712700000000002</v>
      </c>
      <c r="V57" s="39">
        <v>0</v>
      </c>
      <c r="W57" s="39">
        <v>19.712700000000002</v>
      </c>
      <c r="X57" s="39">
        <v>0</v>
      </c>
      <c r="Y57" s="39">
        <v>19.188099999999999</v>
      </c>
      <c r="Z57" s="39">
        <v>19.732099999999999</v>
      </c>
      <c r="AA57" s="39">
        <v>20.140799999999999</v>
      </c>
      <c r="AB57" s="39">
        <v>0</v>
      </c>
      <c r="AC57" s="39">
        <v>20.140799999999999</v>
      </c>
      <c r="AD57" s="39">
        <v>0</v>
      </c>
      <c r="AE57" s="39">
        <v>19.188099999999999</v>
      </c>
      <c r="AF57" s="39">
        <v>20.177600000000002</v>
      </c>
      <c r="AG57" s="39">
        <v>9.4969999999999999</v>
      </c>
      <c r="AH57" s="39">
        <v>0</v>
      </c>
      <c r="AI57" s="39">
        <v>9.4969999999999999</v>
      </c>
      <c r="AJ57" s="39" t="s">
        <v>265</v>
      </c>
      <c r="AK57" s="39" t="s">
        <v>265</v>
      </c>
      <c r="AL57" s="39">
        <v>9.4969999999999999</v>
      </c>
      <c r="AM57" s="39">
        <v>21.318999999999999</v>
      </c>
    </row>
    <row r="58" spans="1:39" hidden="1" outlineLevel="1">
      <c r="A58" s="9">
        <v>41974</v>
      </c>
      <c r="B58" s="39">
        <v>24.4255</v>
      </c>
      <c r="C58" s="39">
        <v>26.843900000000001</v>
      </c>
      <c r="D58" s="39">
        <v>30.9438</v>
      </c>
      <c r="E58" s="39">
        <v>24.814900000000002</v>
      </c>
      <c r="F58" s="39">
        <v>22.1999</v>
      </c>
      <c r="G58" s="39">
        <v>28.604299999999999</v>
      </c>
      <c r="H58" s="39">
        <v>19.445799999999998</v>
      </c>
      <c r="I58" s="39">
        <v>26.8645</v>
      </c>
      <c r="J58" s="39">
        <v>30.9435</v>
      </c>
      <c r="K58" s="39">
        <v>24.84</v>
      </c>
      <c r="L58" s="39">
        <v>22.1999</v>
      </c>
      <c r="M58" s="39">
        <v>28.604299999999999</v>
      </c>
      <c r="N58" s="39">
        <v>19.4937</v>
      </c>
      <c r="O58" s="39">
        <v>16.307500000000001</v>
      </c>
      <c r="P58" s="39">
        <v>36.326599999999999</v>
      </c>
      <c r="Q58" s="39">
        <v>16.11</v>
      </c>
      <c r="R58" s="39" t="s">
        <v>265</v>
      </c>
      <c r="S58" s="39" t="s">
        <v>265</v>
      </c>
      <c r="T58" s="39">
        <v>16.11</v>
      </c>
      <c r="U58" s="39">
        <v>13.0624</v>
      </c>
      <c r="V58" s="39">
        <v>0</v>
      </c>
      <c r="W58" s="39">
        <v>13.0624</v>
      </c>
      <c r="X58" s="39">
        <v>0</v>
      </c>
      <c r="Y58" s="39">
        <v>19.188099999999999</v>
      </c>
      <c r="Z58" s="39">
        <v>13.0159</v>
      </c>
      <c r="AA58" s="39">
        <v>13.7842</v>
      </c>
      <c r="AB58" s="39">
        <v>0</v>
      </c>
      <c r="AC58" s="39">
        <v>13.7842</v>
      </c>
      <c r="AD58" s="39">
        <v>0</v>
      </c>
      <c r="AE58" s="39">
        <v>19.188099999999999</v>
      </c>
      <c r="AF58" s="39">
        <v>13.7285</v>
      </c>
      <c r="AG58" s="39">
        <v>11.02</v>
      </c>
      <c r="AH58" s="39">
        <v>0</v>
      </c>
      <c r="AI58" s="39">
        <v>11.02</v>
      </c>
      <c r="AJ58" s="39" t="s">
        <v>265</v>
      </c>
      <c r="AK58" s="39" t="s">
        <v>265</v>
      </c>
      <c r="AL58" s="39">
        <v>11.02</v>
      </c>
      <c r="AM58" s="39">
        <v>21.664300000000001</v>
      </c>
    </row>
    <row r="59" spans="1:39" hidden="1" outlineLevel="1">
      <c r="A59" s="9">
        <v>42005</v>
      </c>
      <c r="B59" s="39">
        <v>25.9133</v>
      </c>
      <c r="C59" s="39">
        <v>29.276299999999999</v>
      </c>
      <c r="D59" s="39">
        <v>30.884899999999998</v>
      </c>
      <c r="E59" s="39">
        <v>27.776</v>
      </c>
      <c r="F59" s="39">
        <v>26.5776</v>
      </c>
      <c r="G59" s="39">
        <v>28.3093</v>
      </c>
      <c r="H59" s="39">
        <v>25.210999999999999</v>
      </c>
      <c r="I59" s="39">
        <v>29.275700000000001</v>
      </c>
      <c r="J59" s="39">
        <v>30.883900000000001</v>
      </c>
      <c r="K59" s="39">
        <v>27.776</v>
      </c>
      <c r="L59" s="39">
        <v>26.5776</v>
      </c>
      <c r="M59" s="39">
        <v>28.3093</v>
      </c>
      <c r="N59" s="39">
        <v>25.210999999999999</v>
      </c>
      <c r="O59" s="39">
        <v>37.364899999999999</v>
      </c>
      <c r="P59" s="39">
        <v>37.364899999999999</v>
      </c>
      <c r="Q59" s="39">
        <v>0</v>
      </c>
      <c r="R59" s="39" t="s">
        <v>265</v>
      </c>
      <c r="S59" s="39" t="s">
        <v>265</v>
      </c>
      <c r="T59" s="39">
        <v>0</v>
      </c>
      <c r="U59" s="39">
        <v>14.221500000000001</v>
      </c>
      <c r="V59" s="39">
        <v>0</v>
      </c>
      <c r="W59" s="39">
        <v>14.221500000000001</v>
      </c>
      <c r="X59" s="39">
        <v>0</v>
      </c>
      <c r="Y59" s="39">
        <v>0</v>
      </c>
      <c r="Z59" s="39">
        <v>15.1404</v>
      </c>
      <c r="AA59" s="39">
        <v>15.7079</v>
      </c>
      <c r="AB59" s="39">
        <v>0</v>
      </c>
      <c r="AC59" s="39">
        <v>15.7079</v>
      </c>
      <c r="AD59" s="39">
        <v>0</v>
      </c>
      <c r="AE59" s="39">
        <v>0</v>
      </c>
      <c r="AF59" s="39">
        <v>17.008299999999998</v>
      </c>
      <c r="AG59" s="39">
        <v>8.5</v>
      </c>
      <c r="AH59" s="39">
        <v>0</v>
      </c>
      <c r="AI59" s="39">
        <v>8.5</v>
      </c>
      <c r="AJ59" s="39" t="s">
        <v>265</v>
      </c>
      <c r="AK59" s="39" t="s">
        <v>265</v>
      </c>
      <c r="AL59" s="39">
        <v>8.5</v>
      </c>
      <c r="AM59" s="39">
        <v>21.749199999999998</v>
      </c>
    </row>
    <row r="60" spans="1:39" hidden="1" outlineLevel="1">
      <c r="A60" s="9">
        <v>42036</v>
      </c>
      <c r="B60" s="39">
        <v>25.523</v>
      </c>
      <c r="C60" s="39">
        <v>27.5017</v>
      </c>
      <c r="D60" s="39">
        <v>30.863399999999999</v>
      </c>
      <c r="E60" s="39">
        <v>25.4574</v>
      </c>
      <c r="F60" s="39">
        <v>29.2654</v>
      </c>
      <c r="G60" s="39">
        <v>27.168299999999999</v>
      </c>
      <c r="H60" s="39">
        <v>15.2827</v>
      </c>
      <c r="I60" s="39">
        <v>28.257300000000001</v>
      </c>
      <c r="J60" s="39">
        <v>30.852</v>
      </c>
      <c r="K60" s="39">
        <v>26.610700000000001</v>
      </c>
      <c r="L60" s="39">
        <v>29.2654</v>
      </c>
      <c r="M60" s="39">
        <v>27.168299999999999</v>
      </c>
      <c r="N60" s="39">
        <v>21.146000000000001</v>
      </c>
      <c r="O60" s="39">
        <v>0.84540000000000004</v>
      </c>
      <c r="P60" s="39">
        <v>37.857799999999997</v>
      </c>
      <c r="Q60" s="39">
        <v>0</v>
      </c>
      <c r="R60" s="39" t="s">
        <v>265</v>
      </c>
      <c r="S60" s="39" t="s">
        <v>265</v>
      </c>
      <c r="T60" s="39">
        <v>0</v>
      </c>
      <c r="U60" s="39">
        <v>16.0975</v>
      </c>
      <c r="V60" s="39">
        <v>0</v>
      </c>
      <c r="W60" s="39">
        <v>16.0975</v>
      </c>
      <c r="X60" s="39">
        <v>0</v>
      </c>
      <c r="Y60" s="39">
        <v>17</v>
      </c>
      <c r="Z60" s="39">
        <v>16.056000000000001</v>
      </c>
      <c r="AA60" s="39">
        <v>15.82</v>
      </c>
      <c r="AB60" s="39">
        <v>0</v>
      </c>
      <c r="AC60" s="39">
        <v>15.82</v>
      </c>
      <c r="AD60" s="39">
        <v>0</v>
      </c>
      <c r="AE60" s="39">
        <v>17</v>
      </c>
      <c r="AF60" s="39">
        <v>15.763500000000001</v>
      </c>
      <c r="AG60" s="39">
        <v>23.01</v>
      </c>
      <c r="AH60" s="39">
        <v>0</v>
      </c>
      <c r="AI60" s="39">
        <v>23.01</v>
      </c>
      <c r="AJ60" s="39" t="s">
        <v>265</v>
      </c>
      <c r="AK60" s="39" t="s">
        <v>265</v>
      </c>
      <c r="AL60" s="39">
        <v>23.01</v>
      </c>
      <c r="AM60" s="39">
        <v>24.195</v>
      </c>
    </row>
    <row r="61" spans="1:39" hidden="1" outlineLevel="1">
      <c r="A61" s="9">
        <v>42064</v>
      </c>
      <c r="B61" s="39">
        <v>26.8141</v>
      </c>
      <c r="C61" s="39">
        <v>28.192900000000002</v>
      </c>
      <c r="D61" s="39">
        <v>30.363299999999999</v>
      </c>
      <c r="E61" s="39">
        <v>27.300799999999999</v>
      </c>
      <c r="F61" s="39">
        <v>27.774899999999999</v>
      </c>
      <c r="G61" s="39">
        <v>28.489599999999999</v>
      </c>
      <c r="H61" s="39">
        <v>19.381599999999999</v>
      </c>
      <c r="I61" s="39">
        <v>28.436800000000002</v>
      </c>
      <c r="J61" s="39">
        <v>30.359300000000001</v>
      </c>
      <c r="K61" s="39">
        <v>27.628</v>
      </c>
      <c r="L61" s="39">
        <v>27.774899999999999</v>
      </c>
      <c r="M61" s="39">
        <v>28.489599999999999</v>
      </c>
      <c r="N61" s="39">
        <v>20.688700000000001</v>
      </c>
      <c r="O61" s="39">
        <v>14.013299999999999</v>
      </c>
      <c r="P61" s="39">
        <v>37.067599999999999</v>
      </c>
      <c r="Q61" s="39">
        <v>13.776999999999999</v>
      </c>
      <c r="R61" s="39" t="s">
        <v>265</v>
      </c>
      <c r="S61" s="39" t="s">
        <v>265</v>
      </c>
      <c r="T61" s="39">
        <v>13.776999999999999</v>
      </c>
      <c r="U61" s="39">
        <v>13.7844</v>
      </c>
      <c r="V61" s="39">
        <v>0</v>
      </c>
      <c r="W61" s="39">
        <v>13.7844</v>
      </c>
      <c r="X61" s="39">
        <v>0</v>
      </c>
      <c r="Y61" s="39">
        <v>17</v>
      </c>
      <c r="Z61" s="39">
        <v>13.7475</v>
      </c>
      <c r="AA61" s="39">
        <v>13.7844</v>
      </c>
      <c r="AB61" s="39">
        <v>0</v>
      </c>
      <c r="AC61" s="39">
        <v>13.7844</v>
      </c>
      <c r="AD61" s="39">
        <v>0</v>
      </c>
      <c r="AE61" s="39">
        <v>17</v>
      </c>
      <c r="AF61" s="39">
        <v>13.7475</v>
      </c>
      <c r="AG61" s="39">
        <v>0</v>
      </c>
      <c r="AH61" s="39">
        <v>0</v>
      </c>
      <c r="AI61" s="39">
        <v>0</v>
      </c>
      <c r="AJ61" s="39" t="s">
        <v>265</v>
      </c>
      <c r="AK61" s="39" t="s">
        <v>265</v>
      </c>
      <c r="AL61" s="39">
        <v>0</v>
      </c>
      <c r="AM61" s="39">
        <v>28.062100000000001</v>
      </c>
    </row>
    <row r="62" spans="1:39" hidden="1" outlineLevel="1">
      <c r="A62" s="9">
        <v>42095</v>
      </c>
      <c r="B62" s="39">
        <v>24.563800000000001</v>
      </c>
      <c r="C62" s="39">
        <v>21.590299999999999</v>
      </c>
      <c r="D62" s="39">
        <v>30.449200000000001</v>
      </c>
      <c r="E62" s="39">
        <v>20.580200000000001</v>
      </c>
      <c r="F62" s="39">
        <v>33.685699999999997</v>
      </c>
      <c r="G62" s="39">
        <v>27.290400000000002</v>
      </c>
      <c r="H62" s="39">
        <v>8.7468000000000004</v>
      </c>
      <c r="I62" s="39">
        <v>21.631900000000002</v>
      </c>
      <c r="J62" s="39">
        <v>30.444900000000001</v>
      </c>
      <c r="K62" s="39">
        <v>20.621500000000001</v>
      </c>
      <c r="L62" s="39">
        <v>33.685699999999997</v>
      </c>
      <c r="M62" s="39">
        <v>27.290400000000002</v>
      </c>
      <c r="N62" s="39">
        <v>8.6643000000000008</v>
      </c>
      <c r="O62" s="39">
        <v>14.079000000000001</v>
      </c>
      <c r="P62" s="39">
        <v>36.885899999999999</v>
      </c>
      <c r="Q62" s="39">
        <v>13.79</v>
      </c>
      <c r="R62" s="39" t="s">
        <v>265</v>
      </c>
      <c r="S62" s="39" t="s">
        <v>265</v>
      </c>
      <c r="T62" s="39">
        <v>13.79</v>
      </c>
      <c r="U62" s="39">
        <v>13.6669</v>
      </c>
      <c r="V62" s="39">
        <v>0</v>
      </c>
      <c r="W62" s="39">
        <v>13.6669</v>
      </c>
      <c r="X62" s="39">
        <v>0</v>
      </c>
      <c r="Y62" s="39">
        <v>17.2819</v>
      </c>
      <c r="Z62" s="39">
        <v>13.418900000000001</v>
      </c>
      <c r="AA62" s="39">
        <v>13.7896</v>
      </c>
      <c r="AB62" s="39">
        <v>0</v>
      </c>
      <c r="AC62" s="39">
        <v>13.7896</v>
      </c>
      <c r="AD62" s="39">
        <v>0</v>
      </c>
      <c r="AE62" s="39">
        <v>17.2819</v>
      </c>
      <c r="AF62" s="39">
        <v>13.535500000000001</v>
      </c>
      <c r="AG62" s="39">
        <v>11.5</v>
      </c>
      <c r="AH62" s="39">
        <v>0</v>
      </c>
      <c r="AI62" s="39">
        <v>11.5</v>
      </c>
      <c r="AJ62" s="39" t="s">
        <v>265</v>
      </c>
      <c r="AK62" s="39" t="s">
        <v>265</v>
      </c>
      <c r="AL62" s="39">
        <v>11.5</v>
      </c>
      <c r="AM62" s="39">
        <v>29.556899999999999</v>
      </c>
    </row>
    <row r="63" spans="1:39" hidden="1" outlineLevel="1">
      <c r="A63" s="9">
        <v>42125</v>
      </c>
      <c r="B63" s="39">
        <v>28.1235</v>
      </c>
      <c r="C63" s="39">
        <v>27.9664</v>
      </c>
      <c r="D63" s="39">
        <v>30.712299999999999</v>
      </c>
      <c r="E63" s="39">
        <v>27.4421</v>
      </c>
      <c r="F63" s="39">
        <v>31.1068</v>
      </c>
      <c r="G63" s="39">
        <v>29.203800000000001</v>
      </c>
      <c r="H63" s="39">
        <v>13.0589</v>
      </c>
      <c r="I63" s="39">
        <v>28.072099999999999</v>
      </c>
      <c r="J63" s="39">
        <v>30.71</v>
      </c>
      <c r="K63" s="39">
        <v>27.563099999999999</v>
      </c>
      <c r="L63" s="39">
        <v>31.1068</v>
      </c>
      <c r="M63" s="39">
        <v>29.203800000000001</v>
      </c>
      <c r="N63" s="39">
        <v>12.7057</v>
      </c>
      <c r="O63" s="39">
        <v>16.615100000000002</v>
      </c>
      <c r="P63" s="39">
        <v>36.854300000000002</v>
      </c>
      <c r="Q63" s="39">
        <v>16.48</v>
      </c>
      <c r="R63" s="39" t="s">
        <v>265</v>
      </c>
      <c r="S63" s="39" t="s">
        <v>265</v>
      </c>
      <c r="T63" s="39">
        <v>16.48</v>
      </c>
      <c r="U63" s="39">
        <v>7.6458000000000004</v>
      </c>
      <c r="V63" s="39">
        <v>0</v>
      </c>
      <c r="W63" s="39">
        <v>7.6458000000000004</v>
      </c>
      <c r="X63" s="39">
        <v>0</v>
      </c>
      <c r="Y63" s="39">
        <v>0</v>
      </c>
      <c r="Z63" s="39">
        <v>7.6458000000000004</v>
      </c>
      <c r="AA63" s="39">
        <v>7.6458000000000004</v>
      </c>
      <c r="AB63" s="39">
        <v>0</v>
      </c>
      <c r="AC63" s="39">
        <v>7.6458000000000004</v>
      </c>
      <c r="AD63" s="39">
        <v>0</v>
      </c>
      <c r="AE63" s="39">
        <v>0</v>
      </c>
      <c r="AF63" s="39">
        <v>7.6458000000000004</v>
      </c>
      <c r="AG63" s="39">
        <v>0</v>
      </c>
      <c r="AH63" s="39">
        <v>0</v>
      </c>
      <c r="AI63" s="39">
        <v>0</v>
      </c>
      <c r="AJ63" s="39" t="s">
        <v>265</v>
      </c>
      <c r="AK63" s="39" t="s">
        <v>265</v>
      </c>
      <c r="AL63" s="39">
        <v>0</v>
      </c>
      <c r="AM63" s="39">
        <v>29.9816</v>
      </c>
    </row>
    <row r="64" spans="1:39" hidden="1" outlineLevel="1">
      <c r="A64" s="9">
        <v>42156</v>
      </c>
      <c r="B64" s="39">
        <v>28.872399999999999</v>
      </c>
      <c r="C64" s="39">
        <v>28.5029</v>
      </c>
      <c r="D64" s="39">
        <v>30.2639</v>
      </c>
      <c r="E64" s="39">
        <v>28.151900000000001</v>
      </c>
      <c r="F64" s="39">
        <v>37.176099999999998</v>
      </c>
      <c r="G64" s="39">
        <v>28.846699999999998</v>
      </c>
      <c r="H64" s="39">
        <v>14.3024</v>
      </c>
      <c r="I64" s="39">
        <v>28.502500000000001</v>
      </c>
      <c r="J64" s="39">
        <v>30.262</v>
      </c>
      <c r="K64" s="39">
        <v>28.151900000000001</v>
      </c>
      <c r="L64" s="39">
        <v>37.176099999999998</v>
      </c>
      <c r="M64" s="39">
        <v>28.846699999999998</v>
      </c>
      <c r="N64" s="39">
        <v>14.3024</v>
      </c>
      <c r="O64" s="39">
        <v>37.702100000000002</v>
      </c>
      <c r="P64" s="39">
        <v>37.702100000000002</v>
      </c>
      <c r="Q64" s="39">
        <v>0</v>
      </c>
      <c r="R64" s="39" t="s">
        <v>265</v>
      </c>
      <c r="S64" s="39" t="s">
        <v>265</v>
      </c>
      <c r="T64" s="39">
        <v>0</v>
      </c>
      <c r="U64" s="39">
        <v>12.5059</v>
      </c>
      <c r="V64" s="39">
        <v>0</v>
      </c>
      <c r="W64" s="39">
        <v>12.5059</v>
      </c>
      <c r="X64" s="39">
        <v>0</v>
      </c>
      <c r="Y64" s="39">
        <v>17</v>
      </c>
      <c r="Z64" s="39">
        <v>12.422599999999999</v>
      </c>
      <c r="AA64" s="39">
        <v>12.8645</v>
      </c>
      <c r="AB64" s="39">
        <v>0</v>
      </c>
      <c r="AC64" s="39">
        <v>12.8645</v>
      </c>
      <c r="AD64" s="39">
        <v>0</v>
      </c>
      <c r="AE64" s="39">
        <v>17</v>
      </c>
      <c r="AF64" s="39">
        <v>12.769600000000001</v>
      </c>
      <c r="AG64" s="39">
        <v>10.973000000000001</v>
      </c>
      <c r="AH64" s="39">
        <v>0</v>
      </c>
      <c r="AI64" s="39">
        <v>10.973000000000001</v>
      </c>
      <c r="AJ64" s="39" t="s">
        <v>265</v>
      </c>
      <c r="AK64" s="39" t="s">
        <v>265</v>
      </c>
      <c r="AL64" s="39">
        <v>10.973000000000001</v>
      </c>
      <c r="AM64" s="39">
        <v>30.6022</v>
      </c>
    </row>
    <row r="65" spans="1:39" hidden="1" outlineLevel="1">
      <c r="A65" s="9">
        <v>42186</v>
      </c>
      <c r="B65" s="39">
        <v>29.045999999999999</v>
      </c>
      <c r="C65" s="39">
        <v>28.114699999999999</v>
      </c>
      <c r="D65" s="39">
        <v>29.909600000000001</v>
      </c>
      <c r="E65" s="39">
        <v>27.8094</v>
      </c>
      <c r="F65" s="39">
        <v>36.235999999999997</v>
      </c>
      <c r="G65" s="39">
        <v>29.779900000000001</v>
      </c>
      <c r="H65" s="39">
        <v>14.191599999999999</v>
      </c>
      <c r="I65" s="39">
        <v>28.1145</v>
      </c>
      <c r="J65" s="39">
        <v>29.9085</v>
      </c>
      <c r="K65" s="39">
        <v>27.8094</v>
      </c>
      <c r="L65" s="39">
        <v>36.235999999999997</v>
      </c>
      <c r="M65" s="39">
        <v>29.779900000000001</v>
      </c>
      <c r="N65" s="39">
        <v>14.191599999999999</v>
      </c>
      <c r="O65" s="39">
        <v>37.4114</v>
      </c>
      <c r="P65" s="39">
        <v>37.4114</v>
      </c>
      <c r="Q65" s="39" t="s">
        <v>265</v>
      </c>
      <c r="R65" s="39" t="s">
        <v>265</v>
      </c>
      <c r="S65" s="39" t="s">
        <v>265</v>
      </c>
      <c r="T65" s="39" t="s">
        <v>265</v>
      </c>
      <c r="U65" s="39">
        <v>15.7516</v>
      </c>
      <c r="V65" s="39">
        <v>0</v>
      </c>
      <c r="W65" s="39">
        <v>15.7516</v>
      </c>
      <c r="X65" s="39">
        <v>0</v>
      </c>
      <c r="Y65" s="39">
        <v>23.46</v>
      </c>
      <c r="Z65" s="39">
        <v>15.600300000000001</v>
      </c>
      <c r="AA65" s="39">
        <v>15.7516</v>
      </c>
      <c r="AB65" s="39">
        <v>0</v>
      </c>
      <c r="AC65" s="39">
        <v>15.7516</v>
      </c>
      <c r="AD65" s="39">
        <v>0</v>
      </c>
      <c r="AE65" s="39">
        <v>23.46</v>
      </c>
      <c r="AF65" s="39">
        <v>15.600300000000001</v>
      </c>
      <c r="AG65" s="39">
        <v>0</v>
      </c>
      <c r="AH65" s="39">
        <v>0</v>
      </c>
      <c r="AI65" s="39" t="s">
        <v>265</v>
      </c>
      <c r="AJ65" s="39" t="s">
        <v>265</v>
      </c>
      <c r="AK65" s="39" t="s">
        <v>265</v>
      </c>
      <c r="AL65" s="39" t="s">
        <v>265</v>
      </c>
      <c r="AM65" s="39">
        <v>31.1709</v>
      </c>
    </row>
    <row r="66" spans="1:39" hidden="1" outlineLevel="1">
      <c r="A66" s="9">
        <v>42217</v>
      </c>
      <c r="B66" s="39">
        <v>28.169599999999999</v>
      </c>
      <c r="C66" s="39">
        <v>28.6953</v>
      </c>
      <c r="D66" s="39">
        <v>27.760100000000001</v>
      </c>
      <c r="E66" s="39">
        <v>28.8203</v>
      </c>
      <c r="F66" s="39">
        <v>35.956499999999998</v>
      </c>
      <c r="G66" s="39">
        <v>29.951699999999999</v>
      </c>
      <c r="H66" s="39">
        <v>17.167999999999999</v>
      </c>
      <c r="I66" s="39">
        <v>28.694299999999998</v>
      </c>
      <c r="J66" s="39">
        <v>27.751000000000001</v>
      </c>
      <c r="K66" s="39">
        <v>28.8203</v>
      </c>
      <c r="L66" s="39">
        <v>35.956499999999998</v>
      </c>
      <c r="M66" s="39">
        <v>29.951699999999999</v>
      </c>
      <c r="N66" s="39">
        <v>17.167999999999999</v>
      </c>
      <c r="O66" s="39">
        <v>38.010800000000003</v>
      </c>
      <c r="P66" s="39">
        <v>38.010800000000003</v>
      </c>
      <c r="Q66" s="39">
        <v>0</v>
      </c>
      <c r="R66" s="39" t="s">
        <v>265</v>
      </c>
      <c r="S66" s="39" t="s">
        <v>265</v>
      </c>
      <c r="T66" s="39">
        <v>0</v>
      </c>
      <c r="U66" s="39">
        <v>4.9541000000000004</v>
      </c>
      <c r="V66" s="39">
        <v>0</v>
      </c>
      <c r="W66" s="39">
        <v>4.9541000000000004</v>
      </c>
      <c r="X66" s="39">
        <v>0</v>
      </c>
      <c r="Y66" s="39">
        <v>0</v>
      </c>
      <c r="Z66" s="39">
        <v>4.9541000000000004</v>
      </c>
      <c r="AA66" s="39">
        <v>4.7111000000000001</v>
      </c>
      <c r="AB66" s="39">
        <v>0</v>
      </c>
      <c r="AC66" s="39">
        <v>4.7111000000000001</v>
      </c>
      <c r="AD66" s="39">
        <v>0</v>
      </c>
      <c r="AE66" s="39">
        <v>0</v>
      </c>
      <c r="AF66" s="39">
        <v>4.7111000000000001</v>
      </c>
      <c r="AG66" s="39">
        <v>14.76</v>
      </c>
      <c r="AH66" s="39">
        <v>0</v>
      </c>
      <c r="AI66" s="39">
        <v>14.76</v>
      </c>
      <c r="AJ66" s="39" t="s">
        <v>265</v>
      </c>
      <c r="AK66" s="39" t="s">
        <v>265</v>
      </c>
      <c r="AL66" s="39">
        <v>14.76</v>
      </c>
      <c r="AM66" s="39">
        <v>31.2135</v>
      </c>
    </row>
    <row r="67" spans="1:39" hidden="1" outlineLevel="1">
      <c r="A67" s="9">
        <v>42248</v>
      </c>
      <c r="B67" s="39">
        <v>27.723800000000001</v>
      </c>
      <c r="C67" s="39">
        <v>27.551600000000001</v>
      </c>
      <c r="D67" s="39">
        <v>26.767399999999999</v>
      </c>
      <c r="E67" s="39">
        <v>27.632100000000001</v>
      </c>
      <c r="F67" s="39">
        <v>26.501200000000001</v>
      </c>
      <c r="G67" s="39">
        <v>29.2254</v>
      </c>
      <c r="H67" s="39">
        <v>17.1816</v>
      </c>
      <c r="I67" s="39">
        <v>27.551400000000001</v>
      </c>
      <c r="J67" s="39">
        <v>26.765499999999999</v>
      </c>
      <c r="K67" s="39">
        <v>27.632100000000001</v>
      </c>
      <c r="L67" s="39">
        <v>26.501200000000001</v>
      </c>
      <c r="M67" s="39">
        <v>29.2254</v>
      </c>
      <c r="N67" s="39">
        <v>17.1816</v>
      </c>
      <c r="O67" s="39">
        <v>36.023299999999999</v>
      </c>
      <c r="P67" s="39">
        <v>36.023299999999999</v>
      </c>
      <c r="Q67" s="39" t="s">
        <v>265</v>
      </c>
      <c r="R67" s="39" t="s">
        <v>265</v>
      </c>
      <c r="S67" s="39" t="s">
        <v>265</v>
      </c>
      <c r="T67" s="39" t="s">
        <v>265</v>
      </c>
      <c r="U67" s="39">
        <v>7.32</v>
      </c>
      <c r="V67" s="39">
        <v>0</v>
      </c>
      <c r="W67" s="39">
        <v>7.32</v>
      </c>
      <c r="X67" s="39">
        <v>0</v>
      </c>
      <c r="Y67" s="39">
        <v>0</v>
      </c>
      <c r="Z67" s="39">
        <v>7.32</v>
      </c>
      <c r="AA67" s="39">
        <v>7.32</v>
      </c>
      <c r="AB67" s="39">
        <v>0</v>
      </c>
      <c r="AC67" s="39">
        <v>7.32</v>
      </c>
      <c r="AD67" s="39">
        <v>0</v>
      </c>
      <c r="AE67" s="39">
        <v>0</v>
      </c>
      <c r="AF67" s="39">
        <v>7.32</v>
      </c>
      <c r="AG67" s="39">
        <v>0</v>
      </c>
      <c r="AH67" s="39">
        <v>0</v>
      </c>
      <c r="AI67" s="39" t="s">
        <v>265</v>
      </c>
      <c r="AJ67" s="39" t="s">
        <v>265</v>
      </c>
      <c r="AK67" s="39" t="s">
        <v>265</v>
      </c>
      <c r="AL67" s="39" t="s">
        <v>265</v>
      </c>
      <c r="AM67" s="39">
        <v>30.672799999999999</v>
      </c>
    </row>
    <row r="68" spans="1:39" hidden="1" outlineLevel="1">
      <c r="A68" s="9">
        <v>42278</v>
      </c>
      <c r="B68" s="39">
        <v>28.898800000000001</v>
      </c>
      <c r="C68" s="39">
        <v>29.43</v>
      </c>
      <c r="D68" s="39">
        <v>32.747700000000002</v>
      </c>
      <c r="E68" s="39">
        <v>28.773700000000002</v>
      </c>
      <c r="F68" s="39">
        <v>29.422899999999998</v>
      </c>
      <c r="G68" s="39">
        <v>29.982399999999998</v>
      </c>
      <c r="H68" s="39">
        <v>18.846299999999999</v>
      </c>
      <c r="I68" s="39">
        <v>29.4237</v>
      </c>
      <c r="J68" s="39">
        <v>32.716500000000003</v>
      </c>
      <c r="K68" s="39">
        <v>28.773700000000002</v>
      </c>
      <c r="L68" s="39">
        <v>29.422899999999998</v>
      </c>
      <c r="M68" s="39">
        <v>29.982399999999998</v>
      </c>
      <c r="N68" s="39">
        <v>18.846299999999999</v>
      </c>
      <c r="O68" s="39">
        <v>47.652999999999999</v>
      </c>
      <c r="P68" s="39">
        <v>47.652999999999999</v>
      </c>
      <c r="Q68" s="39" t="s">
        <v>265</v>
      </c>
      <c r="R68" s="39" t="s">
        <v>265</v>
      </c>
      <c r="S68" s="39" t="s">
        <v>265</v>
      </c>
      <c r="T68" s="39" t="s">
        <v>265</v>
      </c>
      <c r="U68" s="39">
        <v>5.0351999999999997</v>
      </c>
      <c r="V68" s="39">
        <v>0</v>
      </c>
      <c r="W68" s="39">
        <v>5.0351999999999997</v>
      </c>
      <c r="X68" s="39">
        <v>0</v>
      </c>
      <c r="Y68" s="39">
        <v>17</v>
      </c>
      <c r="Z68" s="39">
        <v>4.8411</v>
      </c>
      <c r="AA68" s="39">
        <v>5.0351999999999997</v>
      </c>
      <c r="AB68" s="39">
        <v>0</v>
      </c>
      <c r="AC68" s="39">
        <v>5.0351999999999997</v>
      </c>
      <c r="AD68" s="39">
        <v>0</v>
      </c>
      <c r="AE68" s="39">
        <v>17</v>
      </c>
      <c r="AF68" s="39">
        <v>4.8411</v>
      </c>
      <c r="AG68" s="39">
        <v>0</v>
      </c>
      <c r="AH68" s="39">
        <v>0</v>
      </c>
      <c r="AI68" s="39" t="s">
        <v>265</v>
      </c>
      <c r="AJ68" s="39" t="s">
        <v>265</v>
      </c>
      <c r="AK68" s="39" t="s">
        <v>265</v>
      </c>
      <c r="AL68" s="39" t="s">
        <v>265</v>
      </c>
      <c r="AM68" s="39">
        <v>30.974399999999999</v>
      </c>
    </row>
    <row r="69" spans="1:39" hidden="1" outlineLevel="1">
      <c r="A69" s="9">
        <v>42309</v>
      </c>
      <c r="B69" s="39">
        <v>23.131699999999999</v>
      </c>
      <c r="C69" s="39">
        <v>18.767199999999999</v>
      </c>
      <c r="D69" s="39">
        <v>26.321000000000002</v>
      </c>
      <c r="E69" s="39">
        <v>18.0944</v>
      </c>
      <c r="F69" s="39">
        <v>33.442999999999998</v>
      </c>
      <c r="G69" s="39">
        <v>18.004899999999999</v>
      </c>
      <c r="H69" s="39">
        <v>13.2631</v>
      </c>
      <c r="I69" s="39">
        <v>18.671600000000002</v>
      </c>
      <c r="J69" s="39">
        <v>25.4056</v>
      </c>
      <c r="K69" s="39">
        <v>18.0944</v>
      </c>
      <c r="L69" s="39">
        <v>33.442999999999998</v>
      </c>
      <c r="M69" s="39">
        <v>18.004899999999999</v>
      </c>
      <c r="N69" s="39">
        <v>13.2631</v>
      </c>
      <c r="O69" s="39">
        <v>49.761499999999998</v>
      </c>
      <c r="P69" s="39">
        <v>49.761499999999998</v>
      </c>
      <c r="Q69" s="39" t="s">
        <v>265</v>
      </c>
      <c r="R69" s="39" t="s">
        <v>265</v>
      </c>
      <c r="S69" s="39" t="s">
        <v>265</v>
      </c>
      <c r="T69" s="39" t="s">
        <v>265</v>
      </c>
      <c r="U69" s="39">
        <v>8.9489999999999998</v>
      </c>
      <c r="V69" s="39">
        <v>0</v>
      </c>
      <c r="W69" s="39">
        <v>8.9489999999999998</v>
      </c>
      <c r="X69" s="39">
        <v>0</v>
      </c>
      <c r="Y69" s="39">
        <v>0</v>
      </c>
      <c r="Z69" s="39">
        <v>8.9489999999999998</v>
      </c>
      <c r="AA69" s="39">
        <v>8.9489999999999998</v>
      </c>
      <c r="AB69" s="39">
        <v>0</v>
      </c>
      <c r="AC69" s="39">
        <v>8.9489999999999998</v>
      </c>
      <c r="AD69" s="39">
        <v>0</v>
      </c>
      <c r="AE69" s="39">
        <v>0</v>
      </c>
      <c r="AF69" s="39">
        <v>8.9489999999999998</v>
      </c>
      <c r="AG69" s="39">
        <v>0</v>
      </c>
      <c r="AH69" s="39">
        <v>0</v>
      </c>
      <c r="AI69" s="39" t="s">
        <v>265</v>
      </c>
      <c r="AJ69" s="39" t="s">
        <v>265</v>
      </c>
      <c r="AK69" s="39" t="s">
        <v>265</v>
      </c>
      <c r="AL69" s="39" t="s">
        <v>265</v>
      </c>
      <c r="AM69" s="39">
        <v>30.833500000000001</v>
      </c>
    </row>
    <row r="70" spans="1:39" hidden="1" outlineLevel="1">
      <c r="A70" s="9">
        <v>42339</v>
      </c>
      <c r="B70" s="39">
        <v>23.122599999999998</v>
      </c>
      <c r="C70" s="39">
        <v>23.850100000000001</v>
      </c>
      <c r="D70" s="39">
        <v>27.928699999999999</v>
      </c>
      <c r="E70" s="39">
        <v>23.426500000000001</v>
      </c>
      <c r="F70" s="39">
        <v>34.029600000000002</v>
      </c>
      <c r="G70" s="39">
        <v>29.997399999999999</v>
      </c>
      <c r="H70" s="39">
        <v>4.069</v>
      </c>
      <c r="I70" s="39">
        <v>23.831700000000001</v>
      </c>
      <c r="J70" s="39">
        <v>27.7624</v>
      </c>
      <c r="K70" s="39">
        <v>23.426500000000001</v>
      </c>
      <c r="L70" s="39">
        <v>34.029600000000002</v>
      </c>
      <c r="M70" s="39">
        <v>29.997399999999999</v>
      </c>
      <c r="N70" s="39">
        <v>4.069</v>
      </c>
      <c r="O70" s="39">
        <v>49.924799999999998</v>
      </c>
      <c r="P70" s="39">
        <v>49.924799999999998</v>
      </c>
      <c r="Q70" s="39" t="s">
        <v>265</v>
      </c>
      <c r="R70" s="39" t="s">
        <v>265</v>
      </c>
      <c r="S70" s="39" t="s">
        <v>265</v>
      </c>
      <c r="T70" s="39" t="s">
        <v>265</v>
      </c>
      <c r="U70" s="39">
        <v>1.0281</v>
      </c>
      <c r="V70" s="39">
        <v>0</v>
      </c>
      <c r="W70" s="39">
        <v>1.0281</v>
      </c>
      <c r="X70" s="39">
        <v>0</v>
      </c>
      <c r="Y70" s="39">
        <v>0</v>
      </c>
      <c r="Z70" s="39">
        <v>1.0281</v>
      </c>
      <c r="AA70" s="39">
        <v>1.0281</v>
      </c>
      <c r="AB70" s="39">
        <v>0</v>
      </c>
      <c r="AC70" s="39">
        <v>1.0281</v>
      </c>
      <c r="AD70" s="39">
        <v>0</v>
      </c>
      <c r="AE70" s="39">
        <v>0</v>
      </c>
      <c r="AF70" s="39">
        <v>1.0281</v>
      </c>
      <c r="AG70" s="39">
        <v>0</v>
      </c>
      <c r="AH70" s="39">
        <v>0</v>
      </c>
      <c r="AI70" s="39" t="s">
        <v>265</v>
      </c>
      <c r="AJ70" s="39" t="s">
        <v>265</v>
      </c>
      <c r="AK70" s="39" t="s">
        <v>265</v>
      </c>
      <c r="AL70" s="39" t="s">
        <v>265</v>
      </c>
      <c r="AM70" s="39">
        <v>30.4162</v>
      </c>
    </row>
    <row r="71" spans="1:39" hidden="1" outlineLevel="1">
      <c r="A71" s="9">
        <v>42370</v>
      </c>
      <c r="B71" s="39">
        <v>29.0608</v>
      </c>
      <c r="C71" s="39">
        <v>30.1814</v>
      </c>
      <c r="D71" s="39">
        <v>29.824000000000002</v>
      </c>
      <c r="E71" s="39">
        <v>30.402999999999999</v>
      </c>
      <c r="F71" s="39">
        <v>34.553199999999997</v>
      </c>
      <c r="G71" s="39">
        <v>30.126000000000001</v>
      </c>
      <c r="H71" s="39">
        <v>26.938700000000001</v>
      </c>
      <c r="I71" s="39">
        <v>30.1509</v>
      </c>
      <c r="J71" s="39">
        <v>29.742799999999999</v>
      </c>
      <c r="K71" s="39">
        <v>30.402999999999999</v>
      </c>
      <c r="L71" s="39">
        <v>34.553199999999997</v>
      </c>
      <c r="M71" s="39">
        <v>30.126000000000001</v>
      </c>
      <c r="N71" s="39">
        <v>26.938700000000001</v>
      </c>
      <c r="O71" s="39">
        <v>49.609299999999998</v>
      </c>
      <c r="P71" s="39">
        <v>49.609299999999998</v>
      </c>
      <c r="Q71" s="39" t="s">
        <v>265</v>
      </c>
      <c r="R71" s="39" t="s">
        <v>265</v>
      </c>
      <c r="S71" s="39" t="s">
        <v>265</v>
      </c>
      <c r="T71" s="39" t="s">
        <v>265</v>
      </c>
      <c r="U71" s="39">
        <v>7.7773000000000003</v>
      </c>
      <c r="V71" s="39">
        <v>0</v>
      </c>
      <c r="W71" s="39">
        <v>7.7773000000000003</v>
      </c>
      <c r="X71" s="39">
        <v>0</v>
      </c>
      <c r="Y71" s="39">
        <v>0</v>
      </c>
      <c r="Z71" s="39">
        <v>7.7773000000000003</v>
      </c>
      <c r="AA71" s="39">
        <v>7.7773000000000003</v>
      </c>
      <c r="AB71" s="39">
        <v>0</v>
      </c>
      <c r="AC71" s="39">
        <v>7.7773000000000003</v>
      </c>
      <c r="AD71" s="39">
        <v>0</v>
      </c>
      <c r="AE71" s="39">
        <v>0</v>
      </c>
      <c r="AF71" s="39">
        <v>7.7773000000000003</v>
      </c>
      <c r="AG71" s="39">
        <v>0</v>
      </c>
      <c r="AH71" s="39">
        <v>0</v>
      </c>
      <c r="AI71" s="39" t="s">
        <v>265</v>
      </c>
      <c r="AJ71" s="39" t="s">
        <v>265</v>
      </c>
      <c r="AK71" s="39" t="s">
        <v>265</v>
      </c>
      <c r="AL71" s="39" t="s">
        <v>265</v>
      </c>
      <c r="AM71" s="39">
        <v>29.5992</v>
      </c>
    </row>
    <row r="72" spans="1:39" hidden="1" outlineLevel="1">
      <c r="A72" s="9">
        <v>42401</v>
      </c>
      <c r="B72" s="39">
        <v>27.978100000000001</v>
      </c>
      <c r="C72" s="39">
        <v>29.182300000000001</v>
      </c>
      <c r="D72" s="39">
        <v>29.605799999999999</v>
      </c>
      <c r="E72" s="39">
        <v>28.947500000000002</v>
      </c>
      <c r="F72" s="39">
        <v>37.045299999999997</v>
      </c>
      <c r="G72" s="39">
        <v>30.449300000000001</v>
      </c>
      <c r="H72" s="39">
        <v>11.7799</v>
      </c>
      <c r="I72" s="39">
        <v>29.182099999999998</v>
      </c>
      <c r="J72" s="39">
        <v>29.6053</v>
      </c>
      <c r="K72" s="39">
        <v>28.947500000000002</v>
      </c>
      <c r="L72" s="39">
        <v>37.045299999999997</v>
      </c>
      <c r="M72" s="39">
        <v>30.449300000000001</v>
      </c>
      <c r="N72" s="39">
        <v>11.7799</v>
      </c>
      <c r="O72" s="39">
        <v>36.5</v>
      </c>
      <c r="P72" s="39">
        <v>36.5</v>
      </c>
      <c r="Q72" s="39" t="s">
        <v>265</v>
      </c>
      <c r="R72" s="39" t="s">
        <v>265</v>
      </c>
      <c r="S72" s="39" t="s">
        <v>265</v>
      </c>
      <c r="T72" s="39" t="s">
        <v>265</v>
      </c>
      <c r="U72" s="39">
        <v>1.0865</v>
      </c>
      <c r="V72" s="39">
        <v>0</v>
      </c>
      <c r="W72" s="39">
        <v>1.0865</v>
      </c>
      <c r="X72" s="39">
        <v>0</v>
      </c>
      <c r="Y72" s="39">
        <v>0</v>
      </c>
      <c r="Z72" s="39">
        <v>1.0865</v>
      </c>
      <c r="AA72" s="39">
        <v>1.0865</v>
      </c>
      <c r="AB72" s="39">
        <v>0</v>
      </c>
      <c r="AC72" s="39">
        <v>1.0865</v>
      </c>
      <c r="AD72" s="39">
        <v>0</v>
      </c>
      <c r="AE72" s="39">
        <v>0</v>
      </c>
      <c r="AF72" s="39">
        <v>1.0865</v>
      </c>
      <c r="AG72" s="39">
        <v>0</v>
      </c>
      <c r="AH72" s="39">
        <v>0</v>
      </c>
      <c r="AI72" s="39" t="s">
        <v>265</v>
      </c>
      <c r="AJ72" s="39" t="s">
        <v>265</v>
      </c>
      <c r="AK72" s="39" t="s">
        <v>265</v>
      </c>
      <c r="AL72" s="39" t="s">
        <v>265</v>
      </c>
      <c r="AM72" s="39">
        <v>29.134899999999998</v>
      </c>
    </row>
    <row r="73" spans="1:39" hidden="1" outlineLevel="1">
      <c r="A73" s="9">
        <v>42430</v>
      </c>
      <c r="B73" s="39">
        <v>28.787199999999999</v>
      </c>
      <c r="C73" s="39">
        <v>28.963899999999999</v>
      </c>
      <c r="D73" s="39">
        <v>29.799099999999999</v>
      </c>
      <c r="E73" s="39">
        <v>28.5167</v>
      </c>
      <c r="F73" s="39">
        <v>33.2913</v>
      </c>
      <c r="G73" s="39">
        <v>29.202500000000001</v>
      </c>
      <c r="H73" s="39">
        <v>18.3233</v>
      </c>
      <c r="I73" s="39">
        <v>29.105499999999999</v>
      </c>
      <c r="J73" s="39">
        <v>29.794799999999999</v>
      </c>
      <c r="K73" s="39">
        <v>28.730599999999999</v>
      </c>
      <c r="L73" s="39">
        <v>33.2913</v>
      </c>
      <c r="M73" s="39">
        <v>29.202500000000001</v>
      </c>
      <c r="N73" s="39">
        <v>18.886099999999999</v>
      </c>
      <c r="O73" s="39">
        <v>15.4354</v>
      </c>
      <c r="P73" s="39">
        <v>49.988</v>
      </c>
      <c r="Q73" s="39">
        <v>15.19</v>
      </c>
      <c r="R73" s="39" t="s">
        <v>265</v>
      </c>
      <c r="S73" s="39" t="s">
        <v>265</v>
      </c>
      <c r="T73" s="39">
        <v>15.19</v>
      </c>
      <c r="U73" s="39">
        <v>4.6323999999999996</v>
      </c>
      <c r="V73" s="39">
        <v>0</v>
      </c>
      <c r="W73" s="39">
        <v>4.6323999999999996</v>
      </c>
      <c r="X73" s="39">
        <v>0</v>
      </c>
      <c r="Y73" s="39">
        <v>0</v>
      </c>
      <c r="Z73" s="39">
        <v>4.6323999999999996</v>
      </c>
      <c r="AA73" s="39">
        <v>4.6323999999999996</v>
      </c>
      <c r="AB73" s="39">
        <v>0</v>
      </c>
      <c r="AC73" s="39">
        <v>4.6323999999999996</v>
      </c>
      <c r="AD73" s="39">
        <v>0</v>
      </c>
      <c r="AE73" s="39">
        <v>0</v>
      </c>
      <c r="AF73" s="39">
        <v>4.6323999999999996</v>
      </c>
      <c r="AG73" s="39">
        <v>0</v>
      </c>
      <c r="AH73" s="39">
        <v>0</v>
      </c>
      <c r="AI73" s="39">
        <v>0</v>
      </c>
      <c r="AJ73" s="39" t="s">
        <v>265</v>
      </c>
      <c r="AK73" s="39" t="s">
        <v>265</v>
      </c>
      <c r="AL73" s="39">
        <v>0</v>
      </c>
      <c r="AM73" s="39">
        <v>30.227699999999999</v>
      </c>
    </row>
    <row r="74" spans="1:39" hidden="1" outlineLevel="1">
      <c r="A74" s="9">
        <v>42461</v>
      </c>
      <c r="B74" s="39">
        <v>30.021000000000001</v>
      </c>
      <c r="C74" s="39">
        <v>30.479099999999999</v>
      </c>
      <c r="D74" s="39">
        <v>29.0031</v>
      </c>
      <c r="E74" s="39">
        <v>31.007200000000001</v>
      </c>
      <c r="F74" s="39">
        <v>36.264200000000002</v>
      </c>
      <c r="G74" s="39">
        <v>30.134599999999999</v>
      </c>
      <c r="H74" s="39">
        <v>35.910499999999999</v>
      </c>
      <c r="I74" s="39">
        <v>30.454799999999999</v>
      </c>
      <c r="J74" s="39">
        <v>28.895800000000001</v>
      </c>
      <c r="K74" s="39">
        <v>31.007200000000001</v>
      </c>
      <c r="L74" s="39">
        <v>36.264200000000002</v>
      </c>
      <c r="M74" s="39">
        <v>30.134599999999999</v>
      </c>
      <c r="N74" s="39">
        <v>35.910499999999999</v>
      </c>
      <c r="O74" s="39">
        <v>39.831499999999998</v>
      </c>
      <c r="P74" s="39">
        <v>39.831499999999998</v>
      </c>
      <c r="Q74" s="39" t="s">
        <v>265</v>
      </c>
      <c r="R74" s="39" t="s">
        <v>265</v>
      </c>
      <c r="S74" s="39" t="s">
        <v>265</v>
      </c>
      <c r="T74" s="39" t="s">
        <v>265</v>
      </c>
      <c r="U74" s="39">
        <v>13.254899999999999</v>
      </c>
      <c r="V74" s="39">
        <v>0</v>
      </c>
      <c r="W74" s="39">
        <v>13.254899999999999</v>
      </c>
      <c r="X74" s="39">
        <v>0</v>
      </c>
      <c r="Y74" s="39">
        <v>0</v>
      </c>
      <c r="Z74" s="39">
        <v>13.254899999999999</v>
      </c>
      <c r="AA74" s="39">
        <v>13.254899999999999</v>
      </c>
      <c r="AB74" s="39">
        <v>0</v>
      </c>
      <c r="AC74" s="39">
        <v>13.254899999999999</v>
      </c>
      <c r="AD74" s="39">
        <v>0</v>
      </c>
      <c r="AE74" s="39">
        <v>0</v>
      </c>
      <c r="AF74" s="39">
        <v>13.254899999999999</v>
      </c>
      <c r="AG74" s="39">
        <v>0</v>
      </c>
      <c r="AH74" s="39">
        <v>0</v>
      </c>
      <c r="AI74" s="39" t="s">
        <v>265</v>
      </c>
      <c r="AJ74" s="39" t="s">
        <v>265</v>
      </c>
      <c r="AK74" s="39" t="s">
        <v>265</v>
      </c>
      <c r="AL74" s="39" t="s">
        <v>265</v>
      </c>
      <c r="AM74" s="39">
        <v>29.716799999999999</v>
      </c>
    </row>
    <row r="75" spans="1:39" hidden="1" outlineLevel="1">
      <c r="A75" s="9">
        <v>42491</v>
      </c>
      <c r="B75" s="39">
        <v>30.613499999999998</v>
      </c>
      <c r="C75" s="39">
        <v>31.218599999999999</v>
      </c>
      <c r="D75" s="39">
        <v>29.019500000000001</v>
      </c>
      <c r="E75" s="39">
        <v>32.270299999999999</v>
      </c>
      <c r="F75" s="39">
        <v>45.537300000000002</v>
      </c>
      <c r="G75" s="39">
        <v>30.806799999999999</v>
      </c>
      <c r="H75" s="39">
        <v>22.1755</v>
      </c>
      <c r="I75" s="39">
        <v>31.204899999999999</v>
      </c>
      <c r="J75" s="39">
        <v>28.9664</v>
      </c>
      <c r="K75" s="39">
        <v>32.270299999999999</v>
      </c>
      <c r="L75" s="39">
        <v>45.537300000000002</v>
      </c>
      <c r="M75" s="39">
        <v>30.806799999999999</v>
      </c>
      <c r="N75" s="39">
        <v>22.1755</v>
      </c>
      <c r="O75" s="39">
        <v>39.964500000000001</v>
      </c>
      <c r="P75" s="39">
        <v>39.964500000000001</v>
      </c>
      <c r="Q75" s="39" t="s">
        <v>265</v>
      </c>
      <c r="R75" s="39" t="s">
        <v>265</v>
      </c>
      <c r="S75" s="39" t="s">
        <v>265</v>
      </c>
      <c r="T75" s="39" t="s">
        <v>265</v>
      </c>
      <c r="U75" s="39">
        <v>17.0489</v>
      </c>
      <c r="V75" s="39">
        <v>0</v>
      </c>
      <c r="W75" s="39">
        <v>17.0489</v>
      </c>
      <c r="X75" s="39">
        <v>0</v>
      </c>
      <c r="Y75" s="39">
        <v>0</v>
      </c>
      <c r="Z75" s="39">
        <v>17.0489</v>
      </c>
      <c r="AA75" s="39">
        <v>17.0489</v>
      </c>
      <c r="AB75" s="39">
        <v>0</v>
      </c>
      <c r="AC75" s="39">
        <v>17.0489</v>
      </c>
      <c r="AD75" s="39">
        <v>0</v>
      </c>
      <c r="AE75" s="39">
        <v>0</v>
      </c>
      <c r="AF75" s="39">
        <v>17.0489</v>
      </c>
      <c r="AG75" s="39">
        <v>0</v>
      </c>
      <c r="AH75" s="39">
        <v>0</v>
      </c>
      <c r="AI75" s="39" t="s">
        <v>265</v>
      </c>
      <c r="AJ75" s="39" t="s">
        <v>265</v>
      </c>
      <c r="AK75" s="39" t="s">
        <v>265</v>
      </c>
      <c r="AL75" s="39" t="s">
        <v>265</v>
      </c>
      <c r="AM75" s="39">
        <v>29.270199999999999</v>
      </c>
    </row>
    <row r="76" spans="1:39" hidden="1" outlineLevel="1">
      <c r="A76" s="9">
        <v>42522</v>
      </c>
      <c r="B76" s="39">
        <v>30.9787</v>
      </c>
      <c r="C76" s="39">
        <v>32.1937</v>
      </c>
      <c r="D76" s="39">
        <v>28.822600000000001</v>
      </c>
      <c r="E76" s="39">
        <v>33.279699999999998</v>
      </c>
      <c r="F76" s="39">
        <v>47.546100000000003</v>
      </c>
      <c r="G76" s="39">
        <v>31.881599999999999</v>
      </c>
      <c r="H76" s="39">
        <v>26.9801</v>
      </c>
      <c r="I76" s="39">
        <v>32.191899999999997</v>
      </c>
      <c r="J76" s="39">
        <v>28.812100000000001</v>
      </c>
      <c r="K76" s="39">
        <v>33.279699999999998</v>
      </c>
      <c r="L76" s="39">
        <v>47.546100000000003</v>
      </c>
      <c r="M76" s="39">
        <v>31.881599999999999</v>
      </c>
      <c r="N76" s="39">
        <v>26.9801</v>
      </c>
      <c r="O76" s="39">
        <v>40.8932</v>
      </c>
      <c r="P76" s="39">
        <v>40.8932</v>
      </c>
      <c r="Q76" s="39" t="s">
        <v>265</v>
      </c>
      <c r="R76" s="39" t="s">
        <v>265</v>
      </c>
      <c r="S76" s="39" t="s">
        <v>265</v>
      </c>
      <c r="T76" s="39" t="s">
        <v>265</v>
      </c>
      <c r="U76" s="39">
        <v>1.8364</v>
      </c>
      <c r="V76" s="39">
        <v>0</v>
      </c>
      <c r="W76" s="39">
        <v>1.8364</v>
      </c>
      <c r="X76" s="39">
        <v>0</v>
      </c>
      <c r="Y76" s="39">
        <v>0</v>
      </c>
      <c r="Z76" s="39">
        <v>1.8364</v>
      </c>
      <c r="AA76" s="39">
        <v>1.8364</v>
      </c>
      <c r="AB76" s="39">
        <v>0</v>
      </c>
      <c r="AC76" s="39">
        <v>1.8364</v>
      </c>
      <c r="AD76" s="39">
        <v>0</v>
      </c>
      <c r="AE76" s="39">
        <v>0</v>
      </c>
      <c r="AF76" s="39">
        <v>1.8364</v>
      </c>
      <c r="AG76" s="39">
        <v>0</v>
      </c>
      <c r="AH76" s="39">
        <v>0</v>
      </c>
      <c r="AI76" s="39" t="s">
        <v>265</v>
      </c>
      <c r="AJ76" s="39" t="s">
        <v>265</v>
      </c>
      <c r="AK76" s="39" t="s">
        <v>265</v>
      </c>
      <c r="AL76" s="39" t="s">
        <v>265</v>
      </c>
      <c r="AM76" s="39">
        <v>28.901499999999999</v>
      </c>
    </row>
    <row r="77" spans="1:39" hidden="1" outlineLevel="1">
      <c r="A77" s="9">
        <v>42552</v>
      </c>
      <c r="B77" s="39">
        <v>30.660299999999999</v>
      </c>
      <c r="C77" s="39">
        <v>32.340200000000003</v>
      </c>
      <c r="D77" s="39">
        <v>28.8384</v>
      </c>
      <c r="E77" s="39">
        <v>33.452599999999997</v>
      </c>
      <c r="F77" s="39">
        <v>39.420900000000003</v>
      </c>
      <c r="G77" s="39">
        <v>32.425899999999999</v>
      </c>
      <c r="H77" s="39">
        <v>29.792200000000001</v>
      </c>
      <c r="I77" s="39">
        <v>32.339399999999998</v>
      </c>
      <c r="J77" s="39">
        <v>28.834299999999999</v>
      </c>
      <c r="K77" s="39">
        <v>33.452599999999997</v>
      </c>
      <c r="L77" s="39">
        <v>39.420900000000003</v>
      </c>
      <c r="M77" s="39">
        <v>32.425899999999999</v>
      </c>
      <c r="N77" s="39">
        <v>29.792200000000001</v>
      </c>
      <c r="O77" s="39">
        <v>44.287399999999998</v>
      </c>
      <c r="P77" s="39">
        <v>44.287399999999998</v>
      </c>
      <c r="Q77" s="39" t="s">
        <v>265</v>
      </c>
      <c r="R77" s="39" t="s">
        <v>265</v>
      </c>
      <c r="S77" s="39" t="s">
        <v>265</v>
      </c>
      <c r="T77" s="39" t="s">
        <v>265</v>
      </c>
      <c r="U77" s="39">
        <v>0.1074</v>
      </c>
      <c r="V77" s="39">
        <v>0</v>
      </c>
      <c r="W77" s="39">
        <v>0.1074</v>
      </c>
      <c r="X77" s="39">
        <v>0</v>
      </c>
      <c r="Y77" s="39">
        <v>0</v>
      </c>
      <c r="Z77" s="39">
        <v>0.1074</v>
      </c>
      <c r="AA77" s="39">
        <v>0.1074</v>
      </c>
      <c r="AB77" s="39">
        <v>0</v>
      </c>
      <c r="AC77" s="39">
        <v>0.1074</v>
      </c>
      <c r="AD77" s="39">
        <v>0</v>
      </c>
      <c r="AE77" s="39">
        <v>0</v>
      </c>
      <c r="AF77" s="39">
        <v>0.1074</v>
      </c>
      <c r="AG77" s="39">
        <v>0</v>
      </c>
      <c r="AH77" s="39">
        <v>0</v>
      </c>
      <c r="AI77" s="39" t="s">
        <v>265</v>
      </c>
      <c r="AJ77" s="39" t="s">
        <v>265</v>
      </c>
      <c r="AK77" s="39" t="s">
        <v>265</v>
      </c>
      <c r="AL77" s="39" t="s">
        <v>265</v>
      </c>
      <c r="AM77" s="39">
        <v>28.0441</v>
      </c>
    </row>
    <row r="78" spans="1:39" hidden="1" outlineLevel="1">
      <c r="A78" s="9">
        <v>42583</v>
      </c>
      <c r="B78" s="39">
        <v>30.237300000000001</v>
      </c>
      <c r="C78" s="39">
        <v>31.219799999999999</v>
      </c>
      <c r="D78" s="39">
        <v>29.839099999999998</v>
      </c>
      <c r="E78" s="39">
        <v>32.3125</v>
      </c>
      <c r="F78" s="39">
        <v>34.417999999999999</v>
      </c>
      <c r="G78" s="39">
        <v>33.020899999999997</v>
      </c>
      <c r="H78" s="39">
        <v>22.6798</v>
      </c>
      <c r="I78" s="39">
        <v>31.341999999999999</v>
      </c>
      <c r="J78" s="39">
        <v>29.832699999999999</v>
      </c>
      <c r="K78" s="39">
        <v>32.551000000000002</v>
      </c>
      <c r="L78" s="39">
        <v>34.417999999999999</v>
      </c>
      <c r="M78" s="39">
        <v>33.020899999999997</v>
      </c>
      <c r="N78" s="39">
        <v>24.222200000000001</v>
      </c>
      <c r="O78" s="39">
        <v>14.816700000000001</v>
      </c>
      <c r="P78" s="39">
        <v>39.505099999999999</v>
      </c>
      <c r="Q78" s="39">
        <v>13.8</v>
      </c>
      <c r="R78" s="39" t="s">
        <v>265</v>
      </c>
      <c r="S78" s="39" t="s">
        <v>265</v>
      </c>
      <c r="T78" s="39">
        <v>13.8</v>
      </c>
      <c r="U78" s="39">
        <v>3.6153</v>
      </c>
      <c r="V78" s="39">
        <v>0</v>
      </c>
      <c r="W78" s="39">
        <v>3.6153</v>
      </c>
      <c r="X78" s="39">
        <v>0</v>
      </c>
      <c r="Y78" s="39">
        <v>23.301500000000001</v>
      </c>
      <c r="Z78" s="39">
        <v>3.5123000000000002</v>
      </c>
      <c r="AA78" s="39">
        <v>3.6153</v>
      </c>
      <c r="AB78" s="39">
        <v>0</v>
      </c>
      <c r="AC78" s="39">
        <v>3.6153</v>
      </c>
      <c r="AD78" s="39">
        <v>0</v>
      </c>
      <c r="AE78" s="39">
        <v>23.301500000000001</v>
      </c>
      <c r="AF78" s="39">
        <v>3.5123000000000002</v>
      </c>
      <c r="AG78" s="39">
        <v>0</v>
      </c>
      <c r="AH78" s="39">
        <v>0</v>
      </c>
      <c r="AI78" s="39">
        <v>0</v>
      </c>
      <c r="AJ78" s="39" t="s">
        <v>265</v>
      </c>
      <c r="AK78" s="39" t="s">
        <v>265</v>
      </c>
      <c r="AL78" s="39">
        <v>0</v>
      </c>
      <c r="AM78" s="39">
        <v>28.773099999999999</v>
      </c>
    </row>
    <row r="79" spans="1:39" hidden="1" outlineLevel="1">
      <c r="A79" s="9">
        <v>42614</v>
      </c>
      <c r="B79" s="39">
        <v>29.9285</v>
      </c>
      <c r="C79" s="39">
        <v>31.1904</v>
      </c>
      <c r="D79" s="39">
        <v>28.619299999999999</v>
      </c>
      <c r="E79" s="39">
        <v>32.269399999999997</v>
      </c>
      <c r="F79" s="39">
        <v>32.395499999999998</v>
      </c>
      <c r="G79" s="39">
        <v>32.501100000000001</v>
      </c>
      <c r="H79" s="39">
        <v>28.8918</v>
      </c>
      <c r="I79" s="39">
        <v>31.1844</v>
      </c>
      <c r="J79" s="39">
        <v>28.594000000000001</v>
      </c>
      <c r="K79" s="39">
        <v>32.269399999999997</v>
      </c>
      <c r="L79" s="39">
        <v>32.395499999999998</v>
      </c>
      <c r="M79" s="39">
        <v>32.501100000000001</v>
      </c>
      <c r="N79" s="39">
        <v>28.8918</v>
      </c>
      <c r="O79" s="39">
        <v>42.093800000000002</v>
      </c>
      <c r="P79" s="39">
        <v>42.093800000000002</v>
      </c>
      <c r="Q79" s="39" t="s">
        <v>265</v>
      </c>
      <c r="R79" s="39" t="s">
        <v>265</v>
      </c>
      <c r="S79" s="39" t="s">
        <v>265</v>
      </c>
      <c r="T79" s="39" t="s">
        <v>265</v>
      </c>
      <c r="U79" s="39">
        <v>4.173</v>
      </c>
      <c r="V79" s="39">
        <v>0</v>
      </c>
      <c r="W79" s="39">
        <v>4.173</v>
      </c>
      <c r="X79" s="39">
        <v>0</v>
      </c>
      <c r="Y79" s="39">
        <v>0</v>
      </c>
      <c r="Z79" s="39">
        <v>4.173</v>
      </c>
      <c r="AA79" s="39">
        <v>4.173</v>
      </c>
      <c r="AB79" s="39">
        <v>0</v>
      </c>
      <c r="AC79" s="39">
        <v>4.173</v>
      </c>
      <c r="AD79" s="39">
        <v>0</v>
      </c>
      <c r="AE79" s="39">
        <v>0</v>
      </c>
      <c r="AF79" s="39">
        <v>4.173</v>
      </c>
      <c r="AG79" s="39">
        <v>0</v>
      </c>
      <c r="AH79" s="39">
        <v>0</v>
      </c>
      <c r="AI79" s="39" t="s">
        <v>265</v>
      </c>
      <c r="AJ79" s="39" t="s">
        <v>265</v>
      </c>
      <c r="AK79" s="39" t="s">
        <v>265</v>
      </c>
      <c r="AL79" s="39" t="s">
        <v>265</v>
      </c>
      <c r="AM79" s="39">
        <v>27.7377</v>
      </c>
    </row>
    <row r="80" spans="1:39" hidden="1" outlineLevel="1">
      <c r="A80" s="9">
        <v>42644</v>
      </c>
      <c r="B80" s="39">
        <v>29.7742</v>
      </c>
      <c r="C80" s="39">
        <v>30.565799999999999</v>
      </c>
      <c r="D80" s="39">
        <v>29.327100000000002</v>
      </c>
      <c r="E80" s="39">
        <v>30.954899999999999</v>
      </c>
      <c r="F80" s="39">
        <v>33.199800000000003</v>
      </c>
      <c r="G80" s="39">
        <v>30.4603</v>
      </c>
      <c r="H80" s="39">
        <v>32.776000000000003</v>
      </c>
      <c r="I80" s="39">
        <v>30.5656</v>
      </c>
      <c r="J80" s="39">
        <v>29.3264</v>
      </c>
      <c r="K80" s="39">
        <v>30.954899999999999</v>
      </c>
      <c r="L80" s="39">
        <v>33.199800000000003</v>
      </c>
      <c r="M80" s="39">
        <v>30.4603</v>
      </c>
      <c r="N80" s="39">
        <v>32.776000000000003</v>
      </c>
      <c r="O80" s="39">
        <v>38.921399999999998</v>
      </c>
      <c r="P80" s="39">
        <v>38.921399999999998</v>
      </c>
      <c r="Q80" s="39">
        <v>0</v>
      </c>
      <c r="R80" s="39" t="s">
        <v>265</v>
      </c>
      <c r="S80" s="39" t="s">
        <v>265</v>
      </c>
      <c r="T80" s="39">
        <v>0</v>
      </c>
      <c r="U80" s="39">
        <v>18.441099999999999</v>
      </c>
      <c r="V80" s="39">
        <v>0</v>
      </c>
      <c r="W80" s="39">
        <v>18.441099999999999</v>
      </c>
      <c r="X80" s="39">
        <v>0</v>
      </c>
      <c r="Y80" s="39">
        <v>0</v>
      </c>
      <c r="Z80" s="39">
        <v>18.441099999999999</v>
      </c>
      <c r="AA80" s="39">
        <v>23.903500000000001</v>
      </c>
      <c r="AB80" s="39">
        <v>0</v>
      </c>
      <c r="AC80" s="39">
        <v>23.903500000000001</v>
      </c>
      <c r="AD80" s="39">
        <v>0</v>
      </c>
      <c r="AE80" s="39">
        <v>0</v>
      </c>
      <c r="AF80" s="39">
        <v>23.903500000000001</v>
      </c>
      <c r="AG80" s="39">
        <v>10</v>
      </c>
      <c r="AH80" s="39">
        <v>0</v>
      </c>
      <c r="AI80" s="39">
        <v>10</v>
      </c>
      <c r="AJ80" s="39" t="s">
        <v>265</v>
      </c>
      <c r="AK80" s="39" t="s">
        <v>265</v>
      </c>
      <c r="AL80" s="39">
        <v>10</v>
      </c>
      <c r="AM80" s="39">
        <v>27.952000000000002</v>
      </c>
    </row>
    <row r="81" spans="1:39" hidden="1" outlineLevel="1">
      <c r="A81" s="9">
        <v>42675</v>
      </c>
      <c r="B81" s="39">
        <v>30.370899999999999</v>
      </c>
      <c r="C81" s="39">
        <v>31.303899999999999</v>
      </c>
      <c r="D81" s="39">
        <v>29.750699999999998</v>
      </c>
      <c r="E81" s="39">
        <v>32.456600000000002</v>
      </c>
      <c r="F81" s="39">
        <v>36.823500000000003</v>
      </c>
      <c r="G81" s="39">
        <v>32.105499999999999</v>
      </c>
      <c r="H81" s="39">
        <v>27.2042</v>
      </c>
      <c r="I81" s="39">
        <v>31.302700000000002</v>
      </c>
      <c r="J81" s="39">
        <v>29.747499999999999</v>
      </c>
      <c r="K81" s="39">
        <v>32.456600000000002</v>
      </c>
      <c r="L81" s="39">
        <v>36.823500000000003</v>
      </c>
      <c r="M81" s="39">
        <v>32.105499999999999</v>
      </c>
      <c r="N81" s="39">
        <v>27.2042</v>
      </c>
      <c r="O81" s="39">
        <v>43.518700000000003</v>
      </c>
      <c r="P81" s="39">
        <v>43.518700000000003</v>
      </c>
      <c r="Q81" s="39" t="s">
        <v>265</v>
      </c>
      <c r="R81" s="39" t="s">
        <v>265</v>
      </c>
      <c r="S81" s="39" t="s">
        <v>265</v>
      </c>
      <c r="T81" s="39" t="s">
        <v>265</v>
      </c>
      <c r="U81" s="39">
        <v>17.1111</v>
      </c>
      <c r="V81" s="39">
        <v>0</v>
      </c>
      <c r="W81" s="39">
        <v>17.1111</v>
      </c>
      <c r="X81" s="39">
        <v>0</v>
      </c>
      <c r="Y81" s="39">
        <v>0</v>
      </c>
      <c r="Z81" s="39">
        <v>17.1111</v>
      </c>
      <c r="AA81" s="39">
        <v>17.1111</v>
      </c>
      <c r="AB81" s="39">
        <v>0</v>
      </c>
      <c r="AC81" s="39">
        <v>17.1111</v>
      </c>
      <c r="AD81" s="39">
        <v>0</v>
      </c>
      <c r="AE81" s="39">
        <v>0</v>
      </c>
      <c r="AF81" s="39">
        <v>17.1111</v>
      </c>
      <c r="AG81" s="39">
        <v>0</v>
      </c>
      <c r="AH81" s="39">
        <v>0</v>
      </c>
      <c r="AI81" s="39" t="s">
        <v>265</v>
      </c>
      <c r="AJ81" s="39" t="s">
        <v>265</v>
      </c>
      <c r="AK81" s="39" t="s">
        <v>265</v>
      </c>
      <c r="AL81" s="39" t="s">
        <v>265</v>
      </c>
      <c r="AM81" s="39">
        <v>27.139900000000001</v>
      </c>
    </row>
    <row r="82" spans="1:39" hidden="1" outlineLevel="1">
      <c r="A82" s="9">
        <v>42705</v>
      </c>
      <c r="B82" s="39">
        <v>29.751000000000001</v>
      </c>
      <c r="C82" s="39">
        <v>31.3443</v>
      </c>
      <c r="D82" s="39">
        <v>30.203900000000001</v>
      </c>
      <c r="E82" s="39">
        <v>31.974499999999999</v>
      </c>
      <c r="F82" s="39">
        <v>35.933799999999998</v>
      </c>
      <c r="G82" s="39">
        <v>31.555599999999998</v>
      </c>
      <c r="H82" s="39">
        <v>28.593</v>
      </c>
      <c r="I82" s="39">
        <v>31.3294</v>
      </c>
      <c r="J82" s="39">
        <v>30.156500000000001</v>
      </c>
      <c r="K82" s="39">
        <v>31.974499999999999</v>
      </c>
      <c r="L82" s="39">
        <v>35.933799999999998</v>
      </c>
      <c r="M82" s="39">
        <v>31.555599999999998</v>
      </c>
      <c r="N82" s="39">
        <v>28.593</v>
      </c>
      <c r="O82" s="39">
        <v>39.9634</v>
      </c>
      <c r="P82" s="39">
        <v>39.9634</v>
      </c>
      <c r="Q82" s="39" t="s">
        <v>265</v>
      </c>
      <c r="R82" s="39" t="s">
        <v>265</v>
      </c>
      <c r="S82" s="39" t="s">
        <v>265</v>
      </c>
      <c r="T82" s="39" t="s">
        <v>265</v>
      </c>
      <c r="U82" s="39">
        <v>3.1093999999999999</v>
      </c>
      <c r="V82" s="39">
        <v>0</v>
      </c>
      <c r="W82" s="39">
        <v>3.1093999999999999</v>
      </c>
      <c r="X82" s="39">
        <v>0</v>
      </c>
      <c r="Y82" s="39">
        <v>0</v>
      </c>
      <c r="Z82" s="39">
        <v>3.5118</v>
      </c>
      <c r="AA82" s="39">
        <v>3.1093999999999999</v>
      </c>
      <c r="AB82" s="39">
        <v>0</v>
      </c>
      <c r="AC82" s="39">
        <v>3.1093999999999999</v>
      </c>
      <c r="AD82" s="39">
        <v>0</v>
      </c>
      <c r="AE82" s="39">
        <v>0</v>
      </c>
      <c r="AF82" s="39">
        <v>3.5118</v>
      </c>
      <c r="AG82" s="39">
        <v>0</v>
      </c>
      <c r="AH82" s="39">
        <v>0</v>
      </c>
      <c r="AI82" s="39" t="s">
        <v>265</v>
      </c>
      <c r="AJ82" s="39" t="s">
        <v>265</v>
      </c>
      <c r="AK82" s="39" t="s">
        <v>265</v>
      </c>
      <c r="AL82" s="39" t="s">
        <v>265</v>
      </c>
      <c r="AM82" s="39">
        <v>26.049600000000002</v>
      </c>
    </row>
    <row r="83" spans="1:39" hidden="1" outlineLevel="1">
      <c r="A83" s="9">
        <v>42736</v>
      </c>
      <c r="B83" s="39">
        <v>29.419799999999999</v>
      </c>
      <c r="C83" s="39">
        <v>30.2593</v>
      </c>
      <c r="D83" s="39">
        <v>30.016400000000001</v>
      </c>
      <c r="E83" s="39">
        <v>30.431000000000001</v>
      </c>
      <c r="F83" s="39">
        <v>33.756399999999999</v>
      </c>
      <c r="G83" s="39">
        <v>31.058900000000001</v>
      </c>
      <c r="H83" s="39">
        <v>20.386299999999999</v>
      </c>
      <c r="I83" s="39">
        <v>30.258199999999999</v>
      </c>
      <c r="J83" s="39">
        <v>30.013500000000001</v>
      </c>
      <c r="K83" s="39">
        <v>30.431000000000001</v>
      </c>
      <c r="L83" s="39">
        <v>33.756399999999999</v>
      </c>
      <c r="M83" s="39">
        <v>31.058900000000001</v>
      </c>
      <c r="N83" s="39">
        <v>20.386299999999999</v>
      </c>
      <c r="O83" s="39">
        <v>39.094700000000003</v>
      </c>
      <c r="P83" s="39">
        <v>39.094700000000003</v>
      </c>
      <c r="Q83" s="39" t="s">
        <v>265</v>
      </c>
      <c r="R83" s="39" t="s">
        <v>265</v>
      </c>
      <c r="S83" s="39" t="s">
        <v>265</v>
      </c>
      <c r="T83" s="39" t="s">
        <v>265</v>
      </c>
      <c r="U83" s="39">
        <v>6.7435999999999998</v>
      </c>
      <c r="V83" s="39">
        <v>0</v>
      </c>
      <c r="W83" s="39">
        <v>6.7435999999999998</v>
      </c>
      <c r="X83" s="39">
        <v>0</v>
      </c>
      <c r="Y83" s="39">
        <v>0</v>
      </c>
      <c r="Z83" s="39">
        <v>6.7435999999999998</v>
      </c>
      <c r="AA83" s="39">
        <v>6.7435999999999998</v>
      </c>
      <c r="AB83" s="39">
        <v>0</v>
      </c>
      <c r="AC83" s="39">
        <v>6.7435999999999998</v>
      </c>
      <c r="AD83" s="39">
        <v>0</v>
      </c>
      <c r="AE83" s="39">
        <v>0</v>
      </c>
      <c r="AF83" s="39">
        <v>6.7435999999999998</v>
      </c>
      <c r="AG83" s="39">
        <v>0</v>
      </c>
      <c r="AH83" s="39">
        <v>0</v>
      </c>
      <c r="AI83" s="39" t="s">
        <v>265</v>
      </c>
      <c r="AJ83" s="39" t="s">
        <v>265</v>
      </c>
      <c r="AK83" s="39" t="s">
        <v>265</v>
      </c>
      <c r="AL83" s="39" t="s">
        <v>265</v>
      </c>
      <c r="AM83" s="39">
        <v>27.145199999999999</v>
      </c>
    </row>
    <row r="84" spans="1:39" hidden="1" outlineLevel="1">
      <c r="A84" s="9">
        <v>42767</v>
      </c>
      <c r="B84" s="39">
        <v>30.0595</v>
      </c>
      <c r="C84" s="39">
        <v>30.707999999999998</v>
      </c>
      <c r="D84" s="39">
        <v>29.977399999999999</v>
      </c>
      <c r="E84" s="39">
        <v>32.277099999999997</v>
      </c>
      <c r="F84" s="39">
        <v>34.853499999999997</v>
      </c>
      <c r="G84" s="39">
        <v>33.828899999999997</v>
      </c>
      <c r="H84" s="39">
        <v>15.872400000000001</v>
      </c>
      <c r="I84" s="39">
        <v>30.707999999999998</v>
      </c>
      <c r="J84" s="39">
        <v>29.977399999999999</v>
      </c>
      <c r="K84" s="39">
        <v>32.277099999999997</v>
      </c>
      <c r="L84" s="39">
        <v>34.853499999999997</v>
      </c>
      <c r="M84" s="39">
        <v>33.828899999999997</v>
      </c>
      <c r="N84" s="39">
        <v>15.872400000000001</v>
      </c>
      <c r="O84" s="39">
        <v>36.545299999999997</v>
      </c>
      <c r="P84" s="39">
        <v>36.545299999999997</v>
      </c>
      <c r="Q84" s="39" t="s">
        <v>265</v>
      </c>
      <c r="R84" s="39" t="s">
        <v>265</v>
      </c>
      <c r="S84" s="39" t="s">
        <v>265</v>
      </c>
      <c r="T84" s="39" t="s">
        <v>265</v>
      </c>
      <c r="U84" s="39">
        <v>14.226100000000001</v>
      </c>
      <c r="V84" s="39">
        <v>0</v>
      </c>
      <c r="W84" s="39">
        <v>14.226100000000001</v>
      </c>
      <c r="X84" s="39">
        <v>0</v>
      </c>
      <c r="Y84" s="39">
        <v>5.2781000000000002</v>
      </c>
      <c r="Z84" s="39">
        <v>17.2896</v>
      </c>
      <c r="AA84" s="39">
        <v>14.226100000000001</v>
      </c>
      <c r="AB84" s="39">
        <v>0</v>
      </c>
      <c r="AC84" s="39">
        <v>14.226100000000001</v>
      </c>
      <c r="AD84" s="39">
        <v>0</v>
      </c>
      <c r="AE84" s="39">
        <v>5.2781000000000002</v>
      </c>
      <c r="AF84" s="39">
        <v>17.2896</v>
      </c>
      <c r="AG84" s="39">
        <v>0</v>
      </c>
      <c r="AH84" s="39">
        <v>0</v>
      </c>
      <c r="AI84" s="39" t="s">
        <v>265</v>
      </c>
      <c r="AJ84" s="39" t="s">
        <v>265</v>
      </c>
      <c r="AK84" s="39" t="s">
        <v>265</v>
      </c>
      <c r="AL84" s="39" t="s">
        <v>265</v>
      </c>
      <c r="AM84" s="39">
        <v>27.0443</v>
      </c>
    </row>
    <row r="85" spans="1:39" hidden="1" outlineLevel="1">
      <c r="A85" s="9">
        <v>42795</v>
      </c>
      <c r="B85" s="39">
        <v>28.6541</v>
      </c>
      <c r="C85" s="39">
        <v>29.575399999999998</v>
      </c>
      <c r="D85" s="39">
        <v>30.4055</v>
      </c>
      <c r="E85" s="39">
        <v>28.8324</v>
      </c>
      <c r="F85" s="39">
        <v>35.361499999999999</v>
      </c>
      <c r="G85" s="39">
        <v>28.600999999999999</v>
      </c>
      <c r="H85" s="39">
        <v>22.734000000000002</v>
      </c>
      <c r="I85" s="39">
        <v>29.39</v>
      </c>
      <c r="J85" s="39">
        <v>30.036999999999999</v>
      </c>
      <c r="K85" s="39">
        <v>28.8324</v>
      </c>
      <c r="L85" s="39">
        <v>35.361499999999999</v>
      </c>
      <c r="M85" s="39">
        <v>28.600999999999999</v>
      </c>
      <c r="N85" s="39">
        <v>22.734000000000002</v>
      </c>
      <c r="O85" s="39">
        <v>39.981099999999998</v>
      </c>
      <c r="P85" s="39">
        <v>39.981099999999998</v>
      </c>
      <c r="Q85" s="39" t="s">
        <v>265</v>
      </c>
      <c r="R85" s="39" t="s">
        <v>265</v>
      </c>
      <c r="S85" s="39" t="s">
        <v>265</v>
      </c>
      <c r="T85" s="39" t="s">
        <v>265</v>
      </c>
      <c r="U85" s="39">
        <v>11.7173</v>
      </c>
      <c r="V85" s="39">
        <v>0</v>
      </c>
      <c r="W85" s="39">
        <v>11.7173</v>
      </c>
      <c r="X85" s="39">
        <v>0</v>
      </c>
      <c r="Y85" s="39">
        <v>0</v>
      </c>
      <c r="Z85" s="39">
        <v>11.7173</v>
      </c>
      <c r="AA85" s="39">
        <v>11.7173</v>
      </c>
      <c r="AB85" s="39">
        <v>0</v>
      </c>
      <c r="AC85" s="39">
        <v>11.7173</v>
      </c>
      <c r="AD85" s="39">
        <v>0</v>
      </c>
      <c r="AE85" s="39">
        <v>0</v>
      </c>
      <c r="AF85" s="39">
        <v>11.7173</v>
      </c>
      <c r="AG85" s="39">
        <v>0</v>
      </c>
      <c r="AH85" s="39">
        <v>0</v>
      </c>
      <c r="AI85" s="39" t="s">
        <v>265</v>
      </c>
      <c r="AJ85" s="39" t="s">
        <v>265</v>
      </c>
      <c r="AK85" s="39" t="s">
        <v>265</v>
      </c>
      <c r="AL85" s="39" t="s">
        <v>265</v>
      </c>
      <c r="AM85" s="39">
        <v>25.5108</v>
      </c>
    </row>
    <row r="86" spans="1:39" hidden="1" outlineLevel="1">
      <c r="A86" s="9">
        <v>42826</v>
      </c>
      <c r="B86" s="39">
        <v>28.224</v>
      </c>
      <c r="C86" s="39">
        <v>29.959299999999999</v>
      </c>
      <c r="D86" s="39">
        <v>29.966000000000001</v>
      </c>
      <c r="E86" s="39">
        <v>29.9575</v>
      </c>
      <c r="F86" s="39">
        <v>32.132800000000003</v>
      </c>
      <c r="G86" s="39">
        <v>30.368600000000001</v>
      </c>
      <c r="H86" s="39">
        <v>23.560700000000001</v>
      </c>
      <c r="I86" s="39">
        <v>29.959299999999999</v>
      </c>
      <c r="J86" s="39">
        <v>29.965800000000002</v>
      </c>
      <c r="K86" s="39">
        <v>29.9575</v>
      </c>
      <c r="L86" s="39">
        <v>32.132800000000003</v>
      </c>
      <c r="M86" s="39">
        <v>30.368600000000001</v>
      </c>
      <c r="N86" s="39">
        <v>23.560700000000001</v>
      </c>
      <c r="O86" s="39">
        <v>36.5</v>
      </c>
      <c r="P86" s="39">
        <v>36.5</v>
      </c>
      <c r="Q86" s="39" t="s">
        <v>265</v>
      </c>
      <c r="R86" s="39" t="s">
        <v>265</v>
      </c>
      <c r="S86" s="39" t="s">
        <v>265</v>
      </c>
      <c r="T86" s="39" t="s">
        <v>265</v>
      </c>
      <c r="U86" s="39">
        <v>15.671900000000001</v>
      </c>
      <c r="V86" s="39">
        <v>0</v>
      </c>
      <c r="W86" s="39">
        <v>15.671900000000001</v>
      </c>
      <c r="X86" s="39">
        <v>0</v>
      </c>
      <c r="Y86" s="39">
        <v>0</v>
      </c>
      <c r="Z86" s="39">
        <v>16.050999999999998</v>
      </c>
      <c r="AA86" s="39">
        <v>15.671900000000001</v>
      </c>
      <c r="AB86" s="39">
        <v>0</v>
      </c>
      <c r="AC86" s="39">
        <v>15.671900000000001</v>
      </c>
      <c r="AD86" s="39">
        <v>0</v>
      </c>
      <c r="AE86" s="39">
        <v>0</v>
      </c>
      <c r="AF86" s="39">
        <v>16.050999999999998</v>
      </c>
      <c r="AG86" s="39">
        <v>0</v>
      </c>
      <c r="AH86" s="39">
        <v>0</v>
      </c>
      <c r="AI86" s="39" t="s">
        <v>265</v>
      </c>
      <c r="AJ86" s="39" t="s">
        <v>265</v>
      </c>
      <c r="AK86" s="39" t="s">
        <v>265</v>
      </c>
      <c r="AL86" s="39" t="s">
        <v>265</v>
      </c>
      <c r="AM86" s="39">
        <v>24.394100000000002</v>
      </c>
    </row>
    <row r="87" spans="1:39" hidden="1" outlineLevel="1">
      <c r="A87" s="9">
        <v>42856</v>
      </c>
      <c r="B87" s="39">
        <v>28.7349</v>
      </c>
      <c r="C87" s="39">
        <v>30.284099999999999</v>
      </c>
      <c r="D87" s="39">
        <v>30.0198</v>
      </c>
      <c r="E87" s="39">
        <v>30.461200000000002</v>
      </c>
      <c r="F87" s="39">
        <v>33.204799999999999</v>
      </c>
      <c r="G87" s="39">
        <v>30.698799999999999</v>
      </c>
      <c r="H87" s="39">
        <v>23.712599999999998</v>
      </c>
      <c r="I87" s="39">
        <v>30.282699999999998</v>
      </c>
      <c r="J87" s="39">
        <v>30.016400000000001</v>
      </c>
      <c r="K87" s="39">
        <v>30.461200000000002</v>
      </c>
      <c r="L87" s="39">
        <v>33.204799999999999</v>
      </c>
      <c r="M87" s="39">
        <v>30.698799999999999</v>
      </c>
      <c r="N87" s="39">
        <v>23.712599999999998</v>
      </c>
      <c r="O87" s="39">
        <v>49.083500000000001</v>
      </c>
      <c r="P87" s="39">
        <v>49.083500000000001</v>
      </c>
      <c r="Q87" s="39" t="s">
        <v>265</v>
      </c>
      <c r="R87" s="39" t="s">
        <v>265</v>
      </c>
      <c r="S87" s="39" t="s">
        <v>265</v>
      </c>
      <c r="T87" s="39" t="s">
        <v>265</v>
      </c>
      <c r="U87" s="39">
        <v>17.218299999999999</v>
      </c>
      <c r="V87" s="39">
        <v>0</v>
      </c>
      <c r="W87" s="39">
        <v>17.218299999999999</v>
      </c>
      <c r="X87" s="39">
        <v>0</v>
      </c>
      <c r="Y87" s="39">
        <v>19.991900000000001</v>
      </c>
      <c r="Z87" s="39">
        <v>16.633299999999998</v>
      </c>
      <c r="AA87" s="39">
        <v>17.218299999999999</v>
      </c>
      <c r="AB87" s="39">
        <v>0</v>
      </c>
      <c r="AC87" s="39">
        <v>17.218299999999999</v>
      </c>
      <c r="AD87" s="39">
        <v>0</v>
      </c>
      <c r="AE87" s="39">
        <v>19.991900000000001</v>
      </c>
      <c r="AF87" s="39">
        <v>16.633299999999998</v>
      </c>
      <c r="AG87" s="39">
        <v>0</v>
      </c>
      <c r="AH87" s="39">
        <v>0</v>
      </c>
      <c r="AI87" s="39" t="s">
        <v>265</v>
      </c>
      <c r="AJ87" s="39" t="s">
        <v>265</v>
      </c>
      <c r="AK87" s="39" t="s">
        <v>265</v>
      </c>
      <c r="AL87" s="39" t="s">
        <v>265</v>
      </c>
      <c r="AM87" s="39">
        <v>23.96</v>
      </c>
    </row>
    <row r="88" spans="1:39" hidden="1" outlineLevel="1">
      <c r="A88" s="9">
        <v>42887</v>
      </c>
      <c r="B88" s="39">
        <v>29.0961</v>
      </c>
      <c r="C88" s="39">
        <v>30.616</v>
      </c>
      <c r="D88" s="39">
        <v>30.020600000000002</v>
      </c>
      <c r="E88" s="39">
        <v>30.9557</v>
      </c>
      <c r="F88" s="39">
        <v>34.422600000000003</v>
      </c>
      <c r="G88" s="39">
        <v>30.355399999999999</v>
      </c>
      <c r="H88" s="39">
        <v>31.384399999999999</v>
      </c>
      <c r="I88" s="39">
        <v>30.6157</v>
      </c>
      <c r="J88" s="39">
        <v>30.0197</v>
      </c>
      <c r="K88" s="39">
        <v>30.9557</v>
      </c>
      <c r="L88" s="39">
        <v>34.422600000000003</v>
      </c>
      <c r="M88" s="39">
        <v>30.355399999999999</v>
      </c>
      <c r="N88" s="39">
        <v>31.384399999999999</v>
      </c>
      <c r="O88" s="39">
        <v>39.573900000000002</v>
      </c>
      <c r="P88" s="39">
        <v>39.573900000000002</v>
      </c>
      <c r="Q88" s="39" t="s">
        <v>265</v>
      </c>
      <c r="R88" s="39" t="s">
        <v>265</v>
      </c>
      <c r="S88" s="39" t="s">
        <v>265</v>
      </c>
      <c r="T88" s="39" t="s">
        <v>265</v>
      </c>
      <c r="U88" s="39">
        <v>16.855699999999999</v>
      </c>
      <c r="V88" s="39">
        <v>0</v>
      </c>
      <c r="W88" s="39">
        <v>16.855699999999999</v>
      </c>
      <c r="X88" s="39">
        <v>0</v>
      </c>
      <c r="Y88" s="39">
        <v>18</v>
      </c>
      <c r="Z88" s="39">
        <v>16.849900000000002</v>
      </c>
      <c r="AA88" s="39">
        <v>16.855699999999999</v>
      </c>
      <c r="AB88" s="39">
        <v>0</v>
      </c>
      <c r="AC88" s="39">
        <v>16.855699999999999</v>
      </c>
      <c r="AD88" s="39">
        <v>0</v>
      </c>
      <c r="AE88" s="39">
        <v>18</v>
      </c>
      <c r="AF88" s="39">
        <v>16.849900000000002</v>
      </c>
      <c r="AG88" s="39">
        <v>0</v>
      </c>
      <c r="AH88" s="39">
        <v>0</v>
      </c>
      <c r="AI88" s="39" t="s">
        <v>265</v>
      </c>
      <c r="AJ88" s="39" t="s">
        <v>265</v>
      </c>
      <c r="AK88" s="39" t="s">
        <v>265</v>
      </c>
      <c r="AL88" s="39" t="s">
        <v>265</v>
      </c>
      <c r="AM88" s="39">
        <v>24.278500000000001</v>
      </c>
    </row>
    <row r="89" spans="1:39" hidden="1" outlineLevel="1">
      <c r="A89" s="9">
        <v>42917</v>
      </c>
      <c r="B89" s="39">
        <v>27.835799999999999</v>
      </c>
      <c r="C89" s="39">
        <v>29.188800000000001</v>
      </c>
      <c r="D89" s="39">
        <v>30.576499999999999</v>
      </c>
      <c r="E89" s="39">
        <v>28.593499999999999</v>
      </c>
      <c r="F89" s="39">
        <v>19.730699999999999</v>
      </c>
      <c r="G89" s="39">
        <v>31.217500000000001</v>
      </c>
      <c r="H89" s="39">
        <v>27.775300000000001</v>
      </c>
      <c r="I89" s="39">
        <v>29.188700000000001</v>
      </c>
      <c r="J89" s="39">
        <v>30.5763</v>
      </c>
      <c r="K89" s="39">
        <v>28.593499999999999</v>
      </c>
      <c r="L89" s="39">
        <v>19.730699999999999</v>
      </c>
      <c r="M89" s="39">
        <v>31.217500000000001</v>
      </c>
      <c r="N89" s="39">
        <v>27.775300000000001</v>
      </c>
      <c r="O89" s="39">
        <v>36.5</v>
      </c>
      <c r="P89" s="39">
        <v>36.5</v>
      </c>
      <c r="Q89" s="39" t="s">
        <v>265</v>
      </c>
      <c r="R89" s="39" t="s">
        <v>265</v>
      </c>
      <c r="S89" s="39" t="s">
        <v>265</v>
      </c>
      <c r="T89" s="39" t="s">
        <v>265</v>
      </c>
      <c r="U89" s="39">
        <v>6.3894000000000002</v>
      </c>
      <c r="V89" s="39">
        <v>0</v>
      </c>
      <c r="W89" s="39">
        <v>6.3894000000000002</v>
      </c>
      <c r="X89" s="39">
        <v>0</v>
      </c>
      <c r="Y89" s="39">
        <v>0</v>
      </c>
      <c r="Z89" s="39">
        <v>6.3894000000000002</v>
      </c>
      <c r="AA89" s="39">
        <v>6.3894000000000002</v>
      </c>
      <c r="AB89" s="39">
        <v>0</v>
      </c>
      <c r="AC89" s="39">
        <v>6.3894000000000002</v>
      </c>
      <c r="AD89" s="39">
        <v>0</v>
      </c>
      <c r="AE89" s="39">
        <v>0</v>
      </c>
      <c r="AF89" s="39">
        <v>6.3894000000000002</v>
      </c>
      <c r="AG89" s="39">
        <v>0</v>
      </c>
      <c r="AH89" s="39">
        <v>0</v>
      </c>
      <c r="AI89" s="39" t="s">
        <v>265</v>
      </c>
      <c r="AJ89" s="39" t="s">
        <v>265</v>
      </c>
      <c r="AK89" s="39" t="s">
        <v>265</v>
      </c>
      <c r="AL89" s="39" t="s">
        <v>265</v>
      </c>
      <c r="AM89" s="39">
        <v>23.847899999999999</v>
      </c>
    </row>
    <row r="90" spans="1:39" hidden="1" outlineLevel="1">
      <c r="A90" s="9">
        <v>42948</v>
      </c>
      <c r="B90" s="39">
        <v>25.987500000000001</v>
      </c>
      <c r="C90" s="39">
        <v>26.892900000000001</v>
      </c>
      <c r="D90" s="39">
        <v>30.4407</v>
      </c>
      <c r="E90" s="39">
        <v>25.098199999999999</v>
      </c>
      <c r="F90" s="39">
        <v>13.2629</v>
      </c>
      <c r="G90" s="39">
        <v>29.956099999999999</v>
      </c>
      <c r="H90" s="39">
        <v>31.1554</v>
      </c>
      <c r="I90" s="39">
        <v>26.892099999999999</v>
      </c>
      <c r="J90" s="39">
        <v>30.438800000000001</v>
      </c>
      <c r="K90" s="39">
        <v>25.098199999999999</v>
      </c>
      <c r="L90" s="39">
        <v>13.2629</v>
      </c>
      <c r="M90" s="39">
        <v>29.956099999999999</v>
      </c>
      <c r="N90" s="39">
        <v>31.1554</v>
      </c>
      <c r="O90" s="39">
        <v>45.159700000000001</v>
      </c>
      <c r="P90" s="39">
        <v>45.159700000000001</v>
      </c>
      <c r="Q90" s="39" t="s">
        <v>265</v>
      </c>
      <c r="R90" s="39" t="s">
        <v>265</v>
      </c>
      <c r="S90" s="39" t="s">
        <v>265</v>
      </c>
      <c r="T90" s="39" t="s">
        <v>265</v>
      </c>
      <c r="U90" s="39">
        <v>10.2615</v>
      </c>
      <c r="V90" s="39">
        <v>0</v>
      </c>
      <c r="W90" s="39">
        <v>10.2615</v>
      </c>
      <c r="X90" s="39">
        <v>0</v>
      </c>
      <c r="Y90" s="39">
        <v>0</v>
      </c>
      <c r="Z90" s="39">
        <v>19.396000000000001</v>
      </c>
      <c r="AA90" s="39">
        <v>10.2615</v>
      </c>
      <c r="AB90" s="39">
        <v>0</v>
      </c>
      <c r="AC90" s="39">
        <v>10.2615</v>
      </c>
      <c r="AD90" s="39">
        <v>0</v>
      </c>
      <c r="AE90" s="39">
        <v>0</v>
      </c>
      <c r="AF90" s="39">
        <v>19.396000000000001</v>
      </c>
      <c r="AG90" s="39">
        <v>0</v>
      </c>
      <c r="AH90" s="39">
        <v>0</v>
      </c>
      <c r="AI90" s="39" t="s">
        <v>265</v>
      </c>
      <c r="AJ90" s="39" t="s">
        <v>265</v>
      </c>
      <c r="AK90" s="39" t="s">
        <v>265</v>
      </c>
      <c r="AL90" s="39" t="s">
        <v>265</v>
      </c>
      <c r="AM90" s="39">
        <v>23.224499999999999</v>
      </c>
    </row>
    <row r="91" spans="1:39" hidden="1" outlineLevel="1">
      <c r="A91" s="9">
        <v>42979</v>
      </c>
      <c r="B91" s="39">
        <v>28.141999999999999</v>
      </c>
      <c r="C91" s="39">
        <v>29.930399999999999</v>
      </c>
      <c r="D91" s="39">
        <v>30.627300000000002</v>
      </c>
      <c r="E91" s="39">
        <v>29.643000000000001</v>
      </c>
      <c r="F91" s="39">
        <v>29.232399999999998</v>
      </c>
      <c r="G91" s="39">
        <v>29.894300000000001</v>
      </c>
      <c r="H91" s="39">
        <v>27.191099999999999</v>
      </c>
      <c r="I91" s="39">
        <v>29.9297</v>
      </c>
      <c r="J91" s="39">
        <v>30.6252</v>
      </c>
      <c r="K91" s="39">
        <v>29.643000000000001</v>
      </c>
      <c r="L91" s="39">
        <v>29.232399999999998</v>
      </c>
      <c r="M91" s="39">
        <v>29.894300000000001</v>
      </c>
      <c r="N91" s="39">
        <v>27.191099999999999</v>
      </c>
      <c r="O91" s="39">
        <v>36.741</v>
      </c>
      <c r="P91" s="39">
        <v>36.741</v>
      </c>
      <c r="Q91" s="39" t="s">
        <v>265</v>
      </c>
      <c r="R91" s="39" t="s">
        <v>265</v>
      </c>
      <c r="S91" s="39" t="s">
        <v>265</v>
      </c>
      <c r="T91" s="39" t="s">
        <v>265</v>
      </c>
      <c r="U91" s="39">
        <v>12.637</v>
      </c>
      <c r="V91" s="39">
        <v>0</v>
      </c>
      <c r="W91" s="39">
        <v>12.637</v>
      </c>
      <c r="X91" s="39">
        <v>0</v>
      </c>
      <c r="Y91" s="39">
        <v>0</v>
      </c>
      <c r="Z91" s="39">
        <v>12.637</v>
      </c>
      <c r="AA91" s="39">
        <v>12.637</v>
      </c>
      <c r="AB91" s="39">
        <v>0</v>
      </c>
      <c r="AC91" s="39">
        <v>12.637</v>
      </c>
      <c r="AD91" s="39">
        <v>0</v>
      </c>
      <c r="AE91" s="39">
        <v>0</v>
      </c>
      <c r="AF91" s="39">
        <v>12.637</v>
      </c>
      <c r="AG91" s="39">
        <v>0</v>
      </c>
      <c r="AH91" s="39">
        <v>0</v>
      </c>
      <c r="AI91" s="39" t="s">
        <v>265</v>
      </c>
      <c r="AJ91" s="39" t="s">
        <v>265</v>
      </c>
      <c r="AK91" s="39" t="s">
        <v>265</v>
      </c>
      <c r="AL91" s="39" t="s">
        <v>265</v>
      </c>
      <c r="AM91" s="39">
        <v>22.970400000000001</v>
      </c>
    </row>
    <row r="92" spans="1:39" hidden="1" outlineLevel="1">
      <c r="A92" s="9">
        <v>43009</v>
      </c>
      <c r="B92" s="39">
        <v>29.366599999999998</v>
      </c>
      <c r="C92" s="39">
        <v>30.0715</v>
      </c>
      <c r="D92" s="39">
        <v>30.168299999999999</v>
      </c>
      <c r="E92" s="39">
        <v>29.7255</v>
      </c>
      <c r="F92" s="39">
        <v>26.0915</v>
      </c>
      <c r="G92" s="39">
        <v>31.6723</v>
      </c>
      <c r="H92" s="39">
        <v>23.378599999999999</v>
      </c>
      <c r="I92" s="39">
        <v>30.0715</v>
      </c>
      <c r="J92" s="39">
        <v>30.168299999999999</v>
      </c>
      <c r="K92" s="39">
        <v>29.7255</v>
      </c>
      <c r="L92" s="39">
        <v>26.0915</v>
      </c>
      <c r="M92" s="39">
        <v>31.6723</v>
      </c>
      <c r="N92" s="39">
        <v>23.378599999999999</v>
      </c>
      <c r="O92" s="39">
        <v>36.5</v>
      </c>
      <c r="P92" s="39">
        <v>36.5</v>
      </c>
      <c r="Q92" s="39" t="s">
        <v>265</v>
      </c>
      <c r="R92" s="39" t="s">
        <v>265</v>
      </c>
      <c r="S92" s="39" t="s">
        <v>265</v>
      </c>
      <c r="T92" s="39" t="s">
        <v>265</v>
      </c>
      <c r="U92" s="39">
        <v>18.510899999999999</v>
      </c>
      <c r="V92" s="39">
        <v>0</v>
      </c>
      <c r="W92" s="39">
        <v>18.510899999999999</v>
      </c>
      <c r="X92" s="39">
        <v>0</v>
      </c>
      <c r="Y92" s="39">
        <v>0</v>
      </c>
      <c r="Z92" s="39">
        <v>18.510899999999999</v>
      </c>
      <c r="AA92" s="39">
        <v>18.510899999999999</v>
      </c>
      <c r="AB92" s="39">
        <v>0</v>
      </c>
      <c r="AC92" s="39">
        <v>18.510899999999999</v>
      </c>
      <c r="AD92" s="39">
        <v>0</v>
      </c>
      <c r="AE92" s="39">
        <v>0</v>
      </c>
      <c r="AF92" s="39">
        <v>18.510899999999999</v>
      </c>
      <c r="AG92" s="39">
        <v>0</v>
      </c>
      <c r="AH92" s="39">
        <v>0</v>
      </c>
      <c r="AI92" s="39" t="s">
        <v>265</v>
      </c>
      <c r="AJ92" s="39" t="s">
        <v>265</v>
      </c>
      <c r="AK92" s="39" t="s">
        <v>265</v>
      </c>
      <c r="AL92" s="39" t="s">
        <v>265</v>
      </c>
      <c r="AM92" s="39">
        <v>22.926500000000001</v>
      </c>
    </row>
    <row r="93" spans="1:39" hidden="1" outlineLevel="1">
      <c r="A93" s="9">
        <v>43040</v>
      </c>
      <c r="B93" s="39">
        <v>27.8019</v>
      </c>
      <c r="C93" s="39">
        <v>29.526299999999999</v>
      </c>
      <c r="D93" s="39">
        <v>31.749500000000001</v>
      </c>
      <c r="E93" s="39">
        <v>28.4998</v>
      </c>
      <c r="F93" s="39">
        <v>25.777200000000001</v>
      </c>
      <c r="G93" s="39">
        <v>29.476700000000001</v>
      </c>
      <c r="H93" s="39">
        <v>26.411000000000001</v>
      </c>
      <c r="I93" s="39">
        <v>29.470700000000001</v>
      </c>
      <c r="J93" s="39">
        <v>31.585999999999999</v>
      </c>
      <c r="K93" s="39">
        <v>28.4998</v>
      </c>
      <c r="L93" s="39">
        <v>25.777200000000001</v>
      </c>
      <c r="M93" s="39">
        <v>29.476700000000001</v>
      </c>
      <c r="N93" s="39">
        <v>26.411000000000001</v>
      </c>
      <c r="O93" s="39">
        <v>58.748899999999999</v>
      </c>
      <c r="P93" s="39">
        <v>58.748899999999999</v>
      </c>
      <c r="Q93" s="39">
        <v>0</v>
      </c>
      <c r="R93" s="39" t="s">
        <v>265</v>
      </c>
      <c r="S93" s="39" t="s">
        <v>265</v>
      </c>
      <c r="T93" s="39">
        <v>0</v>
      </c>
      <c r="U93" s="39">
        <v>18.752600000000001</v>
      </c>
      <c r="V93" s="39">
        <v>0</v>
      </c>
      <c r="W93" s="39">
        <v>18.752600000000001</v>
      </c>
      <c r="X93" s="39">
        <v>0</v>
      </c>
      <c r="Y93" s="39">
        <v>0</v>
      </c>
      <c r="Z93" s="39">
        <v>18.752600000000001</v>
      </c>
      <c r="AA93" s="39">
        <v>18.990300000000001</v>
      </c>
      <c r="AB93" s="39">
        <v>0</v>
      </c>
      <c r="AC93" s="39">
        <v>18.990300000000001</v>
      </c>
      <c r="AD93" s="39">
        <v>0</v>
      </c>
      <c r="AE93" s="39">
        <v>0</v>
      </c>
      <c r="AF93" s="39">
        <v>18.990300000000001</v>
      </c>
      <c r="AG93" s="39">
        <v>17.98</v>
      </c>
      <c r="AH93" s="39">
        <v>0</v>
      </c>
      <c r="AI93" s="39">
        <v>17.98</v>
      </c>
      <c r="AJ93" s="39" t="s">
        <v>265</v>
      </c>
      <c r="AK93" s="39" t="s">
        <v>265</v>
      </c>
      <c r="AL93" s="39">
        <v>17.98</v>
      </c>
      <c r="AM93" s="39">
        <v>22.808800000000002</v>
      </c>
    </row>
    <row r="94" spans="1:39" hidden="1" outlineLevel="1">
      <c r="A94" s="9">
        <v>43070</v>
      </c>
      <c r="B94" s="39">
        <v>25.927499999999998</v>
      </c>
      <c r="C94" s="39">
        <v>28.846800000000002</v>
      </c>
      <c r="D94" s="39">
        <v>31.886399999999998</v>
      </c>
      <c r="E94" s="39">
        <v>27.800799999999999</v>
      </c>
      <c r="F94" s="39">
        <v>28.2834</v>
      </c>
      <c r="G94" s="39">
        <v>28.286899999999999</v>
      </c>
      <c r="H94" s="39">
        <v>22.060500000000001</v>
      </c>
      <c r="I94" s="39">
        <v>28.833300000000001</v>
      </c>
      <c r="J94" s="39">
        <v>31.841200000000001</v>
      </c>
      <c r="K94" s="39">
        <v>27.800799999999999</v>
      </c>
      <c r="L94" s="39">
        <v>28.2834</v>
      </c>
      <c r="M94" s="39">
        <v>28.286899999999999</v>
      </c>
      <c r="N94" s="39">
        <v>22.060500000000001</v>
      </c>
      <c r="O94" s="39">
        <v>49.9557</v>
      </c>
      <c r="P94" s="39">
        <v>49.9557</v>
      </c>
      <c r="Q94" s="39" t="s">
        <v>265</v>
      </c>
      <c r="R94" s="39" t="s">
        <v>265</v>
      </c>
      <c r="S94" s="39" t="s">
        <v>265</v>
      </c>
      <c r="T94" s="39" t="s">
        <v>265</v>
      </c>
      <c r="U94" s="39">
        <v>16.525300000000001</v>
      </c>
      <c r="V94" s="39">
        <v>0</v>
      </c>
      <c r="W94" s="39">
        <v>16.525300000000001</v>
      </c>
      <c r="X94" s="39">
        <v>0</v>
      </c>
      <c r="Y94" s="39">
        <v>19.899999999999999</v>
      </c>
      <c r="Z94" s="39">
        <v>16.3643</v>
      </c>
      <c r="AA94" s="39">
        <v>16.525300000000001</v>
      </c>
      <c r="AB94" s="39">
        <v>0</v>
      </c>
      <c r="AC94" s="39">
        <v>16.525300000000001</v>
      </c>
      <c r="AD94" s="39">
        <v>0</v>
      </c>
      <c r="AE94" s="39">
        <v>19.899999999999999</v>
      </c>
      <c r="AF94" s="39">
        <v>16.3643</v>
      </c>
      <c r="AG94" s="39">
        <v>0</v>
      </c>
      <c r="AH94" s="39">
        <v>0</v>
      </c>
      <c r="AI94" s="39" t="s">
        <v>265</v>
      </c>
      <c r="AJ94" s="39" t="s">
        <v>265</v>
      </c>
      <c r="AK94" s="39" t="s">
        <v>265</v>
      </c>
      <c r="AL94" s="39" t="s">
        <v>265</v>
      </c>
      <c r="AM94" s="39">
        <v>20.206099999999999</v>
      </c>
    </row>
    <row r="95" spans="1:39" hidden="1" outlineLevel="1">
      <c r="A95" s="9">
        <v>43101</v>
      </c>
      <c r="B95" s="39">
        <v>28.405999999999999</v>
      </c>
      <c r="C95" s="39">
        <v>30.1067</v>
      </c>
      <c r="D95" s="39">
        <v>31.113399999999999</v>
      </c>
      <c r="E95" s="39">
        <v>29.4618</v>
      </c>
      <c r="F95" s="39">
        <v>29.6907</v>
      </c>
      <c r="G95" s="39">
        <v>29.827999999999999</v>
      </c>
      <c r="H95" s="39">
        <v>23.705200000000001</v>
      </c>
      <c r="I95" s="39">
        <v>30.1066</v>
      </c>
      <c r="J95" s="39">
        <v>31.113299999999999</v>
      </c>
      <c r="K95" s="39">
        <v>29.4618</v>
      </c>
      <c r="L95" s="39">
        <v>29.6907</v>
      </c>
      <c r="M95" s="39">
        <v>29.827999999999999</v>
      </c>
      <c r="N95" s="39">
        <v>23.705200000000001</v>
      </c>
      <c r="O95" s="39">
        <v>36.5</v>
      </c>
      <c r="P95" s="39">
        <v>36.5</v>
      </c>
      <c r="Q95" s="39" t="s">
        <v>265</v>
      </c>
      <c r="R95" s="39" t="s">
        <v>265</v>
      </c>
      <c r="S95" s="39" t="s">
        <v>265</v>
      </c>
      <c r="T95" s="39" t="s">
        <v>265</v>
      </c>
      <c r="U95" s="39">
        <v>18.831299999999999</v>
      </c>
      <c r="V95" s="39">
        <v>0</v>
      </c>
      <c r="W95" s="39">
        <v>18.831299999999999</v>
      </c>
      <c r="X95" s="39">
        <v>0</v>
      </c>
      <c r="Y95" s="39">
        <v>0</v>
      </c>
      <c r="Z95" s="39">
        <v>18.831299999999999</v>
      </c>
      <c r="AA95" s="39">
        <v>18.831299999999999</v>
      </c>
      <c r="AB95" s="39">
        <v>0</v>
      </c>
      <c r="AC95" s="39">
        <v>18.831299999999999</v>
      </c>
      <c r="AD95" s="39">
        <v>0</v>
      </c>
      <c r="AE95" s="39">
        <v>0</v>
      </c>
      <c r="AF95" s="39">
        <v>18.831299999999999</v>
      </c>
      <c r="AG95" s="39">
        <v>0</v>
      </c>
      <c r="AH95" s="39">
        <v>0</v>
      </c>
      <c r="AI95" s="39" t="s">
        <v>265</v>
      </c>
      <c r="AJ95" s="39" t="s">
        <v>265</v>
      </c>
      <c r="AK95" s="39" t="s">
        <v>265</v>
      </c>
      <c r="AL95" s="39" t="s">
        <v>265</v>
      </c>
      <c r="AM95" s="39">
        <v>22.1995</v>
      </c>
    </row>
    <row r="96" spans="1:39" hidden="1" outlineLevel="1">
      <c r="A96" s="9">
        <v>43132</v>
      </c>
      <c r="B96" s="39">
        <v>28.8979</v>
      </c>
      <c r="C96" s="39">
        <v>31.7362</v>
      </c>
      <c r="D96" s="39">
        <v>32.241500000000002</v>
      </c>
      <c r="E96" s="39">
        <v>31.545300000000001</v>
      </c>
      <c r="F96" s="39">
        <v>27.827000000000002</v>
      </c>
      <c r="G96" s="39">
        <v>32.892600000000002</v>
      </c>
      <c r="H96" s="39">
        <v>28.556799999999999</v>
      </c>
      <c r="I96" s="39">
        <v>31.7362</v>
      </c>
      <c r="J96" s="39">
        <v>32.241399999999999</v>
      </c>
      <c r="K96" s="39">
        <v>31.545300000000001</v>
      </c>
      <c r="L96" s="39">
        <v>27.827000000000002</v>
      </c>
      <c r="M96" s="39">
        <v>32.892600000000002</v>
      </c>
      <c r="N96" s="39">
        <v>28.556799999999999</v>
      </c>
      <c r="O96" s="39">
        <v>42.467700000000001</v>
      </c>
      <c r="P96" s="39">
        <v>42.467700000000001</v>
      </c>
      <c r="Q96" s="39" t="s">
        <v>265</v>
      </c>
      <c r="R96" s="39" t="s">
        <v>265</v>
      </c>
      <c r="S96" s="39" t="s">
        <v>265</v>
      </c>
      <c r="T96" s="39" t="s">
        <v>265</v>
      </c>
      <c r="U96" s="39">
        <v>19.741399999999999</v>
      </c>
      <c r="V96" s="39">
        <v>0</v>
      </c>
      <c r="W96" s="39">
        <v>19.741399999999999</v>
      </c>
      <c r="X96" s="39">
        <v>0</v>
      </c>
      <c r="Y96" s="39">
        <v>20.0167</v>
      </c>
      <c r="Z96" s="39">
        <v>19.636299999999999</v>
      </c>
      <c r="AA96" s="39">
        <v>19.741399999999999</v>
      </c>
      <c r="AB96" s="39">
        <v>0</v>
      </c>
      <c r="AC96" s="39">
        <v>19.741399999999999</v>
      </c>
      <c r="AD96" s="39">
        <v>0</v>
      </c>
      <c r="AE96" s="39">
        <v>20.0167</v>
      </c>
      <c r="AF96" s="39">
        <v>19.636299999999999</v>
      </c>
      <c r="AG96" s="39">
        <v>0</v>
      </c>
      <c r="AH96" s="39">
        <v>0</v>
      </c>
      <c r="AI96" s="39" t="s">
        <v>265</v>
      </c>
      <c r="AJ96" s="39" t="s">
        <v>265</v>
      </c>
      <c r="AK96" s="39" t="s">
        <v>265</v>
      </c>
      <c r="AL96" s="39" t="s">
        <v>265</v>
      </c>
      <c r="AM96" s="39">
        <v>22.599699999999999</v>
      </c>
    </row>
    <row r="97" spans="1:39" hidden="1" outlineLevel="1">
      <c r="A97" s="9">
        <v>43160</v>
      </c>
      <c r="B97" s="39">
        <v>27.954499999999999</v>
      </c>
      <c r="C97" s="39">
        <v>31.0762</v>
      </c>
      <c r="D97" s="39">
        <v>32.075499999999998</v>
      </c>
      <c r="E97" s="39">
        <v>30.627199999999998</v>
      </c>
      <c r="F97" s="39">
        <v>25.3964</v>
      </c>
      <c r="G97" s="39">
        <v>31.774999999999999</v>
      </c>
      <c r="H97" s="39">
        <v>35.856299999999997</v>
      </c>
      <c r="I97" s="39">
        <v>31.0761</v>
      </c>
      <c r="J97" s="39">
        <v>32.075400000000002</v>
      </c>
      <c r="K97" s="39">
        <v>30.627199999999998</v>
      </c>
      <c r="L97" s="39">
        <v>25.3964</v>
      </c>
      <c r="M97" s="39">
        <v>31.774999999999999</v>
      </c>
      <c r="N97" s="39">
        <v>35.856299999999997</v>
      </c>
      <c r="O97" s="39">
        <v>47.351999999999997</v>
      </c>
      <c r="P97" s="39">
        <v>47.351999999999997</v>
      </c>
      <c r="Q97" s="39" t="s">
        <v>265</v>
      </c>
      <c r="R97" s="39" t="s">
        <v>265</v>
      </c>
      <c r="S97" s="39" t="s">
        <v>265</v>
      </c>
      <c r="T97" s="39" t="s">
        <v>265</v>
      </c>
      <c r="U97" s="39">
        <v>18.368600000000001</v>
      </c>
      <c r="V97" s="39">
        <v>0</v>
      </c>
      <c r="W97" s="39">
        <v>18.368600000000001</v>
      </c>
      <c r="X97" s="39">
        <v>0</v>
      </c>
      <c r="Y97" s="39">
        <v>20.408300000000001</v>
      </c>
      <c r="Z97" s="39">
        <v>17.622499999999999</v>
      </c>
      <c r="AA97" s="39">
        <v>18.368600000000001</v>
      </c>
      <c r="AB97" s="39">
        <v>0</v>
      </c>
      <c r="AC97" s="39">
        <v>18.368600000000001</v>
      </c>
      <c r="AD97" s="39">
        <v>0</v>
      </c>
      <c r="AE97" s="39">
        <v>20.408300000000001</v>
      </c>
      <c r="AF97" s="39">
        <v>17.622499999999999</v>
      </c>
      <c r="AG97" s="39">
        <v>0</v>
      </c>
      <c r="AH97" s="39">
        <v>0</v>
      </c>
      <c r="AI97" s="39" t="s">
        <v>265</v>
      </c>
      <c r="AJ97" s="39" t="s">
        <v>265</v>
      </c>
      <c r="AK97" s="39" t="s">
        <v>265</v>
      </c>
      <c r="AL97" s="39" t="s">
        <v>265</v>
      </c>
      <c r="AM97" s="39">
        <v>21.2895</v>
      </c>
    </row>
    <row r="98" spans="1:39" hidden="1" outlineLevel="1">
      <c r="A98" s="9">
        <v>43191</v>
      </c>
      <c r="B98" s="39">
        <v>28.639800000000001</v>
      </c>
      <c r="C98" s="39">
        <v>31.6389</v>
      </c>
      <c r="D98" s="39">
        <v>32.102800000000002</v>
      </c>
      <c r="E98" s="39">
        <v>31.448499999999999</v>
      </c>
      <c r="F98" s="39">
        <v>26.8444</v>
      </c>
      <c r="G98" s="39">
        <v>33.594900000000003</v>
      </c>
      <c r="H98" s="39">
        <v>23.5029</v>
      </c>
      <c r="I98" s="39">
        <v>31.637899999999998</v>
      </c>
      <c r="J98" s="39">
        <v>32.099600000000002</v>
      </c>
      <c r="K98" s="39">
        <v>31.448499999999999</v>
      </c>
      <c r="L98" s="39">
        <v>26.8444</v>
      </c>
      <c r="M98" s="39">
        <v>33.594900000000003</v>
      </c>
      <c r="N98" s="39">
        <v>23.5029</v>
      </c>
      <c r="O98" s="39">
        <v>43.7545</v>
      </c>
      <c r="P98" s="39">
        <v>43.7545</v>
      </c>
      <c r="Q98" s="39" t="s">
        <v>265</v>
      </c>
      <c r="R98" s="39" t="s">
        <v>265</v>
      </c>
      <c r="S98" s="39" t="s">
        <v>265</v>
      </c>
      <c r="T98" s="39" t="s">
        <v>265</v>
      </c>
      <c r="U98" s="39">
        <v>20.177700000000002</v>
      </c>
      <c r="V98" s="39">
        <v>0</v>
      </c>
      <c r="W98" s="39">
        <v>20.177700000000002</v>
      </c>
      <c r="X98" s="39">
        <v>0</v>
      </c>
      <c r="Y98" s="39">
        <v>0</v>
      </c>
      <c r="Z98" s="39">
        <v>20.177700000000002</v>
      </c>
      <c r="AA98" s="39">
        <v>20.177700000000002</v>
      </c>
      <c r="AB98" s="39">
        <v>0</v>
      </c>
      <c r="AC98" s="39">
        <v>20.177700000000002</v>
      </c>
      <c r="AD98" s="39">
        <v>0</v>
      </c>
      <c r="AE98" s="39">
        <v>0</v>
      </c>
      <c r="AF98" s="39">
        <v>20.177700000000002</v>
      </c>
      <c r="AG98" s="39">
        <v>0</v>
      </c>
      <c r="AH98" s="39">
        <v>0</v>
      </c>
      <c r="AI98" s="39" t="s">
        <v>265</v>
      </c>
      <c r="AJ98" s="39" t="s">
        <v>265</v>
      </c>
      <c r="AK98" s="39" t="s">
        <v>265</v>
      </c>
      <c r="AL98" s="39" t="s">
        <v>265</v>
      </c>
      <c r="AM98" s="39">
        <v>21.654199999999999</v>
      </c>
    </row>
    <row r="99" spans="1:39" hidden="1" outlineLevel="1">
      <c r="A99" s="9">
        <v>43221</v>
      </c>
      <c r="B99" s="39">
        <v>28.7011</v>
      </c>
      <c r="C99" s="39">
        <v>30.703900000000001</v>
      </c>
      <c r="D99" s="39">
        <v>31.580100000000002</v>
      </c>
      <c r="E99" s="39">
        <v>30.198699999999999</v>
      </c>
      <c r="F99" s="39">
        <v>29.506499999999999</v>
      </c>
      <c r="G99" s="39">
        <v>30.554099999999998</v>
      </c>
      <c r="H99" s="39">
        <v>27.128900000000002</v>
      </c>
      <c r="I99" s="39">
        <v>30.703900000000001</v>
      </c>
      <c r="J99" s="39">
        <v>31.58</v>
      </c>
      <c r="K99" s="39">
        <v>30.198699999999999</v>
      </c>
      <c r="L99" s="39">
        <v>29.506499999999999</v>
      </c>
      <c r="M99" s="39">
        <v>30.554099999999998</v>
      </c>
      <c r="N99" s="39">
        <v>27.128900000000002</v>
      </c>
      <c r="O99" s="39">
        <v>36.5</v>
      </c>
      <c r="P99" s="39">
        <v>36.5</v>
      </c>
      <c r="Q99" s="39" t="s">
        <v>265</v>
      </c>
      <c r="R99" s="39" t="s">
        <v>265</v>
      </c>
      <c r="S99" s="39" t="s">
        <v>265</v>
      </c>
      <c r="T99" s="39" t="s">
        <v>265</v>
      </c>
      <c r="U99" s="39">
        <v>15.864699999999999</v>
      </c>
      <c r="V99" s="39">
        <v>0</v>
      </c>
      <c r="W99" s="39">
        <v>15.864699999999999</v>
      </c>
      <c r="X99" s="39">
        <v>0</v>
      </c>
      <c r="Y99" s="39">
        <v>18</v>
      </c>
      <c r="Z99" s="39">
        <v>19.482199999999999</v>
      </c>
      <c r="AA99" s="39">
        <v>15.864699999999999</v>
      </c>
      <c r="AB99" s="39">
        <v>0</v>
      </c>
      <c r="AC99" s="39">
        <v>15.864699999999999</v>
      </c>
      <c r="AD99" s="39">
        <v>0</v>
      </c>
      <c r="AE99" s="39">
        <v>18</v>
      </c>
      <c r="AF99" s="39">
        <v>19.482199999999999</v>
      </c>
      <c r="AG99" s="39">
        <v>0</v>
      </c>
      <c r="AH99" s="39">
        <v>0</v>
      </c>
      <c r="AI99" s="39" t="s">
        <v>265</v>
      </c>
      <c r="AJ99" s="39" t="s">
        <v>265</v>
      </c>
      <c r="AK99" s="39" t="s">
        <v>265</v>
      </c>
      <c r="AL99" s="39" t="s">
        <v>265</v>
      </c>
      <c r="AM99" s="39">
        <v>22.074300000000001</v>
      </c>
    </row>
    <row r="100" spans="1:39" hidden="1" outlineLevel="1">
      <c r="A100" s="9">
        <v>43252</v>
      </c>
      <c r="B100" s="39">
        <v>30.28</v>
      </c>
      <c r="C100" s="39">
        <v>33.137799999999999</v>
      </c>
      <c r="D100" s="39">
        <v>32.969299999999997</v>
      </c>
      <c r="E100" s="39">
        <v>33.190300000000001</v>
      </c>
      <c r="F100" s="39">
        <v>27.482600000000001</v>
      </c>
      <c r="G100" s="39">
        <v>35.563699999999997</v>
      </c>
      <c r="H100" s="39">
        <v>25.828900000000001</v>
      </c>
      <c r="I100" s="39">
        <v>33.137599999999999</v>
      </c>
      <c r="J100" s="39">
        <v>32.968299999999999</v>
      </c>
      <c r="K100" s="39">
        <v>33.190300000000001</v>
      </c>
      <c r="L100" s="39">
        <v>27.482600000000001</v>
      </c>
      <c r="M100" s="39">
        <v>35.563699999999997</v>
      </c>
      <c r="N100" s="39">
        <v>25.828900000000001</v>
      </c>
      <c r="O100" s="39">
        <v>58.587200000000003</v>
      </c>
      <c r="P100" s="39">
        <v>58.587200000000003</v>
      </c>
      <c r="Q100" s="39" t="s">
        <v>265</v>
      </c>
      <c r="R100" s="39" t="s">
        <v>265</v>
      </c>
      <c r="S100" s="39" t="s">
        <v>265</v>
      </c>
      <c r="T100" s="39" t="s">
        <v>265</v>
      </c>
      <c r="U100" s="39">
        <v>19.580400000000001</v>
      </c>
      <c r="V100" s="39">
        <v>0</v>
      </c>
      <c r="W100" s="39">
        <v>19.580400000000001</v>
      </c>
      <c r="X100" s="39">
        <v>0</v>
      </c>
      <c r="Y100" s="39">
        <v>19.899999999999999</v>
      </c>
      <c r="Z100" s="39">
        <v>19.541</v>
      </c>
      <c r="AA100" s="39">
        <v>19.580400000000001</v>
      </c>
      <c r="AB100" s="39">
        <v>0</v>
      </c>
      <c r="AC100" s="39">
        <v>19.580400000000001</v>
      </c>
      <c r="AD100" s="39">
        <v>0</v>
      </c>
      <c r="AE100" s="39">
        <v>19.899999999999999</v>
      </c>
      <c r="AF100" s="39">
        <v>19.541</v>
      </c>
      <c r="AG100" s="39">
        <v>0</v>
      </c>
      <c r="AH100" s="39">
        <v>0</v>
      </c>
      <c r="AI100" s="39" t="s">
        <v>265</v>
      </c>
      <c r="AJ100" s="39" t="s">
        <v>265</v>
      </c>
      <c r="AK100" s="39" t="s">
        <v>265</v>
      </c>
      <c r="AL100" s="39" t="s">
        <v>265</v>
      </c>
      <c r="AM100" s="39">
        <v>22.889600000000002</v>
      </c>
    </row>
    <row r="101" spans="1:39" hidden="1" outlineLevel="1">
      <c r="A101" s="9">
        <v>43282</v>
      </c>
      <c r="B101" s="39">
        <v>30.9268</v>
      </c>
      <c r="C101" s="39">
        <v>33.557200000000002</v>
      </c>
      <c r="D101" s="39">
        <v>32.537500000000001</v>
      </c>
      <c r="E101" s="39">
        <v>34.030500000000004</v>
      </c>
      <c r="F101" s="39">
        <v>26.0487</v>
      </c>
      <c r="G101" s="39">
        <v>36.918900000000001</v>
      </c>
      <c r="H101" s="39">
        <v>30.220700000000001</v>
      </c>
      <c r="I101" s="39">
        <v>33.624000000000002</v>
      </c>
      <c r="J101" s="39">
        <v>32.537500000000001</v>
      </c>
      <c r="K101" s="39">
        <v>34.131</v>
      </c>
      <c r="L101" s="39">
        <v>26.0487</v>
      </c>
      <c r="M101" s="39">
        <v>36.918900000000001</v>
      </c>
      <c r="N101" s="39">
        <v>31.776900000000001</v>
      </c>
      <c r="O101" s="39">
        <v>14.811299999999999</v>
      </c>
      <c r="P101" s="39">
        <v>36.5</v>
      </c>
      <c r="Q101" s="39">
        <v>14.8</v>
      </c>
      <c r="R101" s="39" t="s">
        <v>265</v>
      </c>
      <c r="S101" s="39" t="s">
        <v>265</v>
      </c>
      <c r="T101" s="39">
        <v>14.8</v>
      </c>
      <c r="U101" s="39">
        <v>18.885400000000001</v>
      </c>
      <c r="V101" s="39">
        <v>0</v>
      </c>
      <c r="W101" s="39">
        <v>18.885400000000001</v>
      </c>
      <c r="X101" s="39">
        <v>0</v>
      </c>
      <c r="Y101" s="39">
        <v>0</v>
      </c>
      <c r="Z101" s="39">
        <v>18.885400000000001</v>
      </c>
      <c r="AA101" s="39">
        <v>18.885400000000001</v>
      </c>
      <c r="AB101" s="39">
        <v>0</v>
      </c>
      <c r="AC101" s="39">
        <v>18.885400000000001</v>
      </c>
      <c r="AD101" s="39">
        <v>0</v>
      </c>
      <c r="AE101" s="39">
        <v>0</v>
      </c>
      <c r="AF101" s="39">
        <v>18.885400000000001</v>
      </c>
      <c r="AG101" s="39">
        <v>0</v>
      </c>
      <c r="AH101" s="39">
        <v>0</v>
      </c>
      <c r="AI101" s="39">
        <v>0</v>
      </c>
      <c r="AJ101" s="39" t="s">
        <v>265</v>
      </c>
      <c r="AK101" s="39" t="s">
        <v>265</v>
      </c>
      <c r="AL101" s="39">
        <v>0</v>
      </c>
      <c r="AM101" s="39">
        <v>24.1203</v>
      </c>
    </row>
    <row r="102" spans="1:39" hidden="1" outlineLevel="1">
      <c r="A102" s="9">
        <v>43313</v>
      </c>
      <c r="B102" s="39">
        <v>30.767800000000001</v>
      </c>
      <c r="C102" s="39">
        <v>33.156500000000001</v>
      </c>
      <c r="D102" s="39">
        <v>32.075299999999999</v>
      </c>
      <c r="E102" s="39">
        <v>33.774700000000003</v>
      </c>
      <c r="F102" s="39">
        <v>24.9573</v>
      </c>
      <c r="G102" s="39">
        <v>37.093600000000002</v>
      </c>
      <c r="H102" s="39">
        <v>30.8443</v>
      </c>
      <c r="I102" s="39">
        <v>33.156500000000001</v>
      </c>
      <c r="J102" s="39">
        <v>32.075099999999999</v>
      </c>
      <c r="K102" s="39">
        <v>33.774700000000003</v>
      </c>
      <c r="L102" s="39">
        <v>24.9573</v>
      </c>
      <c r="M102" s="39">
        <v>37.093600000000002</v>
      </c>
      <c r="N102" s="39">
        <v>30.8443</v>
      </c>
      <c r="O102" s="39">
        <v>36.5</v>
      </c>
      <c r="P102" s="39">
        <v>36.5</v>
      </c>
      <c r="Q102" s="39" t="s">
        <v>265</v>
      </c>
      <c r="R102" s="39" t="s">
        <v>265</v>
      </c>
      <c r="S102" s="39" t="s">
        <v>265</v>
      </c>
      <c r="T102" s="39" t="s">
        <v>265</v>
      </c>
      <c r="U102" s="39">
        <v>15.017099999999999</v>
      </c>
      <c r="V102" s="39">
        <v>0</v>
      </c>
      <c r="W102" s="39">
        <v>15.017099999999999</v>
      </c>
      <c r="X102" s="39">
        <v>0</v>
      </c>
      <c r="Y102" s="39">
        <v>0</v>
      </c>
      <c r="Z102" s="39">
        <v>15.017099999999999</v>
      </c>
      <c r="AA102" s="39">
        <v>15.017099999999999</v>
      </c>
      <c r="AB102" s="39">
        <v>0</v>
      </c>
      <c r="AC102" s="39">
        <v>15.017099999999999</v>
      </c>
      <c r="AD102" s="39">
        <v>0</v>
      </c>
      <c r="AE102" s="39">
        <v>0</v>
      </c>
      <c r="AF102" s="39">
        <v>15.017099999999999</v>
      </c>
      <c r="AG102" s="39">
        <v>0</v>
      </c>
      <c r="AH102" s="39">
        <v>0</v>
      </c>
      <c r="AI102" s="39" t="s">
        <v>265</v>
      </c>
      <c r="AJ102" s="39" t="s">
        <v>265</v>
      </c>
      <c r="AK102" s="39" t="s">
        <v>265</v>
      </c>
      <c r="AL102" s="39" t="s">
        <v>265</v>
      </c>
      <c r="AM102" s="39">
        <v>25.147300000000001</v>
      </c>
    </row>
    <row r="103" spans="1:39" hidden="1" outlineLevel="1">
      <c r="A103" s="9">
        <v>43344</v>
      </c>
      <c r="B103" s="39">
        <v>31.125</v>
      </c>
      <c r="C103" s="39">
        <v>33.8949</v>
      </c>
      <c r="D103" s="39">
        <v>33.014200000000002</v>
      </c>
      <c r="E103" s="39">
        <v>34.220700000000001</v>
      </c>
      <c r="F103" s="39">
        <v>23.851400000000002</v>
      </c>
      <c r="G103" s="39">
        <v>38.350499999999997</v>
      </c>
      <c r="H103" s="39">
        <v>28.957699999999999</v>
      </c>
      <c r="I103" s="39">
        <v>33.8949</v>
      </c>
      <c r="J103" s="39">
        <v>33.014000000000003</v>
      </c>
      <c r="K103" s="39">
        <v>34.220700000000001</v>
      </c>
      <c r="L103" s="39">
        <v>23.851400000000002</v>
      </c>
      <c r="M103" s="39">
        <v>38.350499999999997</v>
      </c>
      <c r="N103" s="39">
        <v>28.957699999999999</v>
      </c>
      <c r="O103" s="39">
        <v>36.5</v>
      </c>
      <c r="P103" s="39">
        <v>36.5</v>
      </c>
      <c r="Q103" s="39" t="s">
        <v>265</v>
      </c>
      <c r="R103" s="39" t="s">
        <v>265</v>
      </c>
      <c r="S103" s="39" t="s">
        <v>265</v>
      </c>
      <c r="T103" s="39" t="s">
        <v>265</v>
      </c>
      <c r="U103" s="39">
        <v>16.187999999999999</v>
      </c>
      <c r="V103" s="39">
        <v>0</v>
      </c>
      <c r="W103" s="39">
        <v>16.187999999999999</v>
      </c>
      <c r="X103" s="39">
        <v>0</v>
      </c>
      <c r="Y103" s="39">
        <v>19.899999999999999</v>
      </c>
      <c r="Z103" s="39">
        <v>15.567600000000001</v>
      </c>
      <c r="AA103" s="39">
        <v>16.187999999999999</v>
      </c>
      <c r="AB103" s="39">
        <v>0</v>
      </c>
      <c r="AC103" s="39">
        <v>16.187999999999999</v>
      </c>
      <c r="AD103" s="39">
        <v>0</v>
      </c>
      <c r="AE103" s="39">
        <v>19.899999999999999</v>
      </c>
      <c r="AF103" s="39">
        <v>15.567600000000001</v>
      </c>
      <c r="AG103" s="39">
        <v>0</v>
      </c>
      <c r="AH103" s="39">
        <v>0</v>
      </c>
      <c r="AI103" s="39" t="s">
        <v>265</v>
      </c>
      <c r="AJ103" s="39" t="s">
        <v>265</v>
      </c>
      <c r="AK103" s="39" t="s">
        <v>265</v>
      </c>
      <c r="AL103" s="39" t="s">
        <v>265</v>
      </c>
      <c r="AM103" s="39">
        <v>24.908300000000001</v>
      </c>
    </row>
    <row r="104" spans="1:39" hidden="1" outlineLevel="1">
      <c r="A104" s="9">
        <v>43374</v>
      </c>
      <c r="B104" s="39">
        <v>33.594000000000001</v>
      </c>
      <c r="C104" s="39">
        <v>36.885899999999999</v>
      </c>
      <c r="D104" s="39">
        <v>43.177799999999998</v>
      </c>
      <c r="E104" s="39">
        <v>35.269599999999997</v>
      </c>
      <c r="F104" s="39">
        <v>34.289400000000001</v>
      </c>
      <c r="G104" s="39">
        <v>36.4499</v>
      </c>
      <c r="H104" s="39">
        <v>28.668099999999999</v>
      </c>
      <c r="I104" s="39">
        <v>36.9664</v>
      </c>
      <c r="J104" s="39">
        <v>43.177300000000002</v>
      </c>
      <c r="K104" s="39">
        <v>35.363999999999997</v>
      </c>
      <c r="L104" s="39">
        <v>34.289400000000001</v>
      </c>
      <c r="M104" s="39">
        <v>36.4499</v>
      </c>
      <c r="N104" s="39">
        <v>30.369299999999999</v>
      </c>
      <c r="O104" s="39">
        <v>13.910500000000001</v>
      </c>
      <c r="P104" s="39">
        <v>54.4985</v>
      </c>
      <c r="Q104" s="39">
        <v>13.8</v>
      </c>
      <c r="R104" s="39" t="s">
        <v>265</v>
      </c>
      <c r="S104" s="39" t="s">
        <v>265</v>
      </c>
      <c r="T104" s="39">
        <v>13.8</v>
      </c>
      <c r="U104" s="39">
        <v>19.017600000000002</v>
      </c>
      <c r="V104" s="39">
        <v>0</v>
      </c>
      <c r="W104" s="39">
        <v>19.017600000000002</v>
      </c>
      <c r="X104" s="39">
        <v>0</v>
      </c>
      <c r="Y104" s="39">
        <v>0</v>
      </c>
      <c r="Z104" s="39">
        <v>19.017600000000002</v>
      </c>
      <c r="AA104" s="39">
        <v>19.017600000000002</v>
      </c>
      <c r="AB104" s="39">
        <v>0</v>
      </c>
      <c r="AC104" s="39">
        <v>19.017600000000002</v>
      </c>
      <c r="AD104" s="39">
        <v>0</v>
      </c>
      <c r="AE104" s="39">
        <v>0</v>
      </c>
      <c r="AF104" s="39">
        <v>19.017600000000002</v>
      </c>
      <c r="AG104" s="39">
        <v>0</v>
      </c>
      <c r="AH104" s="39">
        <v>0</v>
      </c>
      <c r="AI104" s="39">
        <v>0</v>
      </c>
      <c r="AJ104" s="39" t="s">
        <v>265</v>
      </c>
      <c r="AK104" s="39" t="s">
        <v>265</v>
      </c>
      <c r="AL104" s="39">
        <v>0</v>
      </c>
      <c r="AM104" s="39">
        <v>25.260899999999999</v>
      </c>
    </row>
    <row r="105" spans="1:39" hidden="1" outlineLevel="1">
      <c r="A105" s="9">
        <v>43405</v>
      </c>
      <c r="B105" s="39">
        <v>32.145600000000002</v>
      </c>
      <c r="C105" s="39">
        <v>34.807299999999998</v>
      </c>
      <c r="D105" s="39">
        <v>43.943899999999999</v>
      </c>
      <c r="E105" s="39">
        <v>33.857300000000002</v>
      </c>
      <c r="F105" s="39">
        <v>34.0017</v>
      </c>
      <c r="G105" s="39">
        <v>36.1751</v>
      </c>
      <c r="H105" s="39">
        <v>14.107200000000001</v>
      </c>
      <c r="I105" s="39">
        <v>34.807200000000002</v>
      </c>
      <c r="J105" s="39">
        <v>43.943899999999999</v>
      </c>
      <c r="K105" s="39">
        <v>33.857300000000002</v>
      </c>
      <c r="L105" s="39">
        <v>34.0017</v>
      </c>
      <c r="M105" s="39">
        <v>36.1751</v>
      </c>
      <c r="N105" s="39">
        <v>14.107200000000001</v>
      </c>
      <c r="O105" s="39">
        <v>44.029400000000003</v>
      </c>
      <c r="P105" s="39">
        <v>44.029400000000003</v>
      </c>
      <c r="Q105" s="39" t="s">
        <v>265</v>
      </c>
      <c r="R105" s="39" t="s">
        <v>265</v>
      </c>
      <c r="S105" s="39" t="s">
        <v>265</v>
      </c>
      <c r="T105" s="39" t="s">
        <v>265</v>
      </c>
      <c r="U105" s="39">
        <v>18.218900000000001</v>
      </c>
      <c r="V105" s="39">
        <v>0</v>
      </c>
      <c r="W105" s="39">
        <v>18.218900000000001</v>
      </c>
      <c r="X105" s="39">
        <v>0</v>
      </c>
      <c r="Y105" s="39">
        <v>0</v>
      </c>
      <c r="Z105" s="39">
        <v>18.218900000000001</v>
      </c>
      <c r="AA105" s="39">
        <v>18.218900000000001</v>
      </c>
      <c r="AB105" s="39">
        <v>0</v>
      </c>
      <c r="AC105" s="39">
        <v>18.218900000000001</v>
      </c>
      <c r="AD105" s="39">
        <v>0</v>
      </c>
      <c r="AE105" s="39">
        <v>0</v>
      </c>
      <c r="AF105" s="39">
        <v>18.218900000000001</v>
      </c>
      <c r="AG105" s="39">
        <v>0</v>
      </c>
      <c r="AH105" s="39">
        <v>0</v>
      </c>
      <c r="AI105" s="39" t="s">
        <v>265</v>
      </c>
      <c r="AJ105" s="39" t="s">
        <v>265</v>
      </c>
      <c r="AK105" s="39" t="s">
        <v>265</v>
      </c>
      <c r="AL105" s="39" t="s">
        <v>265</v>
      </c>
      <c r="AM105" s="39">
        <v>26.1706</v>
      </c>
    </row>
    <row r="106" spans="1:39" hidden="1" outlineLevel="1">
      <c r="A106" s="9">
        <v>43435</v>
      </c>
      <c r="B106" s="39">
        <v>31.844100000000001</v>
      </c>
      <c r="C106" s="39">
        <v>34.910299999999999</v>
      </c>
      <c r="D106" s="39">
        <v>43.991</v>
      </c>
      <c r="E106" s="39">
        <v>34.040700000000001</v>
      </c>
      <c r="F106" s="39">
        <v>34.536000000000001</v>
      </c>
      <c r="G106" s="39">
        <v>34.4482</v>
      </c>
      <c r="H106" s="39">
        <v>19.615200000000002</v>
      </c>
      <c r="I106" s="39">
        <v>34.905900000000003</v>
      </c>
      <c r="J106" s="39">
        <v>43.959200000000003</v>
      </c>
      <c r="K106" s="39">
        <v>34.040700000000001</v>
      </c>
      <c r="L106" s="39">
        <v>34.536000000000001</v>
      </c>
      <c r="M106" s="39">
        <v>34.4482</v>
      </c>
      <c r="N106" s="39">
        <v>19.615200000000002</v>
      </c>
      <c r="O106" s="39">
        <v>58.952399999999997</v>
      </c>
      <c r="P106" s="39">
        <v>58.952399999999997</v>
      </c>
      <c r="Q106" s="39" t="s">
        <v>265</v>
      </c>
      <c r="R106" s="39" t="s">
        <v>265</v>
      </c>
      <c r="S106" s="39" t="s">
        <v>265</v>
      </c>
      <c r="T106" s="39" t="s">
        <v>265</v>
      </c>
      <c r="U106" s="39">
        <v>20.4697</v>
      </c>
      <c r="V106" s="39">
        <v>0</v>
      </c>
      <c r="W106" s="39">
        <v>20.4697</v>
      </c>
      <c r="X106" s="39">
        <v>0</v>
      </c>
      <c r="Y106" s="39">
        <v>23.2</v>
      </c>
      <c r="Z106" s="39">
        <v>19.130600000000001</v>
      </c>
      <c r="AA106" s="39">
        <v>20.4697</v>
      </c>
      <c r="AB106" s="39">
        <v>0</v>
      </c>
      <c r="AC106" s="39">
        <v>20.4697</v>
      </c>
      <c r="AD106" s="39">
        <v>0</v>
      </c>
      <c r="AE106" s="39">
        <v>23.2</v>
      </c>
      <c r="AF106" s="39">
        <v>19.130600000000001</v>
      </c>
      <c r="AG106" s="39">
        <v>0</v>
      </c>
      <c r="AH106" s="39">
        <v>0</v>
      </c>
      <c r="AI106" s="39" t="s">
        <v>265</v>
      </c>
      <c r="AJ106" s="39" t="s">
        <v>265</v>
      </c>
      <c r="AK106" s="39" t="s">
        <v>265</v>
      </c>
      <c r="AL106" s="39" t="s">
        <v>265</v>
      </c>
      <c r="AM106" s="39">
        <v>25.1936</v>
      </c>
    </row>
    <row r="107" spans="1:39" hidden="1" outlineLevel="1">
      <c r="A107" s="9">
        <v>43466</v>
      </c>
      <c r="B107" s="39">
        <v>34.474400000000003</v>
      </c>
      <c r="C107" s="39">
        <v>37.388300000000001</v>
      </c>
      <c r="D107" s="39">
        <v>43.540799999999997</v>
      </c>
      <c r="E107" s="39">
        <v>36.883899999999997</v>
      </c>
      <c r="F107" s="39">
        <v>37.311100000000003</v>
      </c>
      <c r="G107" s="39">
        <v>37.157400000000003</v>
      </c>
      <c r="H107" s="39">
        <v>17.142099999999999</v>
      </c>
      <c r="I107" s="39">
        <v>37.3874</v>
      </c>
      <c r="J107" s="39">
        <v>43.532699999999998</v>
      </c>
      <c r="K107" s="39">
        <v>36.883899999999997</v>
      </c>
      <c r="L107" s="39">
        <v>37.311100000000003</v>
      </c>
      <c r="M107" s="39">
        <v>37.157400000000003</v>
      </c>
      <c r="N107" s="39">
        <v>17.142099999999999</v>
      </c>
      <c r="O107" s="39">
        <v>55.680799999999998</v>
      </c>
      <c r="P107" s="39">
        <v>55.680799999999998</v>
      </c>
      <c r="Q107" s="39" t="s">
        <v>265</v>
      </c>
      <c r="R107" s="39" t="s">
        <v>265</v>
      </c>
      <c r="S107" s="39" t="s">
        <v>265</v>
      </c>
      <c r="T107" s="39" t="s">
        <v>265</v>
      </c>
      <c r="U107" s="39">
        <v>9.3613</v>
      </c>
      <c r="V107" s="39">
        <v>0</v>
      </c>
      <c r="W107" s="39">
        <v>9.3613</v>
      </c>
      <c r="X107" s="39">
        <v>0</v>
      </c>
      <c r="Y107" s="39">
        <v>0</v>
      </c>
      <c r="Z107" s="39">
        <v>9.3613</v>
      </c>
      <c r="AA107" s="39">
        <v>9.3613</v>
      </c>
      <c r="AB107" s="39">
        <v>0</v>
      </c>
      <c r="AC107" s="39">
        <v>9.3613</v>
      </c>
      <c r="AD107" s="39">
        <v>0</v>
      </c>
      <c r="AE107" s="39">
        <v>0</v>
      </c>
      <c r="AF107" s="39">
        <v>9.3613</v>
      </c>
      <c r="AG107" s="39">
        <v>0</v>
      </c>
      <c r="AH107" s="39">
        <v>0</v>
      </c>
      <c r="AI107" s="39" t="s">
        <v>265</v>
      </c>
      <c r="AJ107" s="39" t="s">
        <v>265</v>
      </c>
      <c r="AK107" s="39" t="s">
        <v>265</v>
      </c>
      <c r="AL107" s="39" t="s">
        <v>265</v>
      </c>
      <c r="AM107" s="39">
        <v>26.337599999999998</v>
      </c>
    </row>
    <row r="108" spans="1:39" hidden="1" outlineLevel="1">
      <c r="A108" s="9">
        <v>43497</v>
      </c>
      <c r="B108" s="39">
        <v>31.110900000000001</v>
      </c>
      <c r="C108" s="39">
        <v>33.163499999999999</v>
      </c>
      <c r="D108" s="39">
        <v>44.875399999999999</v>
      </c>
      <c r="E108" s="39">
        <v>32.116300000000003</v>
      </c>
      <c r="F108" s="39">
        <v>35.555500000000002</v>
      </c>
      <c r="G108" s="39">
        <v>32.4253</v>
      </c>
      <c r="H108" s="39">
        <v>7.9332000000000003</v>
      </c>
      <c r="I108" s="39">
        <v>33.138500000000001</v>
      </c>
      <c r="J108" s="39">
        <v>44.702500000000001</v>
      </c>
      <c r="K108" s="39">
        <v>32.116300000000003</v>
      </c>
      <c r="L108" s="39">
        <v>35.555500000000002</v>
      </c>
      <c r="M108" s="39">
        <v>32.4253</v>
      </c>
      <c r="N108" s="39">
        <v>7.9332000000000003</v>
      </c>
      <c r="O108" s="39">
        <v>59.906300000000002</v>
      </c>
      <c r="P108" s="39">
        <v>59.906300000000002</v>
      </c>
      <c r="Q108" s="39" t="s">
        <v>265</v>
      </c>
      <c r="R108" s="39" t="s">
        <v>265</v>
      </c>
      <c r="S108" s="39" t="s">
        <v>265</v>
      </c>
      <c r="T108" s="39" t="s">
        <v>265</v>
      </c>
      <c r="U108" s="39">
        <v>19.6022</v>
      </c>
      <c r="V108" s="39">
        <v>0</v>
      </c>
      <c r="W108" s="39">
        <v>19.6022</v>
      </c>
      <c r="X108" s="39">
        <v>0</v>
      </c>
      <c r="Y108" s="39">
        <v>4.7340999999999998</v>
      </c>
      <c r="Z108" s="39">
        <v>21.345700000000001</v>
      </c>
      <c r="AA108" s="39">
        <v>19.6022</v>
      </c>
      <c r="AB108" s="39">
        <v>0</v>
      </c>
      <c r="AC108" s="39">
        <v>19.6022</v>
      </c>
      <c r="AD108" s="39">
        <v>0</v>
      </c>
      <c r="AE108" s="39">
        <v>4.7340999999999998</v>
      </c>
      <c r="AF108" s="39">
        <v>21.345700000000001</v>
      </c>
      <c r="AG108" s="39">
        <v>0</v>
      </c>
      <c r="AH108" s="39">
        <v>0</v>
      </c>
      <c r="AI108" s="39" t="s">
        <v>265</v>
      </c>
      <c r="AJ108" s="39" t="s">
        <v>265</v>
      </c>
      <c r="AK108" s="39" t="s">
        <v>265</v>
      </c>
      <c r="AL108" s="39" t="s">
        <v>265</v>
      </c>
      <c r="AM108" s="39">
        <v>26.4453</v>
      </c>
    </row>
    <row r="109" spans="1:39" hidden="1" outlineLevel="1">
      <c r="A109" s="9">
        <v>43525</v>
      </c>
      <c r="B109" s="39">
        <v>29.750399999999999</v>
      </c>
      <c r="C109" s="39">
        <v>31.164000000000001</v>
      </c>
      <c r="D109" s="39">
        <v>45.565100000000001</v>
      </c>
      <c r="E109" s="39">
        <v>29.794699999999999</v>
      </c>
      <c r="F109" s="39">
        <v>29.313099999999999</v>
      </c>
      <c r="G109" s="39">
        <v>31.944600000000001</v>
      </c>
      <c r="H109" s="39">
        <v>12.180300000000001</v>
      </c>
      <c r="I109" s="39">
        <v>31.163900000000002</v>
      </c>
      <c r="J109" s="39">
        <v>45.5655</v>
      </c>
      <c r="K109" s="39">
        <v>29.794699999999999</v>
      </c>
      <c r="L109" s="39">
        <v>29.313099999999999</v>
      </c>
      <c r="M109" s="39">
        <v>31.944600000000001</v>
      </c>
      <c r="N109" s="39">
        <v>12.180300000000001</v>
      </c>
      <c r="O109" s="39">
        <v>36.5</v>
      </c>
      <c r="P109" s="39">
        <v>36.5</v>
      </c>
      <c r="Q109" s="39" t="s">
        <v>265</v>
      </c>
      <c r="R109" s="39" t="s">
        <v>265</v>
      </c>
      <c r="S109" s="39" t="s">
        <v>265</v>
      </c>
      <c r="T109" s="39" t="s">
        <v>265</v>
      </c>
      <c r="U109" s="39">
        <v>20.686199999999999</v>
      </c>
      <c r="V109" s="39">
        <v>0</v>
      </c>
      <c r="W109" s="39">
        <v>20.686199999999999</v>
      </c>
      <c r="X109" s="39">
        <v>0</v>
      </c>
      <c r="Y109" s="39">
        <v>19.899999999999999</v>
      </c>
      <c r="Z109" s="39">
        <v>20.768000000000001</v>
      </c>
      <c r="AA109" s="39">
        <v>20.686199999999999</v>
      </c>
      <c r="AB109" s="39">
        <v>0</v>
      </c>
      <c r="AC109" s="39">
        <v>20.686199999999999</v>
      </c>
      <c r="AD109" s="39">
        <v>0</v>
      </c>
      <c r="AE109" s="39">
        <v>19.899999999999999</v>
      </c>
      <c r="AF109" s="39">
        <v>20.768000000000001</v>
      </c>
      <c r="AG109" s="39">
        <v>0</v>
      </c>
      <c r="AH109" s="39">
        <v>0</v>
      </c>
      <c r="AI109" s="39" t="s">
        <v>265</v>
      </c>
      <c r="AJ109" s="39" t="s">
        <v>265</v>
      </c>
      <c r="AK109" s="39" t="s">
        <v>265</v>
      </c>
      <c r="AL109" s="39" t="s">
        <v>265</v>
      </c>
      <c r="AM109" s="39">
        <v>26.232700000000001</v>
      </c>
    </row>
    <row r="110" spans="1:39" hidden="1" outlineLevel="1">
      <c r="A110" s="9">
        <v>43556</v>
      </c>
      <c r="B110" s="39">
        <v>31.273199999999999</v>
      </c>
      <c r="C110" s="39">
        <v>34.530200000000001</v>
      </c>
      <c r="D110" s="39">
        <v>45.360799999999998</v>
      </c>
      <c r="E110" s="39">
        <v>33.299199999999999</v>
      </c>
      <c r="F110" s="39">
        <v>35.4557</v>
      </c>
      <c r="G110" s="39">
        <v>31.959399999999999</v>
      </c>
      <c r="H110" s="39">
        <v>33.566899999999997</v>
      </c>
      <c r="I110" s="39">
        <v>34.530200000000001</v>
      </c>
      <c r="J110" s="39">
        <v>45.361499999999999</v>
      </c>
      <c r="K110" s="39">
        <v>33.299199999999999</v>
      </c>
      <c r="L110" s="39">
        <v>35.4557</v>
      </c>
      <c r="M110" s="39">
        <v>31.959399999999999</v>
      </c>
      <c r="N110" s="39">
        <v>33.566899999999997</v>
      </c>
      <c r="O110" s="39">
        <v>36.5</v>
      </c>
      <c r="P110" s="39">
        <v>36.5</v>
      </c>
      <c r="Q110" s="39" t="s">
        <v>265</v>
      </c>
      <c r="R110" s="39" t="s">
        <v>265</v>
      </c>
      <c r="S110" s="39" t="s">
        <v>265</v>
      </c>
      <c r="T110" s="39" t="s">
        <v>265</v>
      </c>
      <c r="U110" s="39">
        <v>19.228000000000002</v>
      </c>
      <c r="V110" s="39">
        <v>0</v>
      </c>
      <c r="W110" s="39">
        <v>19.228000000000002</v>
      </c>
      <c r="X110" s="39">
        <v>0</v>
      </c>
      <c r="Y110" s="39">
        <v>0</v>
      </c>
      <c r="Z110" s="39">
        <v>19.228000000000002</v>
      </c>
      <c r="AA110" s="39">
        <v>19.228000000000002</v>
      </c>
      <c r="AB110" s="39">
        <v>0</v>
      </c>
      <c r="AC110" s="39">
        <v>19.228000000000002</v>
      </c>
      <c r="AD110" s="39">
        <v>0</v>
      </c>
      <c r="AE110" s="39">
        <v>0</v>
      </c>
      <c r="AF110" s="39">
        <v>19.228000000000002</v>
      </c>
      <c r="AG110" s="39">
        <v>0</v>
      </c>
      <c r="AH110" s="39">
        <v>0</v>
      </c>
      <c r="AI110" s="39" t="s">
        <v>265</v>
      </c>
      <c r="AJ110" s="39" t="s">
        <v>265</v>
      </c>
      <c r="AK110" s="39" t="s">
        <v>265</v>
      </c>
      <c r="AL110" s="39" t="s">
        <v>265</v>
      </c>
      <c r="AM110" s="39">
        <v>25.089600000000001</v>
      </c>
    </row>
    <row r="111" spans="1:39" hidden="1" outlineLevel="1">
      <c r="A111" s="9">
        <v>43586</v>
      </c>
      <c r="B111" s="39">
        <v>33.307499999999997</v>
      </c>
      <c r="C111" s="39">
        <v>36.526299999999999</v>
      </c>
      <c r="D111" s="39">
        <v>44.6845</v>
      </c>
      <c r="E111" s="39">
        <v>35.777500000000003</v>
      </c>
      <c r="F111" s="39">
        <v>38.043100000000003</v>
      </c>
      <c r="G111" s="39">
        <v>34.0764</v>
      </c>
      <c r="H111" s="39">
        <v>25.893799999999999</v>
      </c>
      <c r="I111" s="39">
        <v>36.526299999999999</v>
      </c>
      <c r="J111" s="39">
        <v>44.684899999999999</v>
      </c>
      <c r="K111" s="39">
        <v>35.777500000000003</v>
      </c>
      <c r="L111" s="39">
        <v>38.043100000000003</v>
      </c>
      <c r="M111" s="39">
        <v>34.0764</v>
      </c>
      <c r="N111" s="39">
        <v>25.893799999999999</v>
      </c>
      <c r="O111" s="39">
        <v>36.517600000000002</v>
      </c>
      <c r="P111" s="39">
        <v>36.517600000000002</v>
      </c>
      <c r="Q111" s="39">
        <v>0</v>
      </c>
      <c r="R111" s="39" t="s">
        <v>265</v>
      </c>
      <c r="S111" s="39" t="s">
        <v>265</v>
      </c>
      <c r="T111" s="39">
        <v>0</v>
      </c>
      <c r="U111" s="39">
        <v>16.046900000000001</v>
      </c>
      <c r="V111" s="39">
        <v>0</v>
      </c>
      <c r="W111" s="39">
        <v>16.046900000000001</v>
      </c>
      <c r="X111" s="39">
        <v>0</v>
      </c>
      <c r="Y111" s="39">
        <v>0</v>
      </c>
      <c r="Z111" s="39">
        <v>16.046900000000001</v>
      </c>
      <c r="AA111" s="39">
        <v>19.1052</v>
      </c>
      <c r="AB111" s="39">
        <v>0</v>
      </c>
      <c r="AC111" s="39">
        <v>19.1052</v>
      </c>
      <c r="AD111" s="39">
        <v>0</v>
      </c>
      <c r="AE111" s="39">
        <v>0</v>
      </c>
      <c r="AF111" s="39">
        <v>19.1052</v>
      </c>
      <c r="AG111" s="39">
        <v>13.1083</v>
      </c>
      <c r="AH111" s="39">
        <v>0</v>
      </c>
      <c r="AI111" s="39">
        <v>13.1083</v>
      </c>
      <c r="AJ111" s="39" t="s">
        <v>265</v>
      </c>
      <c r="AK111" s="39" t="s">
        <v>265</v>
      </c>
      <c r="AL111" s="39">
        <v>13.1083</v>
      </c>
      <c r="AM111" s="39">
        <v>25.718499999999999</v>
      </c>
    </row>
    <row r="112" spans="1:39" hidden="1" outlineLevel="1">
      <c r="A112" s="9">
        <v>43617</v>
      </c>
      <c r="B112" s="39">
        <v>32.167999999999999</v>
      </c>
      <c r="C112" s="39">
        <v>34.808500000000002</v>
      </c>
      <c r="D112" s="39">
        <v>45.232700000000001</v>
      </c>
      <c r="E112" s="39">
        <v>33.4773</v>
      </c>
      <c r="F112" s="39">
        <v>34.071800000000003</v>
      </c>
      <c r="G112" s="39">
        <v>33.807099999999998</v>
      </c>
      <c r="H112" s="39">
        <v>26.572600000000001</v>
      </c>
      <c r="I112" s="39">
        <v>34.808500000000002</v>
      </c>
      <c r="J112" s="39">
        <v>45.2331</v>
      </c>
      <c r="K112" s="39">
        <v>33.4773</v>
      </c>
      <c r="L112" s="39">
        <v>34.071800000000003</v>
      </c>
      <c r="M112" s="39">
        <v>33.807099999999998</v>
      </c>
      <c r="N112" s="39">
        <v>26.572600000000001</v>
      </c>
      <c r="O112" s="39">
        <v>36.534799999999997</v>
      </c>
      <c r="P112" s="39">
        <v>36.534799999999997</v>
      </c>
      <c r="Q112" s="39" t="s">
        <v>265</v>
      </c>
      <c r="R112" s="39" t="s">
        <v>265</v>
      </c>
      <c r="S112" s="39" t="s">
        <v>265</v>
      </c>
      <c r="T112" s="39" t="s">
        <v>265</v>
      </c>
      <c r="U112" s="39">
        <v>15.732200000000001</v>
      </c>
      <c r="V112" s="39">
        <v>0</v>
      </c>
      <c r="W112" s="39">
        <v>15.732200000000001</v>
      </c>
      <c r="X112" s="39">
        <v>6.7945000000000002</v>
      </c>
      <c r="Y112" s="39">
        <v>44.436</v>
      </c>
      <c r="Z112" s="39">
        <v>19.5047</v>
      </c>
      <c r="AA112" s="39">
        <v>15.732200000000001</v>
      </c>
      <c r="AB112" s="39">
        <v>0</v>
      </c>
      <c r="AC112" s="39">
        <v>15.732200000000001</v>
      </c>
      <c r="AD112" s="39">
        <v>6.7945000000000002</v>
      </c>
      <c r="AE112" s="39">
        <v>44.436</v>
      </c>
      <c r="AF112" s="39">
        <v>19.5047</v>
      </c>
      <c r="AG112" s="39">
        <v>0</v>
      </c>
      <c r="AH112" s="39">
        <v>0</v>
      </c>
      <c r="AI112" s="39" t="s">
        <v>265</v>
      </c>
      <c r="AJ112" s="39" t="s">
        <v>265</v>
      </c>
      <c r="AK112" s="39" t="s">
        <v>265</v>
      </c>
      <c r="AL112" s="39" t="s">
        <v>265</v>
      </c>
      <c r="AM112" s="39">
        <v>26.608599999999999</v>
      </c>
    </row>
    <row r="113" spans="1:39" hidden="1" outlineLevel="1">
      <c r="A113" s="9">
        <v>43647</v>
      </c>
      <c r="B113" s="39">
        <v>35.073099999999997</v>
      </c>
      <c r="C113" s="39">
        <v>37.207599999999999</v>
      </c>
      <c r="D113" s="39">
        <v>45.186900000000001</v>
      </c>
      <c r="E113" s="39">
        <v>36.487400000000001</v>
      </c>
      <c r="F113" s="39">
        <v>38.0794</v>
      </c>
      <c r="G113" s="39">
        <v>34.2423</v>
      </c>
      <c r="H113" s="39">
        <v>23.502600000000001</v>
      </c>
      <c r="I113" s="39">
        <v>37.207599999999999</v>
      </c>
      <c r="J113" s="39">
        <v>45.186900000000001</v>
      </c>
      <c r="K113" s="39">
        <v>36.487400000000001</v>
      </c>
      <c r="L113" s="39">
        <v>38.0794</v>
      </c>
      <c r="M113" s="39">
        <v>34.2423</v>
      </c>
      <c r="N113" s="39">
        <v>23.502600000000001</v>
      </c>
      <c r="O113" s="39">
        <v>46.848799999999997</v>
      </c>
      <c r="P113" s="39">
        <v>46.848799999999997</v>
      </c>
      <c r="Q113" s="39" t="s">
        <v>265</v>
      </c>
      <c r="R113" s="39" t="s">
        <v>265</v>
      </c>
      <c r="S113" s="39" t="s">
        <v>265</v>
      </c>
      <c r="T113" s="39" t="s">
        <v>265</v>
      </c>
      <c r="U113" s="39">
        <v>20.060700000000001</v>
      </c>
      <c r="V113" s="39">
        <v>0</v>
      </c>
      <c r="W113" s="39">
        <v>20.060700000000001</v>
      </c>
      <c r="X113" s="39">
        <v>0</v>
      </c>
      <c r="Y113" s="39">
        <v>21.969000000000001</v>
      </c>
      <c r="Z113" s="39">
        <v>19.1419</v>
      </c>
      <c r="AA113" s="39">
        <v>20.060700000000001</v>
      </c>
      <c r="AB113" s="39">
        <v>0</v>
      </c>
      <c r="AC113" s="39">
        <v>20.060700000000001</v>
      </c>
      <c r="AD113" s="39">
        <v>0</v>
      </c>
      <c r="AE113" s="39">
        <v>21.969000000000001</v>
      </c>
      <c r="AF113" s="39">
        <v>19.1419</v>
      </c>
      <c r="AG113" s="39">
        <v>0</v>
      </c>
      <c r="AH113" s="39">
        <v>0</v>
      </c>
      <c r="AI113" s="39" t="s">
        <v>265</v>
      </c>
      <c r="AJ113" s="39" t="s">
        <v>265</v>
      </c>
      <c r="AK113" s="39" t="s">
        <v>265</v>
      </c>
      <c r="AL113" s="39" t="s">
        <v>265</v>
      </c>
      <c r="AM113" s="39">
        <v>25.991199999999999</v>
      </c>
    </row>
    <row r="114" spans="1:39" hidden="1" outlineLevel="1">
      <c r="A114" s="9">
        <v>43678</v>
      </c>
      <c r="B114" s="39">
        <v>37.753599999999999</v>
      </c>
      <c r="C114" s="39">
        <v>39.439700000000002</v>
      </c>
      <c r="D114" s="39">
        <v>44.982500000000002</v>
      </c>
      <c r="E114" s="39">
        <v>39.1492</v>
      </c>
      <c r="F114" s="39">
        <v>40.479799999999997</v>
      </c>
      <c r="G114" s="39">
        <v>33.560200000000002</v>
      </c>
      <c r="H114" s="39">
        <v>29.9846</v>
      </c>
      <c r="I114" s="39">
        <v>39.439500000000002</v>
      </c>
      <c r="J114" s="39">
        <v>44.98</v>
      </c>
      <c r="K114" s="39">
        <v>39.1492</v>
      </c>
      <c r="L114" s="39">
        <v>40.479799999999997</v>
      </c>
      <c r="M114" s="39">
        <v>33.560200000000002</v>
      </c>
      <c r="N114" s="39">
        <v>29.9846</v>
      </c>
      <c r="O114" s="39">
        <v>56.960799999999999</v>
      </c>
      <c r="P114" s="39">
        <v>56.960799999999999</v>
      </c>
      <c r="Q114" s="39" t="s">
        <v>265</v>
      </c>
      <c r="R114" s="39" t="s">
        <v>265</v>
      </c>
      <c r="S114" s="39" t="s">
        <v>265</v>
      </c>
      <c r="T114" s="39" t="s">
        <v>265</v>
      </c>
      <c r="U114" s="39">
        <v>20.4955</v>
      </c>
      <c r="V114" s="39">
        <v>0</v>
      </c>
      <c r="W114" s="39">
        <v>20.4955</v>
      </c>
      <c r="X114" s="39">
        <v>0</v>
      </c>
      <c r="Y114" s="39">
        <v>0</v>
      </c>
      <c r="Z114" s="39">
        <v>20.4955</v>
      </c>
      <c r="AA114" s="39">
        <v>20.4955</v>
      </c>
      <c r="AB114" s="39">
        <v>0</v>
      </c>
      <c r="AC114" s="39">
        <v>20.4955</v>
      </c>
      <c r="AD114" s="39">
        <v>0</v>
      </c>
      <c r="AE114" s="39">
        <v>0</v>
      </c>
      <c r="AF114" s="39">
        <v>20.4955</v>
      </c>
      <c r="AG114" s="39">
        <v>0</v>
      </c>
      <c r="AH114" s="39">
        <v>0</v>
      </c>
      <c r="AI114" s="39" t="s">
        <v>265</v>
      </c>
      <c r="AJ114" s="39" t="s">
        <v>265</v>
      </c>
      <c r="AK114" s="39" t="s">
        <v>265</v>
      </c>
      <c r="AL114" s="39" t="s">
        <v>265</v>
      </c>
      <c r="AM114" s="39">
        <v>25.5608</v>
      </c>
    </row>
    <row r="115" spans="1:39" hidden="1" outlineLevel="1">
      <c r="A115" s="9">
        <v>43709</v>
      </c>
      <c r="B115" s="39">
        <v>37.9495</v>
      </c>
      <c r="C115" s="39">
        <v>39.4938</v>
      </c>
      <c r="D115" s="39">
        <v>45.1509</v>
      </c>
      <c r="E115" s="39">
        <v>39.189300000000003</v>
      </c>
      <c r="F115" s="39">
        <v>40.831000000000003</v>
      </c>
      <c r="G115" s="39">
        <v>32.458199999999998</v>
      </c>
      <c r="H115" s="39">
        <v>23.264700000000001</v>
      </c>
      <c r="I115" s="39">
        <v>39.493699999999997</v>
      </c>
      <c r="J115" s="39">
        <v>45.149799999999999</v>
      </c>
      <c r="K115" s="39">
        <v>39.189300000000003</v>
      </c>
      <c r="L115" s="39">
        <v>40.831000000000003</v>
      </c>
      <c r="M115" s="39">
        <v>32.458199999999998</v>
      </c>
      <c r="N115" s="39">
        <v>23.264700000000001</v>
      </c>
      <c r="O115" s="39">
        <v>52.509500000000003</v>
      </c>
      <c r="P115" s="39">
        <v>52.509500000000003</v>
      </c>
      <c r="Q115" s="39" t="s">
        <v>265</v>
      </c>
      <c r="R115" s="39" t="s">
        <v>265</v>
      </c>
      <c r="S115" s="39" t="s">
        <v>265</v>
      </c>
      <c r="T115" s="39" t="s">
        <v>265</v>
      </c>
      <c r="U115" s="39">
        <v>20.446100000000001</v>
      </c>
      <c r="V115" s="39">
        <v>0</v>
      </c>
      <c r="W115" s="39">
        <v>20.446100000000001</v>
      </c>
      <c r="X115" s="39">
        <v>0</v>
      </c>
      <c r="Y115" s="39">
        <v>23.1694</v>
      </c>
      <c r="Z115" s="39">
        <v>20.333300000000001</v>
      </c>
      <c r="AA115" s="39">
        <v>20.446100000000001</v>
      </c>
      <c r="AB115" s="39">
        <v>0</v>
      </c>
      <c r="AC115" s="39">
        <v>20.446100000000001</v>
      </c>
      <c r="AD115" s="39">
        <v>0</v>
      </c>
      <c r="AE115" s="39">
        <v>23.1694</v>
      </c>
      <c r="AF115" s="39">
        <v>20.333300000000001</v>
      </c>
      <c r="AG115" s="39">
        <v>0</v>
      </c>
      <c r="AH115" s="39">
        <v>0</v>
      </c>
      <c r="AI115" s="39" t="s">
        <v>265</v>
      </c>
      <c r="AJ115" s="39" t="s">
        <v>265</v>
      </c>
      <c r="AK115" s="39" t="s">
        <v>265</v>
      </c>
      <c r="AL115" s="39" t="s">
        <v>265</v>
      </c>
      <c r="AM115" s="39">
        <v>27.1434</v>
      </c>
    </row>
    <row r="116" spans="1:39" hidden="1" outlineLevel="1">
      <c r="A116" s="9">
        <v>43739</v>
      </c>
      <c r="B116" s="39">
        <v>37.739400000000003</v>
      </c>
      <c r="C116" s="39">
        <v>39.53</v>
      </c>
      <c r="D116" s="39">
        <v>45.274299999999997</v>
      </c>
      <c r="E116" s="39">
        <v>39.210599999999999</v>
      </c>
      <c r="F116" s="39">
        <v>40.5349</v>
      </c>
      <c r="G116" s="39">
        <v>33.951500000000003</v>
      </c>
      <c r="H116" s="39">
        <v>24.720800000000001</v>
      </c>
      <c r="I116" s="39">
        <v>39.53</v>
      </c>
      <c r="J116" s="39">
        <v>45.2746</v>
      </c>
      <c r="K116" s="39">
        <v>39.210599999999999</v>
      </c>
      <c r="L116" s="39">
        <v>40.5349</v>
      </c>
      <c r="M116" s="39">
        <v>33.951500000000003</v>
      </c>
      <c r="N116" s="39">
        <v>24.720800000000001</v>
      </c>
      <c r="O116" s="39">
        <v>36.5</v>
      </c>
      <c r="P116" s="39">
        <v>36.5</v>
      </c>
      <c r="Q116" s="39" t="s">
        <v>265</v>
      </c>
      <c r="R116" s="39" t="s">
        <v>265</v>
      </c>
      <c r="S116" s="39" t="s">
        <v>265</v>
      </c>
      <c r="T116" s="39" t="s">
        <v>265</v>
      </c>
      <c r="U116" s="39">
        <v>17.506599999999999</v>
      </c>
      <c r="V116" s="39">
        <v>0</v>
      </c>
      <c r="W116" s="39">
        <v>17.506599999999999</v>
      </c>
      <c r="X116" s="39">
        <v>0</v>
      </c>
      <c r="Y116" s="39">
        <v>12.908099999999999</v>
      </c>
      <c r="Z116" s="39">
        <v>19.4816</v>
      </c>
      <c r="AA116" s="39">
        <v>17.506599999999999</v>
      </c>
      <c r="AB116" s="39">
        <v>0</v>
      </c>
      <c r="AC116" s="39">
        <v>17.506599999999999</v>
      </c>
      <c r="AD116" s="39">
        <v>0</v>
      </c>
      <c r="AE116" s="39">
        <v>12.908099999999999</v>
      </c>
      <c r="AF116" s="39">
        <v>19.4816</v>
      </c>
      <c r="AG116" s="39">
        <v>0</v>
      </c>
      <c r="AH116" s="39">
        <v>0</v>
      </c>
      <c r="AI116" s="39" t="s">
        <v>265</v>
      </c>
      <c r="AJ116" s="39" t="s">
        <v>265</v>
      </c>
      <c r="AK116" s="39" t="s">
        <v>265</v>
      </c>
      <c r="AL116" s="39" t="s">
        <v>265</v>
      </c>
      <c r="AM116" s="39">
        <v>26.171600000000002</v>
      </c>
    </row>
    <row r="117" spans="1:39" hidden="1" outlineLevel="1">
      <c r="A117" s="9">
        <v>43770</v>
      </c>
      <c r="B117" s="39">
        <v>37.792499999999997</v>
      </c>
      <c r="C117" s="39">
        <v>39.4754</v>
      </c>
      <c r="D117" s="39">
        <v>45.342500000000001</v>
      </c>
      <c r="E117" s="39">
        <v>39.1479</v>
      </c>
      <c r="F117" s="39">
        <v>40.591999999999999</v>
      </c>
      <c r="G117" s="39">
        <v>33.383400000000002</v>
      </c>
      <c r="H117" s="39">
        <v>29.454499999999999</v>
      </c>
      <c r="I117" s="39">
        <v>39.4754</v>
      </c>
      <c r="J117" s="39">
        <v>45.342700000000001</v>
      </c>
      <c r="K117" s="39">
        <v>39.1479</v>
      </c>
      <c r="L117" s="39">
        <v>40.591999999999999</v>
      </c>
      <c r="M117" s="39">
        <v>33.383400000000002</v>
      </c>
      <c r="N117" s="39">
        <v>29.454499999999999</v>
      </c>
      <c r="O117" s="39">
        <v>36.5</v>
      </c>
      <c r="P117" s="39">
        <v>36.5</v>
      </c>
      <c r="Q117" s="39" t="s">
        <v>265</v>
      </c>
      <c r="R117" s="39" t="s">
        <v>265</v>
      </c>
      <c r="S117" s="39" t="s">
        <v>265</v>
      </c>
      <c r="T117" s="39" t="s">
        <v>265</v>
      </c>
      <c r="U117" s="39">
        <v>19.757100000000001</v>
      </c>
      <c r="V117" s="39">
        <v>0</v>
      </c>
      <c r="W117" s="39">
        <v>19.757100000000001</v>
      </c>
      <c r="X117" s="39">
        <v>0</v>
      </c>
      <c r="Y117" s="39">
        <v>0</v>
      </c>
      <c r="Z117" s="39">
        <v>19.757100000000001</v>
      </c>
      <c r="AA117" s="39">
        <v>19.757100000000001</v>
      </c>
      <c r="AB117" s="39">
        <v>0</v>
      </c>
      <c r="AC117" s="39">
        <v>19.757100000000001</v>
      </c>
      <c r="AD117" s="39">
        <v>0</v>
      </c>
      <c r="AE117" s="39">
        <v>0</v>
      </c>
      <c r="AF117" s="39">
        <v>19.757100000000001</v>
      </c>
      <c r="AG117" s="39">
        <v>0</v>
      </c>
      <c r="AH117" s="39">
        <v>0</v>
      </c>
      <c r="AI117" s="39" t="s">
        <v>265</v>
      </c>
      <c r="AJ117" s="39" t="s">
        <v>265</v>
      </c>
      <c r="AK117" s="39" t="s">
        <v>265</v>
      </c>
      <c r="AL117" s="39" t="s">
        <v>265</v>
      </c>
      <c r="AM117" s="39">
        <v>26.778600000000001</v>
      </c>
    </row>
    <row r="118" spans="1:39" hidden="1" outlineLevel="1">
      <c r="A118" s="9">
        <v>43800</v>
      </c>
      <c r="B118" s="39">
        <v>37.592599999999997</v>
      </c>
      <c r="C118" s="39">
        <v>39.455800000000004</v>
      </c>
      <c r="D118" s="39">
        <v>45.444699999999997</v>
      </c>
      <c r="E118" s="39">
        <v>39.115200000000002</v>
      </c>
      <c r="F118" s="39">
        <v>40.440100000000001</v>
      </c>
      <c r="G118" s="39">
        <v>33.6629</v>
      </c>
      <c r="H118" s="39">
        <v>25.887799999999999</v>
      </c>
      <c r="I118" s="39">
        <v>39.455800000000004</v>
      </c>
      <c r="J118" s="39">
        <v>45.444800000000001</v>
      </c>
      <c r="K118" s="39">
        <v>39.115200000000002</v>
      </c>
      <c r="L118" s="39">
        <v>40.440100000000001</v>
      </c>
      <c r="M118" s="39">
        <v>33.6629</v>
      </c>
      <c r="N118" s="39">
        <v>25.887799999999999</v>
      </c>
      <c r="O118" s="39">
        <v>36.5</v>
      </c>
      <c r="P118" s="39">
        <v>36.5</v>
      </c>
      <c r="Q118" s="39" t="s">
        <v>265</v>
      </c>
      <c r="R118" s="39" t="s">
        <v>265</v>
      </c>
      <c r="S118" s="39" t="s">
        <v>265</v>
      </c>
      <c r="T118" s="39" t="s">
        <v>265</v>
      </c>
      <c r="U118" s="39">
        <v>20.764800000000001</v>
      </c>
      <c r="V118" s="39">
        <v>0</v>
      </c>
      <c r="W118" s="39">
        <v>20.764800000000001</v>
      </c>
      <c r="X118" s="39">
        <v>0</v>
      </c>
      <c r="Y118" s="39">
        <v>0</v>
      </c>
      <c r="Z118" s="39">
        <v>20.764800000000001</v>
      </c>
      <c r="AA118" s="39">
        <v>20.764800000000001</v>
      </c>
      <c r="AB118" s="39">
        <v>0</v>
      </c>
      <c r="AC118" s="39">
        <v>20.764800000000001</v>
      </c>
      <c r="AD118" s="39">
        <v>0</v>
      </c>
      <c r="AE118" s="39">
        <v>0</v>
      </c>
      <c r="AF118" s="39">
        <v>20.764800000000001</v>
      </c>
      <c r="AG118" s="39">
        <v>0</v>
      </c>
      <c r="AH118" s="39">
        <v>0</v>
      </c>
      <c r="AI118" s="39" t="s">
        <v>265</v>
      </c>
      <c r="AJ118" s="39" t="s">
        <v>265</v>
      </c>
      <c r="AK118" s="39" t="s">
        <v>265</v>
      </c>
      <c r="AL118" s="39" t="s">
        <v>265</v>
      </c>
      <c r="AM118" s="39">
        <v>25.603899999999999</v>
      </c>
    </row>
    <row r="119" spans="1:39" hidden="1" outlineLevel="1">
      <c r="A119" s="9">
        <v>43831</v>
      </c>
      <c r="B119" s="39">
        <v>39.256799999999998</v>
      </c>
      <c r="C119" s="39">
        <v>40.8078</v>
      </c>
      <c r="D119" s="39">
        <v>45.3474</v>
      </c>
      <c r="E119" s="39">
        <v>40.500100000000003</v>
      </c>
      <c r="F119" s="39">
        <v>41.308799999999998</v>
      </c>
      <c r="G119" s="39">
        <v>36.867199999999997</v>
      </c>
      <c r="H119" s="39">
        <v>28.759399999999999</v>
      </c>
      <c r="I119" s="39">
        <v>40.8078</v>
      </c>
      <c r="J119" s="39">
        <v>45.347499999999997</v>
      </c>
      <c r="K119" s="39">
        <v>40.500100000000003</v>
      </c>
      <c r="L119" s="39">
        <v>41.308799999999998</v>
      </c>
      <c r="M119" s="39">
        <v>36.867199999999997</v>
      </c>
      <c r="N119" s="39">
        <v>28.759399999999999</v>
      </c>
      <c r="O119" s="39">
        <v>44.695799999999998</v>
      </c>
      <c r="P119" s="39">
        <v>44.695799999999998</v>
      </c>
      <c r="Q119" s="39" t="s">
        <v>265</v>
      </c>
      <c r="R119" s="39" t="s">
        <v>265</v>
      </c>
      <c r="S119" s="39" t="s">
        <v>265</v>
      </c>
      <c r="T119" s="39" t="s">
        <v>265</v>
      </c>
      <c r="U119" s="39">
        <v>19.855799999999999</v>
      </c>
      <c r="V119" s="39">
        <v>0</v>
      </c>
      <c r="W119" s="39">
        <v>19.855799999999999</v>
      </c>
      <c r="X119" s="39">
        <v>0</v>
      </c>
      <c r="Y119" s="39">
        <v>0</v>
      </c>
      <c r="Z119" s="39">
        <v>19.855799999999999</v>
      </c>
      <c r="AA119" s="39">
        <v>19.855799999999999</v>
      </c>
      <c r="AB119" s="39">
        <v>0</v>
      </c>
      <c r="AC119" s="39">
        <v>19.855799999999999</v>
      </c>
      <c r="AD119" s="39">
        <v>0</v>
      </c>
      <c r="AE119" s="39">
        <v>0</v>
      </c>
      <c r="AF119" s="39">
        <v>19.855799999999999</v>
      </c>
      <c r="AG119" s="39">
        <v>0</v>
      </c>
      <c r="AH119" s="39">
        <v>0</v>
      </c>
      <c r="AI119" s="39" t="s">
        <v>265</v>
      </c>
      <c r="AJ119" s="39" t="s">
        <v>265</v>
      </c>
      <c r="AK119" s="39" t="s">
        <v>265</v>
      </c>
      <c r="AL119" s="39" t="s">
        <v>265</v>
      </c>
      <c r="AM119" s="39">
        <v>27.144600000000001</v>
      </c>
    </row>
    <row r="120" spans="1:39" hidden="1" outlineLevel="1">
      <c r="A120" s="9">
        <v>43862</v>
      </c>
      <c r="B120" s="39">
        <v>38.715400000000002</v>
      </c>
      <c r="C120" s="39">
        <v>40.7667</v>
      </c>
      <c r="D120" s="39">
        <v>45.455399999999997</v>
      </c>
      <c r="E120" s="39">
        <v>40.436799999999998</v>
      </c>
      <c r="F120" s="39">
        <v>41.636499999999998</v>
      </c>
      <c r="G120" s="39">
        <v>37.146000000000001</v>
      </c>
      <c r="H120" s="39">
        <v>21.2288</v>
      </c>
      <c r="I120" s="39">
        <v>40.766599999999997</v>
      </c>
      <c r="J120" s="39">
        <v>45.455300000000001</v>
      </c>
      <c r="K120" s="39">
        <v>40.436799999999998</v>
      </c>
      <c r="L120" s="39">
        <v>41.636499999999998</v>
      </c>
      <c r="M120" s="39">
        <v>37.146000000000001</v>
      </c>
      <c r="N120" s="39">
        <v>21.2288</v>
      </c>
      <c r="O120" s="39">
        <v>47.435699999999997</v>
      </c>
      <c r="P120" s="39">
        <v>47.435699999999997</v>
      </c>
      <c r="Q120" s="39" t="s">
        <v>265</v>
      </c>
      <c r="R120" s="39" t="s">
        <v>265</v>
      </c>
      <c r="S120" s="39" t="s">
        <v>265</v>
      </c>
      <c r="T120" s="39" t="s">
        <v>265</v>
      </c>
      <c r="U120" s="39">
        <v>18.7774</v>
      </c>
      <c r="V120" s="39">
        <v>0</v>
      </c>
      <c r="W120" s="39">
        <v>18.7774</v>
      </c>
      <c r="X120" s="39">
        <v>0</v>
      </c>
      <c r="Y120" s="39">
        <v>0</v>
      </c>
      <c r="Z120" s="39">
        <v>18.7774</v>
      </c>
      <c r="AA120" s="39">
        <v>18.7774</v>
      </c>
      <c r="AB120" s="39">
        <v>0</v>
      </c>
      <c r="AC120" s="39">
        <v>18.7774</v>
      </c>
      <c r="AD120" s="39">
        <v>0</v>
      </c>
      <c r="AE120" s="39">
        <v>0</v>
      </c>
      <c r="AF120" s="39">
        <v>18.7774</v>
      </c>
      <c r="AG120" s="39">
        <v>0</v>
      </c>
      <c r="AH120" s="39">
        <v>0</v>
      </c>
      <c r="AI120" s="39" t="s">
        <v>265</v>
      </c>
      <c r="AJ120" s="39" t="s">
        <v>265</v>
      </c>
      <c r="AK120" s="39" t="s">
        <v>265</v>
      </c>
      <c r="AL120" s="39" t="s">
        <v>265</v>
      </c>
      <c r="AM120" s="39">
        <v>25.835599999999999</v>
      </c>
    </row>
    <row r="121" spans="1:39" hidden="1" outlineLevel="1">
      <c r="A121" s="9">
        <v>43891</v>
      </c>
      <c r="B121" s="39">
        <v>38.767800000000001</v>
      </c>
      <c r="C121" s="39">
        <v>41.1663</v>
      </c>
      <c r="D121" s="39">
        <v>43.451700000000002</v>
      </c>
      <c r="E121" s="39">
        <v>41.005299999999998</v>
      </c>
      <c r="F121" s="39">
        <v>41.699599999999997</v>
      </c>
      <c r="G121" s="39">
        <v>38.557200000000002</v>
      </c>
      <c r="H121" s="39">
        <v>18.243600000000001</v>
      </c>
      <c r="I121" s="39">
        <v>41.1663</v>
      </c>
      <c r="J121" s="39">
        <v>43.451000000000001</v>
      </c>
      <c r="K121" s="39">
        <v>41.005299999999998</v>
      </c>
      <c r="L121" s="39">
        <v>41.699599999999997</v>
      </c>
      <c r="M121" s="39">
        <v>38.557200000000002</v>
      </c>
      <c r="N121" s="39">
        <v>18.243600000000001</v>
      </c>
      <c r="O121" s="39">
        <v>50.881100000000004</v>
      </c>
      <c r="P121" s="39">
        <v>50.881100000000004</v>
      </c>
      <c r="Q121" s="39" t="s">
        <v>265</v>
      </c>
      <c r="R121" s="39" t="s">
        <v>265</v>
      </c>
      <c r="S121" s="39" t="s">
        <v>265</v>
      </c>
      <c r="T121" s="39" t="s">
        <v>265</v>
      </c>
      <c r="U121" s="39">
        <v>15.0093</v>
      </c>
      <c r="V121" s="39">
        <v>0</v>
      </c>
      <c r="W121" s="39">
        <v>15.0093</v>
      </c>
      <c r="X121" s="39">
        <v>0</v>
      </c>
      <c r="Y121" s="39">
        <v>19.899999999999999</v>
      </c>
      <c r="Z121" s="39">
        <v>15.006500000000001</v>
      </c>
      <c r="AA121" s="39">
        <v>15.0093</v>
      </c>
      <c r="AB121" s="39">
        <v>0</v>
      </c>
      <c r="AC121" s="39">
        <v>15.0093</v>
      </c>
      <c r="AD121" s="39">
        <v>0</v>
      </c>
      <c r="AE121" s="39">
        <v>19.899999999999999</v>
      </c>
      <c r="AF121" s="39">
        <v>15.006500000000001</v>
      </c>
      <c r="AG121" s="39">
        <v>0</v>
      </c>
      <c r="AH121" s="39">
        <v>0</v>
      </c>
      <c r="AI121" s="39" t="s">
        <v>265</v>
      </c>
      <c r="AJ121" s="39" t="s">
        <v>265</v>
      </c>
      <c r="AK121" s="39" t="s">
        <v>265</v>
      </c>
      <c r="AL121" s="39" t="s">
        <v>265</v>
      </c>
      <c r="AM121" s="39">
        <v>24.694099999999999</v>
      </c>
    </row>
    <row r="122" spans="1:39" hidden="1" outlineLevel="1">
      <c r="A122" s="9">
        <v>43922</v>
      </c>
      <c r="B122" s="39">
        <v>39.247100000000003</v>
      </c>
      <c r="C122" s="39">
        <v>41.413800000000002</v>
      </c>
      <c r="D122" s="39">
        <v>44.13</v>
      </c>
      <c r="E122" s="39">
        <v>41.207099999999997</v>
      </c>
      <c r="F122" s="39">
        <v>41.6511</v>
      </c>
      <c r="G122" s="39">
        <v>38.601999999999997</v>
      </c>
      <c r="H122" s="39">
        <v>22.226900000000001</v>
      </c>
      <c r="I122" s="39">
        <v>41.413800000000002</v>
      </c>
      <c r="J122" s="39">
        <v>44.130800000000001</v>
      </c>
      <c r="K122" s="39">
        <v>41.207099999999997</v>
      </c>
      <c r="L122" s="39">
        <v>41.6511</v>
      </c>
      <c r="M122" s="39">
        <v>38.601999999999997</v>
      </c>
      <c r="N122" s="39">
        <v>22.226900000000001</v>
      </c>
      <c r="O122" s="39">
        <v>37.182000000000002</v>
      </c>
      <c r="P122" s="39">
        <v>37.182000000000002</v>
      </c>
      <c r="Q122" s="39" t="s">
        <v>265</v>
      </c>
      <c r="R122" s="39" t="s">
        <v>265</v>
      </c>
      <c r="S122" s="39" t="s">
        <v>265</v>
      </c>
      <c r="T122" s="39" t="s">
        <v>265</v>
      </c>
      <c r="U122" s="39">
        <v>16.754200000000001</v>
      </c>
      <c r="V122" s="39">
        <v>0</v>
      </c>
      <c r="W122" s="39">
        <v>16.754200000000001</v>
      </c>
      <c r="X122" s="39">
        <v>0</v>
      </c>
      <c r="Y122" s="39">
        <v>15.6844</v>
      </c>
      <c r="Z122" s="39">
        <v>16.860900000000001</v>
      </c>
      <c r="AA122" s="39">
        <v>16.754200000000001</v>
      </c>
      <c r="AB122" s="39">
        <v>0</v>
      </c>
      <c r="AC122" s="39">
        <v>16.754200000000001</v>
      </c>
      <c r="AD122" s="39">
        <v>0</v>
      </c>
      <c r="AE122" s="39">
        <v>15.6844</v>
      </c>
      <c r="AF122" s="39">
        <v>16.860900000000001</v>
      </c>
      <c r="AG122" s="39">
        <v>0</v>
      </c>
      <c r="AH122" s="39">
        <v>0</v>
      </c>
      <c r="AI122" s="39" t="s">
        <v>265</v>
      </c>
      <c r="AJ122" s="39" t="s">
        <v>265</v>
      </c>
      <c r="AK122" s="39" t="s">
        <v>265</v>
      </c>
      <c r="AL122" s="39" t="s">
        <v>265</v>
      </c>
      <c r="AM122" s="39">
        <v>25.835999999999999</v>
      </c>
    </row>
    <row r="123" spans="1:39" hidden="1" outlineLevel="1">
      <c r="A123" s="9">
        <v>43952</v>
      </c>
      <c r="B123" s="39">
        <v>39.000300000000003</v>
      </c>
      <c r="C123" s="39">
        <v>40.914400000000001</v>
      </c>
      <c r="D123" s="39">
        <v>43.352400000000003</v>
      </c>
      <c r="E123" s="39">
        <v>40.7331</v>
      </c>
      <c r="F123" s="39">
        <v>41.620899999999999</v>
      </c>
      <c r="G123" s="39">
        <v>36.241399999999999</v>
      </c>
      <c r="H123" s="39">
        <v>16.603200000000001</v>
      </c>
      <c r="I123" s="39">
        <v>40.914400000000001</v>
      </c>
      <c r="J123" s="39">
        <v>43.352600000000002</v>
      </c>
      <c r="K123" s="39">
        <v>40.7331</v>
      </c>
      <c r="L123" s="39">
        <v>41.620899999999999</v>
      </c>
      <c r="M123" s="39">
        <v>36.241399999999999</v>
      </c>
      <c r="N123" s="39">
        <v>16.603200000000001</v>
      </c>
      <c r="O123" s="39">
        <v>38.605699999999999</v>
      </c>
      <c r="P123" s="39">
        <v>38.605699999999999</v>
      </c>
      <c r="Q123" s="39" t="s">
        <v>265</v>
      </c>
      <c r="R123" s="39" t="s">
        <v>265</v>
      </c>
      <c r="S123" s="39" t="s">
        <v>265</v>
      </c>
      <c r="T123" s="39" t="s">
        <v>265</v>
      </c>
      <c r="U123" s="39">
        <v>15.801600000000001</v>
      </c>
      <c r="V123" s="39">
        <v>0</v>
      </c>
      <c r="W123" s="39">
        <v>15.801600000000001</v>
      </c>
      <c r="X123" s="39">
        <v>0</v>
      </c>
      <c r="Y123" s="39">
        <v>0</v>
      </c>
      <c r="Z123" s="39">
        <v>15.801600000000001</v>
      </c>
      <c r="AA123" s="39">
        <v>15.801600000000001</v>
      </c>
      <c r="AB123" s="39">
        <v>0</v>
      </c>
      <c r="AC123" s="39">
        <v>15.801600000000001</v>
      </c>
      <c r="AD123" s="39">
        <v>0</v>
      </c>
      <c r="AE123" s="39">
        <v>0</v>
      </c>
      <c r="AF123" s="39">
        <v>15.801600000000001</v>
      </c>
      <c r="AG123" s="39">
        <v>0</v>
      </c>
      <c r="AH123" s="39">
        <v>0</v>
      </c>
      <c r="AI123" s="39" t="s">
        <v>265</v>
      </c>
      <c r="AJ123" s="39" t="s">
        <v>265</v>
      </c>
      <c r="AK123" s="39" t="s">
        <v>265</v>
      </c>
      <c r="AL123" s="39" t="s">
        <v>265</v>
      </c>
      <c r="AM123" s="39">
        <v>24.4724</v>
      </c>
    </row>
    <row r="124" spans="1:39" hidden="1" outlineLevel="1">
      <c r="A124" s="9">
        <v>43983</v>
      </c>
      <c r="B124" s="39">
        <v>38.758400000000002</v>
      </c>
      <c r="C124" s="39">
        <v>40.648099999999999</v>
      </c>
      <c r="D124" s="39">
        <v>43.380600000000001</v>
      </c>
      <c r="E124" s="39">
        <v>40.437600000000003</v>
      </c>
      <c r="F124" s="39">
        <v>41.489100000000001</v>
      </c>
      <c r="G124" s="39">
        <v>35.8279</v>
      </c>
      <c r="H124" s="39">
        <v>18.905999999999999</v>
      </c>
      <c r="I124" s="39">
        <v>40.648200000000003</v>
      </c>
      <c r="J124" s="39">
        <v>43.381999999999998</v>
      </c>
      <c r="K124" s="39">
        <v>40.437600000000003</v>
      </c>
      <c r="L124" s="39">
        <v>41.489100000000001</v>
      </c>
      <c r="M124" s="39">
        <v>35.8279</v>
      </c>
      <c r="N124" s="39">
        <v>18.905999999999999</v>
      </c>
      <c r="O124" s="39">
        <v>37.914099999999998</v>
      </c>
      <c r="P124" s="39">
        <v>37.914099999999998</v>
      </c>
      <c r="Q124" s="39" t="s">
        <v>265</v>
      </c>
      <c r="R124" s="39" t="s">
        <v>265</v>
      </c>
      <c r="S124" s="39" t="s">
        <v>265</v>
      </c>
      <c r="T124" s="39" t="s">
        <v>265</v>
      </c>
      <c r="U124" s="39">
        <v>15.913600000000001</v>
      </c>
      <c r="V124" s="39">
        <v>0</v>
      </c>
      <c r="W124" s="39">
        <v>15.913600000000001</v>
      </c>
      <c r="X124" s="39">
        <v>0</v>
      </c>
      <c r="Y124" s="39">
        <v>19.899999999999999</v>
      </c>
      <c r="Z124" s="39">
        <v>15.9087</v>
      </c>
      <c r="AA124" s="39">
        <v>15.913600000000001</v>
      </c>
      <c r="AB124" s="39">
        <v>0</v>
      </c>
      <c r="AC124" s="39">
        <v>15.913600000000001</v>
      </c>
      <c r="AD124" s="39">
        <v>0</v>
      </c>
      <c r="AE124" s="39">
        <v>19.899999999999999</v>
      </c>
      <c r="AF124" s="39">
        <v>15.9087</v>
      </c>
      <c r="AG124" s="39">
        <v>0</v>
      </c>
      <c r="AH124" s="39">
        <v>0</v>
      </c>
      <c r="AI124" s="39" t="s">
        <v>265</v>
      </c>
      <c r="AJ124" s="39" t="s">
        <v>265</v>
      </c>
      <c r="AK124" s="39" t="s">
        <v>265</v>
      </c>
      <c r="AL124" s="39" t="s">
        <v>265</v>
      </c>
      <c r="AM124" s="39">
        <v>23.207799999999999</v>
      </c>
    </row>
    <row r="125" spans="1:39" hidden="1" outlineLevel="1">
      <c r="A125" s="9">
        <v>44013</v>
      </c>
      <c r="B125" s="39">
        <v>38.272599999999997</v>
      </c>
      <c r="C125" s="39">
        <v>40.486699999999999</v>
      </c>
      <c r="D125" s="39">
        <v>44.083199999999998</v>
      </c>
      <c r="E125" s="39">
        <v>40.180900000000001</v>
      </c>
      <c r="F125" s="39">
        <v>41.581600000000002</v>
      </c>
      <c r="G125" s="39">
        <v>35.667400000000001</v>
      </c>
      <c r="H125" s="39">
        <v>15.2485</v>
      </c>
      <c r="I125" s="39">
        <v>40.486600000000003</v>
      </c>
      <c r="J125" s="39">
        <v>44.0822</v>
      </c>
      <c r="K125" s="39">
        <v>40.180900000000001</v>
      </c>
      <c r="L125" s="39">
        <v>41.581600000000002</v>
      </c>
      <c r="M125" s="39">
        <v>35.667400000000001</v>
      </c>
      <c r="N125" s="39">
        <v>15.2485</v>
      </c>
      <c r="O125" s="39">
        <v>52.963099999999997</v>
      </c>
      <c r="P125" s="39">
        <v>52.963099999999997</v>
      </c>
      <c r="Q125" s="39" t="s">
        <v>265</v>
      </c>
      <c r="R125" s="39" t="s">
        <v>265</v>
      </c>
      <c r="S125" s="39" t="s">
        <v>265</v>
      </c>
      <c r="T125" s="39" t="s">
        <v>265</v>
      </c>
      <c r="U125" s="39">
        <v>14.643599999999999</v>
      </c>
      <c r="V125" s="39">
        <v>0</v>
      </c>
      <c r="W125" s="39">
        <v>14.643599999999999</v>
      </c>
      <c r="X125" s="39">
        <v>0</v>
      </c>
      <c r="Y125" s="39">
        <v>15.947699999999999</v>
      </c>
      <c r="Z125" s="39">
        <v>14.4261</v>
      </c>
      <c r="AA125" s="39">
        <v>14.643599999999999</v>
      </c>
      <c r="AB125" s="39">
        <v>0</v>
      </c>
      <c r="AC125" s="39">
        <v>14.643599999999999</v>
      </c>
      <c r="AD125" s="39">
        <v>0</v>
      </c>
      <c r="AE125" s="39">
        <v>15.947699999999999</v>
      </c>
      <c r="AF125" s="39">
        <v>14.4261</v>
      </c>
      <c r="AG125" s="39">
        <v>0</v>
      </c>
      <c r="AH125" s="39">
        <v>0</v>
      </c>
      <c r="AI125" s="39" t="s">
        <v>265</v>
      </c>
      <c r="AJ125" s="39" t="s">
        <v>265</v>
      </c>
      <c r="AK125" s="39" t="s">
        <v>265</v>
      </c>
      <c r="AL125" s="39" t="s">
        <v>265</v>
      </c>
      <c r="AM125" s="39">
        <v>23.216000000000001</v>
      </c>
    </row>
    <row r="126" spans="1:39" hidden="1" outlineLevel="1">
      <c r="A126" s="9">
        <v>44044</v>
      </c>
      <c r="B126" s="39">
        <v>37.872300000000003</v>
      </c>
      <c r="C126" s="39">
        <v>40.0837</v>
      </c>
      <c r="D126" s="39">
        <v>42.667099999999998</v>
      </c>
      <c r="E126" s="39">
        <v>39.890099999999997</v>
      </c>
      <c r="F126" s="39">
        <v>40.493499999999997</v>
      </c>
      <c r="G126" s="39">
        <v>38.032299999999999</v>
      </c>
      <c r="H126" s="39">
        <v>25.368099999999998</v>
      </c>
      <c r="I126" s="39">
        <v>40.0837</v>
      </c>
      <c r="J126" s="39">
        <v>42.667299999999997</v>
      </c>
      <c r="K126" s="39">
        <v>39.890099999999997</v>
      </c>
      <c r="L126" s="39">
        <v>40.493499999999997</v>
      </c>
      <c r="M126" s="39">
        <v>38.032299999999999</v>
      </c>
      <c r="N126" s="39">
        <v>25.368099999999998</v>
      </c>
      <c r="O126" s="39">
        <v>36.771799999999999</v>
      </c>
      <c r="P126" s="39">
        <v>36.771799999999999</v>
      </c>
      <c r="Q126" s="39" t="s">
        <v>265</v>
      </c>
      <c r="R126" s="39" t="s">
        <v>265</v>
      </c>
      <c r="S126" s="39" t="s">
        <v>265</v>
      </c>
      <c r="T126" s="39" t="s">
        <v>265</v>
      </c>
      <c r="U126" s="39">
        <v>12.754</v>
      </c>
      <c r="V126" s="39">
        <v>0</v>
      </c>
      <c r="W126" s="39">
        <v>12.754</v>
      </c>
      <c r="X126" s="39">
        <v>0</v>
      </c>
      <c r="Y126" s="39">
        <v>10</v>
      </c>
      <c r="Z126" s="39">
        <v>13.0395</v>
      </c>
      <c r="AA126" s="39">
        <v>12.754</v>
      </c>
      <c r="AB126" s="39">
        <v>0</v>
      </c>
      <c r="AC126" s="39">
        <v>12.754</v>
      </c>
      <c r="AD126" s="39">
        <v>0</v>
      </c>
      <c r="AE126" s="39">
        <v>10</v>
      </c>
      <c r="AF126" s="39">
        <v>13.0395</v>
      </c>
      <c r="AG126" s="39">
        <v>0</v>
      </c>
      <c r="AH126" s="39">
        <v>0</v>
      </c>
      <c r="AI126" s="39" t="s">
        <v>265</v>
      </c>
      <c r="AJ126" s="39" t="s">
        <v>265</v>
      </c>
      <c r="AK126" s="39" t="s">
        <v>265</v>
      </c>
      <c r="AL126" s="39" t="s">
        <v>265</v>
      </c>
      <c r="AM126" s="39">
        <v>22.427099999999999</v>
      </c>
    </row>
    <row r="127" spans="1:39" hidden="1" outlineLevel="1">
      <c r="A127" s="9">
        <v>44075</v>
      </c>
      <c r="B127" s="39">
        <v>37.383699999999997</v>
      </c>
      <c r="C127" s="39">
        <v>39.801600000000001</v>
      </c>
      <c r="D127" s="39">
        <v>42.732999999999997</v>
      </c>
      <c r="E127" s="39">
        <v>39.545699999999997</v>
      </c>
      <c r="F127" s="39">
        <v>40.300600000000003</v>
      </c>
      <c r="G127" s="39">
        <v>36.892600000000002</v>
      </c>
      <c r="H127" s="39">
        <v>24.644400000000001</v>
      </c>
      <c r="I127" s="39">
        <v>39.801499999999997</v>
      </c>
      <c r="J127" s="39">
        <v>42.736199999999997</v>
      </c>
      <c r="K127" s="39">
        <v>39.545699999999997</v>
      </c>
      <c r="L127" s="39">
        <v>40.300600000000003</v>
      </c>
      <c r="M127" s="39">
        <v>36.892600000000002</v>
      </c>
      <c r="N127" s="39">
        <v>24.644400000000001</v>
      </c>
      <c r="O127" s="39">
        <v>40.586300000000001</v>
      </c>
      <c r="P127" s="39">
        <v>40.586300000000001</v>
      </c>
      <c r="Q127" s="39" t="s">
        <v>265</v>
      </c>
      <c r="R127" s="39" t="s">
        <v>265</v>
      </c>
      <c r="S127" s="39" t="s">
        <v>265</v>
      </c>
      <c r="T127" s="39" t="s">
        <v>265</v>
      </c>
      <c r="U127" s="39">
        <v>12.0692</v>
      </c>
      <c r="V127" s="39">
        <v>0</v>
      </c>
      <c r="W127" s="39">
        <v>12.0692</v>
      </c>
      <c r="X127" s="39">
        <v>0</v>
      </c>
      <c r="Y127" s="39">
        <v>19.899999999999999</v>
      </c>
      <c r="Z127" s="39">
        <v>12.0616</v>
      </c>
      <c r="AA127" s="39">
        <v>12.0692</v>
      </c>
      <c r="AB127" s="39">
        <v>0</v>
      </c>
      <c r="AC127" s="39">
        <v>12.0692</v>
      </c>
      <c r="AD127" s="39">
        <v>0</v>
      </c>
      <c r="AE127" s="39">
        <v>19.899999999999999</v>
      </c>
      <c r="AF127" s="39">
        <v>12.0616</v>
      </c>
      <c r="AG127" s="39">
        <v>0</v>
      </c>
      <c r="AH127" s="39">
        <v>0</v>
      </c>
      <c r="AI127" s="39" t="s">
        <v>265</v>
      </c>
      <c r="AJ127" s="39" t="s">
        <v>265</v>
      </c>
      <c r="AK127" s="39" t="s">
        <v>265</v>
      </c>
      <c r="AL127" s="39" t="s">
        <v>265</v>
      </c>
      <c r="AM127" s="39">
        <v>22.570399999999999</v>
      </c>
    </row>
    <row r="128" spans="1:39" hidden="1" outlineLevel="1">
      <c r="A128" s="9">
        <v>44105</v>
      </c>
      <c r="B128" s="39">
        <v>37.258899999999997</v>
      </c>
      <c r="C128" s="39">
        <v>39.730800000000002</v>
      </c>
      <c r="D128" s="39">
        <v>42.713099999999997</v>
      </c>
      <c r="E128" s="39">
        <v>39.479199999999999</v>
      </c>
      <c r="F128" s="39">
        <v>40.246000000000002</v>
      </c>
      <c r="G128" s="39">
        <v>36.408299999999997</v>
      </c>
      <c r="H128" s="39">
        <v>29.967199999999998</v>
      </c>
      <c r="I128" s="39">
        <v>39.730800000000002</v>
      </c>
      <c r="J128" s="39">
        <v>42.714599999999997</v>
      </c>
      <c r="K128" s="39">
        <v>39.479199999999999</v>
      </c>
      <c r="L128" s="39">
        <v>40.246000000000002</v>
      </c>
      <c r="M128" s="39">
        <v>36.408299999999997</v>
      </c>
      <c r="N128" s="39">
        <v>29.967199999999998</v>
      </c>
      <c r="O128" s="39">
        <v>36.932400000000001</v>
      </c>
      <c r="P128" s="39">
        <v>36.932400000000001</v>
      </c>
      <c r="Q128" s="39" t="s">
        <v>265</v>
      </c>
      <c r="R128" s="39" t="s">
        <v>265</v>
      </c>
      <c r="S128" s="39" t="s">
        <v>265</v>
      </c>
      <c r="T128" s="39" t="s">
        <v>265</v>
      </c>
      <c r="U128" s="39">
        <v>11.383800000000001</v>
      </c>
      <c r="V128" s="39">
        <v>0</v>
      </c>
      <c r="W128" s="39">
        <v>11.383800000000001</v>
      </c>
      <c r="X128" s="39">
        <v>0</v>
      </c>
      <c r="Y128" s="39">
        <v>11.2325</v>
      </c>
      <c r="Z128" s="39">
        <v>11.4041</v>
      </c>
      <c r="AA128" s="39">
        <v>11.383800000000001</v>
      </c>
      <c r="AB128" s="39">
        <v>0</v>
      </c>
      <c r="AC128" s="39">
        <v>11.383800000000001</v>
      </c>
      <c r="AD128" s="39">
        <v>0</v>
      </c>
      <c r="AE128" s="39">
        <v>11.2325</v>
      </c>
      <c r="AF128" s="39">
        <v>11.4041</v>
      </c>
      <c r="AG128" s="39">
        <v>0</v>
      </c>
      <c r="AH128" s="39">
        <v>0</v>
      </c>
      <c r="AI128" s="39" t="s">
        <v>265</v>
      </c>
      <c r="AJ128" s="39" t="s">
        <v>265</v>
      </c>
      <c r="AK128" s="39" t="s">
        <v>265</v>
      </c>
      <c r="AL128" s="39" t="s">
        <v>265</v>
      </c>
      <c r="AM128" s="39">
        <v>22.173999999999999</v>
      </c>
    </row>
    <row r="129" spans="1:39" hidden="1" outlineLevel="1">
      <c r="A129" s="9">
        <v>44136</v>
      </c>
      <c r="B129" s="39">
        <v>37.539400000000001</v>
      </c>
      <c r="C129" s="39">
        <v>39.654699999999998</v>
      </c>
      <c r="D129" s="39">
        <v>42.386000000000003</v>
      </c>
      <c r="E129" s="39">
        <v>39.398299999999999</v>
      </c>
      <c r="F129" s="39">
        <v>40.499699999999997</v>
      </c>
      <c r="G129" s="39">
        <v>34.5214</v>
      </c>
      <c r="H129" s="39">
        <v>30.243500000000001</v>
      </c>
      <c r="I129" s="39">
        <v>39.654000000000003</v>
      </c>
      <c r="J129" s="39">
        <v>42.381</v>
      </c>
      <c r="K129" s="39">
        <v>39.398299999999999</v>
      </c>
      <c r="L129" s="39">
        <v>40.499699999999997</v>
      </c>
      <c r="M129" s="39">
        <v>34.5214</v>
      </c>
      <c r="N129" s="39">
        <v>30.243500000000001</v>
      </c>
      <c r="O129" s="39">
        <v>47.605800000000002</v>
      </c>
      <c r="P129" s="39">
        <v>47.605800000000002</v>
      </c>
      <c r="Q129" s="39" t="s">
        <v>265</v>
      </c>
      <c r="R129" s="39" t="s">
        <v>265</v>
      </c>
      <c r="S129" s="39" t="s">
        <v>265</v>
      </c>
      <c r="T129" s="39" t="s">
        <v>265</v>
      </c>
      <c r="U129" s="39">
        <v>11.682</v>
      </c>
      <c r="V129" s="39">
        <v>0</v>
      </c>
      <c r="W129" s="39">
        <v>11.682</v>
      </c>
      <c r="X129" s="39">
        <v>0</v>
      </c>
      <c r="Y129" s="39">
        <v>0</v>
      </c>
      <c r="Z129" s="39">
        <v>11.682</v>
      </c>
      <c r="AA129" s="39">
        <v>11.682</v>
      </c>
      <c r="AB129" s="39">
        <v>0</v>
      </c>
      <c r="AC129" s="39">
        <v>11.682</v>
      </c>
      <c r="AD129" s="39">
        <v>0</v>
      </c>
      <c r="AE129" s="39">
        <v>0</v>
      </c>
      <c r="AF129" s="39">
        <v>11.682</v>
      </c>
      <c r="AG129" s="39">
        <v>0</v>
      </c>
      <c r="AH129" s="39">
        <v>0</v>
      </c>
      <c r="AI129" s="39" t="s">
        <v>265</v>
      </c>
      <c r="AJ129" s="39" t="s">
        <v>265</v>
      </c>
      <c r="AK129" s="39" t="s">
        <v>265</v>
      </c>
      <c r="AL129" s="39" t="s">
        <v>265</v>
      </c>
      <c r="AM129" s="39">
        <v>23.610900000000001</v>
      </c>
    </row>
    <row r="130" spans="1:39" hidden="1" outlineLevel="1">
      <c r="A130" s="9">
        <v>44166</v>
      </c>
      <c r="B130" s="39">
        <v>36.0349</v>
      </c>
      <c r="C130" s="39">
        <v>38.331699999999998</v>
      </c>
      <c r="D130" s="39">
        <v>41.854999999999997</v>
      </c>
      <c r="E130" s="39">
        <v>38.0139</v>
      </c>
      <c r="F130" s="39">
        <v>38.092300000000002</v>
      </c>
      <c r="G130" s="39">
        <v>38.451700000000002</v>
      </c>
      <c r="H130" s="39">
        <v>32.159700000000001</v>
      </c>
      <c r="I130" s="39">
        <v>38.330100000000002</v>
      </c>
      <c r="J130" s="39">
        <v>41.841900000000003</v>
      </c>
      <c r="K130" s="39">
        <v>38.0139</v>
      </c>
      <c r="L130" s="39">
        <v>38.092300000000002</v>
      </c>
      <c r="M130" s="39">
        <v>38.451700000000002</v>
      </c>
      <c r="N130" s="39">
        <v>32.159700000000001</v>
      </c>
      <c r="O130" s="39">
        <v>50.491</v>
      </c>
      <c r="P130" s="39">
        <v>50.491</v>
      </c>
      <c r="Q130" s="39" t="s">
        <v>265</v>
      </c>
      <c r="R130" s="39" t="s">
        <v>265</v>
      </c>
      <c r="S130" s="39" t="s">
        <v>265</v>
      </c>
      <c r="T130" s="39" t="s">
        <v>265</v>
      </c>
      <c r="U130" s="39">
        <v>12.2202</v>
      </c>
      <c r="V130" s="39">
        <v>0</v>
      </c>
      <c r="W130" s="39">
        <v>12.2202</v>
      </c>
      <c r="X130" s="39">
        <v>0</v>
      </c>
      <c r="Y130" s="39">
        <v>10.098100000000001</v>
      </c>
      <c r="Z130" s="39">
        <v>12.357900000000001</v>
      </c>
      <c r="AA130" s="39">
        <v>12.2202</v>
      </c>
      <c r="AB130" s="39">
        <v>0</v>
      </c>
      <c r="AC130" s="39">
        <v>12.2202</v>
      </c>
      <c r="AD130" s="39">
        <v>0</v>
      </c>
      <c r="AE130" s="39">
        <v>10.098100000000001</v>
      </c>
      <c r="AF130" s="39">
        <v>12.357900000000001</v>
      </c>
      <c r="AG130" s="39">
        <v>0</v>
      </c>
      <c r="AH130" s="39">
        <v>0</v>
      </c>
      <c r="AI130" s="39" t="s">
        <v>265</v>
      </c>
      <c r="AJ130" s="39" t="s">
        <v>265</v>
      </c>
      <c r="AK130" s="39" t="s">
        <v>265</v>
      </c>
      <c r="AL130" s="39" t="s">
        <v>265</v>
      </c>
      <c r="AM130" s="39">
        <v>21.869</v>
      </c>
    </row>
    <row r="131" spans="1:39" hidden="1" outlineLevel="1">
      <c r="A131" s="9">
        <v>44197</v>
      </c>
      <c r="B131" s="39">
        <v>36.137799999999999</v>
      </c>
      <c r="C131" s="39">
        <v>38.185299999999998</v>
      </c>
      <c r="D131" s="39">
        <v>41.352499999999999</v>
      </c>
      <c r="E131" s="39">
        <v>37.908900000000003</v>
      </c>
      <c r="F131" s="39">
        <v>38.860399999999998</v>
      </c>
      <c r="G131" s="39">
        <v>34.109900000000003</v>
      </c>
      <c r="H131" s="39">
        <v>27.6706</v>
      </c>
      <c r="I131" s="39">
        <v>38.184800000000003</v>
      </c>
      <c r="J131" s="39">
        <v>41.347099999999998</v>
      </c>
      <c r="K131" s="39">
        <v>37.908900000000003</v>
      </c>
      <c r="L131" s="39">
        <v>38.860399999999998</v>
      </c>
      <c r="M131" s="39">
        <v>34.109900000000003</v>
      </c>
      <c r="N131" s="39">
        <v>27.6706</v>
      </c>
      <c r="O131" s="39">
        <v>55.525399999999998</v>
      </c>
      <c r="P131" s="39">
        <v>55.525399999999998</v>
      </c>
      <c r="Q131" s="39" t="s">
        <v>265</v>
      </c>
      <c r="R131" s="39" t="s">
        <v>265</v>
      </c>
      <c r="S131" s="39" t="s">
        <v>265</v>
      </c>
      <c r="T131" s="39" t="s">
        <v>265</v>
      </c>
      <c r="U131" s="39">
        <v>11.812200000000001</v>
      </c>
      <c r="V131" s="39">
        <v>0</v>
      </c>
      <c r="W131" s="39">
        <v>11.812200000000001</v>
      </c>
      <c r="X131" s="39">
        <v>0</v>
      </c>
      <c r="Y131" s="39">
        <v>0</v>
      </c>
      <c r="Z131" s="39">
        <v>11.812200000000001</v>
      </c>
      <c r="AA131" s="39">
        <v>11.812200000000001</v>
      </c>
      <c r="AB131" s="39">
        <v>0</v>
      </c>
      <c r="AC131" s="39">
        <v>11.812200000000001</v>
      </c>
      <c r="AD131" s="39">
        <v>0</v>
      </c>
      <c r="AE131" s="39">
        <v>0</v>
      </c>
      <c r="AF131" s="39">
        <v>11.812200000000001</v>
      </c>
      <c r="AG131" s="39">
        <v>0</v>
      </c>
      <c r="AH131" s="39">
        <v>0</v>
      </c>
      <c r="AI131" s="39" t="s">
        <v>265</v>
      </c>
      <c r="AJ131" s="39" t="s">
        <v>265</v>
      </c>
      <c r="AK131" s="39" t="s">
        <v>265</v>
      </c>
      <c r="AL131" s="39" t="s">
        <v>265</v>
      </c>
      <c r="AM131" s="39">
        <v>21.5183</v>
      </c>
    </row>
    <row r="132" spans="1:39" hidden="1" outlineLevel="1">
      <c r="A132" s="9">
        <v>44228</v>
      </c>
      <c r="B132" s="39">
        <v>35.796500000000002</v>
      </c>
      <c r="C132" s="39">
        <v>38.198</v>
      </c>
      <c r="D132" s="39">
        <v>41.7624</v>
      </c>
      <c r="E132" s="39">
        <v>37.863799999999998</v>
      </c>
      <c r="F132" s="39">
        <v>38.788200000000003</v>
      </c>
      <c r="G132" s="39">
        <v>34.202800000000003</v>
      </c>
      <c r="H132" s="39">
        <v>23.398900000000001</v>
      </c>
      <c r="I132" s="39">
        <v>38.197200000000002</v>
      </c>
      <c r="J132" s="39">
        <v>41.756</v>
      </c>
      <c r="K132" s="39">
        <v>37.863799999999998</v>
      </c>
      <c r="L132" s="39">
        <v>38.788200000000003</v>
      </c>
      <c r="M132" s="39">
        <v>34.202800000000003</v>
      </c>
      <c r="N132" s="39">
        <v>23.398900000000001</v>
      </c>
      <c r="O132" s="39">
        <v>48.958500000000001</v>
      </c>
      <c r="P132" s="39">
        <v>48.958500000000001</v>
      </c>
      <c r="Q132" s="39">
        <v>0</v>
      </c>
      <c r="R132" s="39" t="s">
        <v>265</v>
      </c>
      <c r="S132" s="39" t="s">
        <v>265</v>
      </c>
      <c r="T132" s="39">
        <v>0</v>
      </c>
      <c r="U132" s="39">
        <v>15.688599999999999</v>
      </c>
      <c r="V132" s="39">
        <v>0</v>
      </c>
      <c r="W132" s="39">
        <v>15.688599999999999</v>
      </c>
      <c r="X132" s="39">
        <v>0</v>
      </c>
      <c r="Y132" s="39">
        <v>8</v>
      </c>
      <c r="Z132" s="39">
        <v>16.442</v>
      </c>
      <c r="AA132" s="39">
        <v>15.8323</v>
      </c>
      <c r="AB132" s="39">
        <v>0</v>
      </c>
      <c r="AC132" s="39">
        <v>15.8323</v>
      </c>
      <c r="AD132" s="39">
        <v>0</v>
      </c>
      <c r="AE132" s="39">
        <v>8</v>
      </c>
      <c r="AF132" s="39">
        <v>16.613700000000001</v>
      </c>
      <c r="AG132" s="39">
        <v>6.9766000000000004</v>
      </c>
      <c r="AH132" s="39">
        <v>0</v>
      </c>
      <c r="AI132" s="39">
        <v>6.9766000000000004</v>
      </c>
      <c r="AJ132" s="39" t="s">
        <v>265</v>
      </c>
      <c r="AK132" s="39" t="s">
        <v>265</v>
      </c>
      <c r="AL132" s="39">
        <v>6.9766000000000004</v>
      </c>
      <c r="AM132" s="39">
        <v>21.690799999999999</v>
      </c>
    </row>
    <row r="133" spans="1:39" hidden="1" outlineLevel="1">
      <c r="A133" s="9">
        <v>44256</v>
      </c>
      <c r="B133" s="39">
        <v>35.967500000000001</v>
      </c>
      <c r="C133" s="39">
        <v>38.548999999999999</v>
      </c>
      <c r="D133" s="39">
        <v>41.6083</v>
      </c>
      <c r="E133" s="39">
        <v>38.263300000000001</v>
      </c>
      <c r="F133" s="39">
        <v>39.0289</v>
      </c>
      <c r="G133" s="39">
        <v>36.012700000000002</v>
      </c>
      <c r="H133" s="39">
        <v>22.4132</v>
      </c>
      <c r="I133" s="39">
        <v>38.5473</v>
      </c>
      <c r="J133" s="39">
        <v>41.593200000000003</v>
      </c>
      <c r="K133" s="39">
        <v>38.263300000000001</v>
      </c>
      <c r="L133" s="39">
        <v>39.0289</v>
      </c>
      <c r="M133" s="39">
        <v>36.012700000000002</v>
      </c>
      <c r="N133" s="39">
        <v>22.4132</v>
      </c>
      <c r="O133" s="39">
        <v>50.520200000000003</v>
      </c>
      <c r="P133" s="39">
        <v>50.520200000000003</v>
      </c>
      <c r="Q133" s="39" t="s">
        <v>265</v>
      </c>
      <c r="R133" s="39" t="s">
        <v>265</v>
      </c>
      <c r="S133" s="39" t="s">
        <v>265</v>
      </c>
      <c r="T133" s="39" t="s">
        <v>265</v>
      </c>
      <c r="U133" s="39">
        <v>12.1287</v>
      </c>
      <c r="V133" s="39">
        <v>0</v>
      </c>
      <c r="W133" s="39">
        <v>12.1287</v>
      </c>
      <c r="X133" s="39">
        <v>0</v>
      </c>
      <c r="Y133" s="39">
        <v>12.686299999999999</v>
      </c>
      <c r="Z133" s="39">
        <v>12.110799999999999</v>
      </c>
      <c r="AA133" s="39">
        <v>12.1287</v>
      </c>
      <c r="AB133" s="39">
        <v>0</v>
      </c>
      <c r="AC133" s="39">
        <v>12.1287</v>
      </c>
      <c r="AD133" s="39">
        <v>0</v>
      </c>
      <c r="AE133" s="39">
        <v>12.686299999999999</v>
      </c>
      <c r="AF133" s="39">
        <v>12.110799999999999</v>
      </c>
      <c r="AG133" s="39">
        <v>0</v>
      </c>
      <c r="AH133" s="39">
        <v>0</v>
      </c>
      <c r="AI133" s="39" t="s">
        <v>265</v>
      </c>
      <c r="AJ133" s="39" t="s">
        <v>265</v>
      </c>
      <c r="AK133" s="39" t="s">
        <v>265</v>
      </c>
      <c r="AL133" s="39" t="s">
        <v>265</v>
      </c>
      <c r="AM133" s="39">
        <v>21.229900000000001</v>
      </c>
    </row>
    <row r="134" spans="1:39" hidden="1" outlineLevel="1">
      <c r="A134" s="9">
        <v>44287</v>
      </c>
      <c r="B134" s="39">
        <v>35.459899999999998</v>
      </c>
      <c r="C134" s="39">
        <v>38.3123</v>
      </c>
      <c r="D134" s="39">
        <v>42.405299999999997</v>
      </c>
      <c r="E134" s="39">
        <v>37.901400000000002</v>
      </c>
      <c r="F134" s="39">
        <v>38.8003</v>
      </c>
      <c r="G134" s="39">
        <v>34.222700000000003</v>
      </c>
      <c r="H134" s="39">
        <v>26.451899999999998</v>
      </c>
      <c r="I134" s="39">
        <v>38.311500000000002</v>
      </c>
      <c r="J134" s="39">
        <v>42.3994</v>
      </c>
      <c r="K134" s="39">
        <v>37.901400000000002</v>
      </c>
      <c r="L134" s="39">
        <v>38.8003</v>
      </c>
      <c r="M134" s="39">
        <v>34.222700000000003</v>
      </c>
      <c r="N134" s="39">
        <v>26.451899999999998</v>
      </c>
      <c r="O134" s="39">
        <v>49.484999999999999</v>
      </c>
      <c r="P134" s="39">
        <v>49.484999999999999</v>
      </c>
      <c r="Q134" s="39" t="s">
        <v>265</v>
      </c>
      <c r="R134" s="39" t="s">
        <v>265</v>
      </c>
      <c r="S134" s="39" t="s">
        <v>265</v>
      </c>
      <c r="T134" s="39" t="s">
        <v>265</v>
      </c>
      <c r="U134" s="39">
        <v>11.7807</v>
      </c>
      <c r="V134" s="39">
        <v>0</v>
      </c>
      <c r="W134" s="39">
        <v>11.7807</v>
      </c>
      <c r="X134" s="39">
        <v>0</v>
      </c>
      <c r="Y134" s="39">
        <v>11</v>
      </c>
      <c r="Z134" s="39">
        <v>11.905799999999999</v>
      </c>
      <c r="AA134" s="39">
        <v>11.7807</v>
      </c>
      <c r="AB134" s="39">
        <v>0</v>
      </c>
      <c r="AC134" s="39">
        <v>11.7807</v>
      </c>
      <c r="AD134" s="39">
        <v>0</v>
      </c>
      <c r="AE134" s="39">
        <v>11</v>
      </c>
      <c r="AF134" s="39">
        <v>11.905799999999999</v>
      </c>
      <c r="AG134" s="39">
        <v>0</v>
      </c>
      <c r="AH134" s="39">
        <v>0</v>
      </c>
      <c r="AI134" s="39" t="s">
        <v>265</v>
      </c>
      <c r="AJ134" s="39" t="s">
        <v>265</v>
      </c>
      <c r="AK134" s="39" t="s">
        <v>265</v>
      </c>
      <c r="AL134" s="39" t="s">
        <v>265</v>
      </c>
      <c r="AM134" s="39">
        <v>20.852799999999998</v>
      </c>
    </row>
    <row r="135" spans="1:39" hidden="1" outlineLevel="1">
      <c r="A135" s="9">
        <v>44317</v>
      </c>
      <c r="B135" s="39">
        <v>35.973500000000001</v>
      </c>
      <c r="C135" s="39">
        <v>38.123100000000001</v>
      </c>
      <c r="D135" s="39">
        <v>42.523299999999999</v>
      </c>
      <c r="E135" s="39">
        <v>37.725000000000001</v>
      </c>
      <c r="F135" s="39">
        <v>38.6402</v>
      </c>
      <c r="G135" s="39">
        <v>34.825899999999997</v>
      </c>
      <c r="H135" s="39">
        <v>17.6526</v>
      </c>
      <c r="I135" s="39">
        <v>38.121200000000002</v>
      </c>
      <c r="J135" s="39">
        <v>42.509</v>
      </c>
      <c r="K135" s="39">
        <v>37.725000000000001</v>
      </c>
      <c r="L135" s="39">
        <v>38.6402</v>
      </c>
      <c r="M135" s="39">
        <v>34.825899999999997</v>
      </c>
      <c r="N135" s="39">
        <v>17.6526</v>
      </c>
      <c r="O135" s="39">
        <v>50.5837</v>
      </c>
      <c r="P135" s="39">
        <v>50.5837</v>
      </c>
      <c r="Q135" s="39" t="s">
        <v>265</v>
      </c>
      <c r="R135" s="39" t="s">
        <v>265</v>
      </c>
      <c r="S135" s="39" t="s">
        <v>265</v>
      </c>
      <c r="T135" s="39" t="s">
        <v>265</v>
      </c>
      <c r="U135" s="39">
        <v>12.487500000000001</v>
      </c>
      <c r="V135" s="39">
        <v>0</v>
      </c>
      <c r="W135" s="39">
        <v>12.487500000000001</v>
      </c>
      <c r="X135" s="39">
        <v>0</v>
      </c>
      <c r="Y135" s="39">
        <v>0</v>
      </c>
      <c r="Z135" s="39">
        <v>12.487500000000001</v>
      </c>
      <c r="AA135" s="39">
        <v>12.487500000000001</v>
      </c>
      <c r="AB135" s="39">
        <v>0</v>
      </c>
      <c r="AC135" s="39">
        <v>12.487500000000001</v>
      </c>
      <c r="AD135" s="39">
        <v>0</v>
      </c>
      <c r="AE135" s="39">
        <v>0</v>
      </c>
      <c r="AF135" s="39">
        <v>12.487500000000001</v>
      </c>
      <c r="AG135" s="39">
        <v>0</v>
      </c>
      <c r="AH135" s="39">
        <v>0</v>
      </c>
      <c r="AI135" s="39" t="s">
        <v>265</v>
      </c>
      <c r="AJ135" s="39" t="s">
        <v>265</v>
      </c>
      <c r="AK135" s="39" t="s">
        <v>265</v>
      </c>
      <c r="AL135" s="39" t="s">
        <v>265</v>
      </c>
      <c r="AM135" s="39">
        <v>21.255199999999999</v>
      </c>
    </row>
    <row r="136" spans="1:39" hidden="1" outlineLevel="1">
      <c r="A136" s="9">
        <v>44348</v>
      </c>
      <c r="B136" s="39">
        <v>36.305300000000003</v>
      </c>
      <c r="C136" s="39">
        <v>38.775300000000001</v>
      </c>
      <c r="D136" s="39">
        <v>41.196300000000001</v>
      </c>
      <c r="E136" s="39">
        <v>38.518999999999998</v>
      </c>
      <c r="F136" s="39">
        <v>38.389600000000002</v>
      </c>
      <c r="G136" s="39">
        <v>43.1477</v>
      </c>
      <c r="H136" s="39">
        <v>17.282699999999998</v>
      </c>
      <c r="I136" s="39">
        <v>38.774099999999997</v>
      </c>
      <c r="J136" s="39">
        <v>41.186199999999999</v>
      </c>
      <c r="K136" s="39">
        <v>38.518999999999998</v>
      </c>
      <c r="L136" s="39">
        <v>38.389600000000002</v>
      </c>
      <c r="M136" s="39">
        <v>43.1477</v>
      </c>
      <c r="N136" s="39">
        <v>17.282699999999998</v>
      </c>
      <c r="O136" s="39">
        <v>50.190100000000001</v>
      </c>
      <c r="P136" s="39">
        <v>50.190100000000001</v>
      </c>
      <c r="Q136" s="39" t="s">
        <v>265</v>
      </c>
      <c r="R136" s="39" t="s">
        <v>265</v>
      </c>
      <c r="S136" s="39" t="s">
        <v>265</v>
      </c>
      <c r="T136" s="39" t="s">
        <v>265</v>
      </c>
      <c r="U136" s="39">
        <v>12.4556</v>
      </c>
      <c r="V136" s="39">
        <v>0</v>
      </c>
      <c r="W136" s="39">
        <v>12.4556</v>
      </c>
      <c r="X136" s="39">
        <v>0</v>
      </c>
      <c r="Y136" s="39">
        <v>16</v>
      </c>
      <c r="Z136" s="39">
        <v>12.402100000000001</v>
      </c>
      <c r="AA136" s="39">
        <v>12.4556</v>
      </c>
      <c r="AB136" s="39">
        <v>0</v>
      </c>
      <c r="AC136" s="39">
        <v>12.4556</v>
      </c>
      <c r="AD136" s="39">
        <v>0</v>
      </c>
      <c r="AE136" s="39">
        <v>16</v>
      </c>
      <c r="AF136" s="39">
        <v>12.402100000000001</v>
      </c>
      <c r="AG136" s="39">
        <v>0</v>
      </c>
      <c r="AH136" s="39">
        <v>0</v>
      </c>
      <c r="AI136" s="39" t="s">
        <v>265</v>
      </c>
      <c r="AJ136" s="39" t="s">
        <v>265</v>
      </c>
      <c r="AK136" s="39" t="s">
        <v>265</v>
      </c>
      <c r="AL136" s="39" t="s">
        <v>265</v>
      </c>
      <c r="AM136" s="39">
        <v>20.4221</v>
      </c>
    </row>
    <row r="137" spans="1:39" hidden="1" outlineLevel="1">
      <c r="A137" s="9">
        <v>44378</v>
      </c>
      <c r="B137" s="39">
        <v>34.649700000000003</v>
      </c>
      <c r="C137" s="39">
        <v>37.649299999999997</v>
      </c>
      <c r="D137" s="39">
        <v>41.491799999999998</v>
      </c>
      <c r="E137" s="39">
        <v>37.235100000000003</v>
      </c>
      <c r="F137" s="39">
        <v>38.176699999999997</v>
      </c>
      <c r="G137" s="39">
        <v>33.801900000000003</v>
      </c>
      <c r="H137" s="39">
        <v>23.335000000000001</v>
      </c>
      <c r="I137" s="39">
        <v>37.6464</v>
      </c>
      <c r="J137" s="39">
        <v>41.4709</v>
      </c>
      <c r="K137" s="39">
        <v>37.235100000000003</v>
      </c>
      <c r="L137" s="39">
        <v>38.176699999999997</v>
      </c>
      <c r="M137" s="39">
        <v>33.801900000000003</v>
      </c>
      <c r="N137" s="39">
        <v>23.335000000000001</v>
      </c>
      <c r="O137" s="39">
        <v>50.326500000000003</v>
      </c>
      <c r="P137" s="39">
        <v>50.326500000000003</v>
      </c>
      <c r="Q137" s="39" t="s">
        <v>265</v>
      </c>
      <c r="R137" s="39" t="s">
        <v>265</v>
      </c>
      <c r="S137" s="39" t="s">
        <v>265</v>
      </c>
      <c r="T137" s="39" t="s">
        <v>265</v>
      </c>
      <c r="U137" s="39">
        <v>12.2218</v>
      </c>
      <c r="V137" s="39">
        <v>0</v>
      </c>
      <c r="W137" s="39">
        <v>12.2218</v>
      </c>
      <c r="X137" s="39">
        <v>0</v>
      </c>
      <c r="Y137" s="39">
        <v>11.55</v>
      </c>
      <c r="Z137" s="39">
        <v>12.222099999999999</v>
      </c>
      <c r="AA137" s="39">
        <v>12.2218</v>
      </c>
      <c r="AB137" s="39">
        <v>0</v>
      </c>
      <c r="AC137" s="39">
        <v>12.2218</v>
      </c>
      <c r="AD137" s="39">
        <v>0</v>
      </c>
      <c r="AE137" s="39">
        <v>11.55</v>
      </c>
      <c r="AF137" s="39">
        <v>12.222099999999999</v>
      </c>
      <c r="AG137" s="39">
        <v>0</v>
      </c>
      <c r="AH137" s="39">
        <v>0</v>
      </c>
      <c r="AI137" s="39" t="s">
        <v>265</v>
      </c>
      <c r="AJ137" s="39" t="s">
        <v>265</v>
      </c>
      <c r="AK137" s="39" t="s">
        <v>265</v>
      </c>
      <c r="AL137" s="39" t="s">
        <v>265</v>
      </c>
      <c r="AM137" s="39">
        <v>18.930499999999999</v>
      </c>
    </row>
    <row r="138" spans="1:39" hidden="1" outlineLevel="1">
      <c r="A138" s="9">
        <v>44409</v>
      </c>
      <c r="B138" s="39">
        <v>35.603200000000001</v>
      </c>
      <c r="C138" s="39">
        <v>37.777500000000003</v>
      </c>
      <c r="D138" s="39">
        <v>41.494599999999998</v>
      </c>
      <c r="E138" s="39">
        <v>37.382199999999997</v>
      </c>
      <c r="F138" s="39">
        <v>38.208399999999997</v>
      </c>
      <c r="G138" s="39">
        <v>34.658099999999997</v>
      </c>
      <c r="H138" s="39">
        <v>25.5855</v>
      </c>
      <c r="I138" s="39">
        <v>37.776299999999999</v>
      </c>
      <c r="J138" s="39">
        <v>41.485599999999998</v>
      </c>
      <c r="K138" s="39">
        <v>37.382199999999997</v>
      </c>
      <c r="L138" s="39">
        <v>38.208399999999997</v>
      </c>
      <c r="M138" s="39">
        <v>34.658099999999997</v>
      </c>
      <c r="N138" s="39">
        <v>25.5855</v>
      </c>
      <c r="O138" s="39">
        <v>50.930300000000003</v>
      </c>
      <c r="P138" s="39">
        <v>50.930300000000003</v>
      </c>
      <c r="Q138" s="39" t="s">
        <v>265</v>
      </c>
      <c r="R138" s="39" t="s">
        <v>265</v>
      </c>
      <c r="S138" s="39" t="s">
        <v>265</v>
      </c>
      <c r="T138" s="39" t="s">
        <v>265</v>
      </c>
      <c r="U138" s="39">
        <v>11.521599999999999</v>
      </c>
      <c r="V138" s="39">
        <v>0</v>
      </c>
      <c r="W138" s="39">
        <v>11.521599999999999</v>
      </c>
      <c r="X138" s="39">
        <v>0</v>
      </c>
      <c r="Y138" s="39">
        <v>13.241899999999999</v>
      </c>
      <c r="Z138" s="39">
        <v>11.4945</v>
      </c>
      <c r="AA138" s="39">
        <v>11.521599999999999</v>
      </c>
      <c r="AB138" s="39">
        <v>0</v>
      </c>
      <c r="AC138" s="39">
        <v>11.521599999999999</v>
      </c>
      <c r="AD138" s="39">
        <v>0</v>
      </c>
      <c r="AE138" s="39">
        <v>13.241899999999999</v>
      </c>
      <c r="AF138" s="39">
        <v>11.4945</v>
      </c>
      <c r="AG138" s="39">
        <v>0</v>
      </c>
      <c r="AH138" s="39">
        <v>0</v>
      </c>
      <c r="AI138" s="39" t="s">
        <v>265</v>
      </c>
      <c r="AJ138" s="39" t="s">
        <v>265</v>
      </c>
      <c r="AK138" s="39" t="s">
        <v>265</v>
      </c>
      <c r="AL138" s="39" t="s">
        <v>265</v>
      </c>
      <c r="AM138" s="39">
        <v>20.845099999999999</v>
      </c>
    </row>
    <row r="139" spans="1:39" hidden="1" outlineLevel="1">
      <c r="A139" s="9">
        <v>44440</v>
      </c>
      <c r="B139" s="39">
        <v>35.694000000000003</v>
      </c>
      <c r="C139" s="39">
        <v>37.953899999999997</v>
      </c>
      <c r="D139" s="39">
        <v>42.439900000000002</v>
      </c>
      <c r="E139" s="39">
        <v>37.479700000000001</v>
      </c>
      <c r="F139" s="39">
        <v>38.282499999999999</v>
      </c>
      <c r="G139" s="39">
        <v>35.621699999999997</v>
      </c>
      <c r="H139" s="39">
        <v>21.7209</v>
      </c>
      <c r="I139" s="39">
        <v>37.950400000000002</v>
      </c>
      <c r="J139" s="39">
        <v>42.416400000000003</v>
      </c>
      <c r="K139" s="39">
        <v>37.479700000000001</v>
      </c>
      <c r="L139" s="39">
        <v>38.282499999999999</v>
      </c>
      <c r="M139" s="39">
        <v>35.621699999999997</v>
      </c>
      <c r="N139" s="39">
        <v>21.7209</v>
      </c>
      <c r="O139" s="39">
        <v>50.518300000000004</v>
      </c>
      <c r="P139" s="39">
        <v>50.518300000000004</v>
      </c>
      <c r="Q139" s="39" t="s">
        <v>265</v>
      </c>
      <c r="R139" s="39" t="s">
        <v>265</v>
      </c>
      <c r="S139" s="39" t="s">
        <v>265</v>
      </c>
      <c r="T139" s="39" t="s">
        <v>265</v>
      </c>
      <c r="U139" s="39">
        <v>12.0793</v>
      </c>
      <c r="V139" s="39">
        <v>0</v>
      </c>
      <c r="W139" s="39">
        <v>12.0793</v>
      </c>
      <c r="X139" s="39">
        <v>0</v>
      </c>
      <c r="Y139" s="39">
        <v>12.2767</v>
      </c>
      <c r="Z139" s="39">
        <v>12.0646</v>
      </c>
      <c r="AA139" s="39">
        <v>12.0793</v>
      </c>
      <c r="AB139" s="39">
        <v>0</v>
      </c>
      <c r="AC139" s="39">
        <v>12.0793</v>
      </c>
      <c r="AD139" s="39">
        <v>0</v>
      </c>
      <c r="AE139" s="39">
        <v>12.2767</v>
      </c>
      <c r="AF139" s="39">
        <v>12.0646</v>
      </c>
      <c r="AG139" s="39">
        <v>0</v>
      </c>
      <c r="AH139" s="39">
        <v>0</v>
      </c>
      <c r="AI139" s="39" t="s">
        <v>265</v>
      </c>
      <c r="AJ139" s="39" t="s">
        <v>265</v>
      </c>
      <c r="AK139" s="39" t="s">
        <v>265</v>
      </c>
      <c r="AL139" s="39" t="s">
        <v>265</v>
      </c>
      <c r="AM139" s="39">
        <v>20.927499999999998</v>
      </c>
    </row>
    <row r="140" spans="1:39" hidden="1" outlineLevel="1">
      <c r="A140" s="9">
        <v>44470</v>
      </c>
      <c r="B140" s="39">
        <v>34.886600000000001</v>
      </c>
      <c r="C140" s="39">
        <v>37.889099999999999</v>
      </c>
      <c r="D140" s="39">
        <v>42.115000000000002</v>
      </c>
      <c r="E140" s="39">
        <v>37.4529</v>
      </c>
      <c r="F140" s="39">
        <v>38.064100000000003</v>
      </c>
      <c r="G140" s="39">
        <v>36.597299999999997</v>
      </c>
      <c r="H140" s="39">
        <v>23.791599999999999</v>
      </c>
      <c r="I140" s="39">
        <v>37.887900000000002</v>
      </c>
      <c r="J140" s="39">
        <v>42.105600000000003</v>
      </c>
      <c r="K140" s="39">
        <v>37.4529</v>
      </c>
      <c r="L140" s="39">
        <v>38.064100000000003</v>
      </c>
      <c r="M140" s="39">
        <v>36.597299999999997</v>
      </c>
      <c r="N140" s="39">
        <v>23.791599999999999</v>
      </c>
      <c r="O140" s="39">
        <v>56.425800000000002</v>
      </c>
      <c r="P140" s="39">
        <v>56.425800000000002</v>
      </c>
      <c r="Q140" s="39" t="s">
        <v>265</v>
      </c>
      <c r="R140" s="39" t="s">
        <v>265</v>
      </c>
      <c r="S140" s="39" t="s">
        <v>265</v>
      </c>
      <c r="T140" s="39" t="s">
        <v>265</v>
      </c>
      <c r="U140" s="39">
        <v>11.8353</v>
      </c>
      <c r="V140" s="39">
        <v>0</v>
      </c>
      <c r="W140" s="39">
        <v>11.8353</v>
      </c>
      <c r="X140" s="39">
        <v>0</v>
      </c>
      <c r="Y140" s="39">
        <v>12.6646</v>
      </c>
      <c r="Z140" s="39">
        <v>11.770899999999999</v>
      </c>
      <c r="AA140" s="39">
        <v>11.8353</v>
      </c>
      <c r="AB140" s="39">
        <v>0</v>
      </c>
      <c r="AC140" s="39">
        <v>11.8353</v>
      </c>
      <c r="AD140" s="39">
        <v>0</v>
      </c>
      <c r="AE140" s="39">
        <v>12.6646</v>
      </c>
      <c r="AF140" s="39">
        <v>11.770899999999999</v>
      </c>
      <c r="AG140" s="39">
        <v>0</v>
      </c>
      <c r="AH140" s="39">
        <v>0</v>
      </c>
      <c r="AI140" s="39" t="s">
        <v>265</v>
      </c>
      <c r="AJ140" s="39" t="s">
        <v>265</v>
      </c>
      <c r="AK140" s="39" t="s">
        <v>265</v>
      </c>
      <c r="AL140" s="39" t="s">
        <v>265</v>
      </c>
      <c r="AM140" s="39">
        <v>19.020800000000001</v>
      </c>
    </row>
    <row r="141" spans="1:39" hidden="1" outlineLevel="1">
      <c r="A141" s="9">
        <v>44501</v>
      </c>
      <c r="B141" s="39">
        <v>33.1524</v>
      </c>
      <c r="C141" s="39">
        <v>35.777099999999997</v>
      </c>
      <c r="D141" s="39">
        <v>42.303400000000003</v>
      </c>
      <c r="E141" s="39">
        <v>35.161499999999997</v>
      </c>
      <c r="F141" s="39">
        <v>35.319899999999997</v>
      </c>
      <c r="G141" s="39">
        <v>36.6586</v>
      </c>
      <c r="H141" s="39">
        <v>25.562000000000001</v>
      </c>
      <c r="I141" s="39">
        <v>35.775599999999997</v>
      </c>
      <c r="J141" s="39">
        <v>42.293700000000001</v>
      </c>
      <c r="K141" s="39">
        <v>35.161499999999997</v>
      </c>
      <c r="L141" s="39">
        <v>35.319899999999997</v>
      </c>
      <c r="M141" s="39">
        <v>36.6586</v>
      </c>
      <c r="N141" s="39">
        <v>25.562000000000001</v>
      </c>
      <c r="O141" s="39">
        <v>51.133800000000001</v>
      </c>
      <c r="P141" s="39">
        <v>51.133800000000001</v>
      </c>
      <c r="Q141" s="39" t="s">
        <v>265</v>
      </c>
      <c r="R141" s="39" t="s">
        <v>265</v>
      </c>
      <c r="S141" s="39" t="s">
        <v>265</v>
      </c>
      <c r="T141" s="39" t="s">
        <v>265</v>
      </c>
      <c r="U141" s="39">
        <v>12.4937</v>
      </c>
      <c r="V141" s="39">
        <v>0</v>
      </c>
      <c r="W141" s="39">
        <v>12.4937</v>
      </c>
      <c r="X141" s="39">
        <v>0</v>
      </c>
      <c r="Y141" s="39">
        <v>0</v>
      </c>
      <c r="Z141" s="39">
        <v>12.4937</v>
      </c>
      <c r="AA141" s="39">
        <v>12.4937</v>
      </c>
      <c r="AB141" s="39">
        <v>0</v>
      </c>
      <c r="AC141" s="39">
        <v>12.4937</v>
      </c>
      <c r="AD141" s="39">
        <v>0</v>
      </c>
      <c r="AE141" s="39">
        <v>0</v>
      </c>
      <c r="AF141" s="39">
        <v>12.4937</v>
      </c>
      <c r="AG141" s="39">
        <v>0</v>
      </c>
      <c r="AH141" s="39">
        <v>0</v>
      </c>
      <c r="AI141" s="39" t="s">
        <v>265</v>
      </c>
      <c r="AJ141" s="39" t="s">
        <v>265</v>
      </c>
      <c r="AK141" s="39" t="s">
        <v>265</v>
      </c>
      <c r="AL141" s="39" t="s">
        <v>265</v>
      </c>
      <c r="AM141" s="39">
        <v>19.1023</v>
      </c>
    </row>
    <row r="142" spans="1:39" hidden="1" outlineLevel="1">
      <c r="A142" s="9">
        <v>44531</v>
      </c>
      <c r="B142" s="39">
        <v>32.189700000000002</v>
      </c>
      <c r="C142" s="39">
        <v>34.720700000000001</v>
      </c>
      <c r="D142" s="39">
        <v>42.221600000000002</v>
      </c>
      <c r="E142" s="39">
        <v>33.984000000000002</v>
      </c>
      <c r="F142" s="39">
        <v>33.848500000000001</v>
      </c>
      <c r="G142" s="39">
        <v>36.697200000000002</v>
      </c>
      <c r="H142" s="39">
        <v>24.531600000000001</v>
      </c>
      <c r="I142" s="39">
        <v>34.718299999999999</v>
      </c>
      <c r="J142" s="39">
        <v>42.208399999999997</v>
      </c>
      <c r="K142" s="39">
        <v>33.984000000000002</v>
      </c>
      <c r="L142" s="39">
        <v>33.848500000000001</v>
      </c>
      <c r="M142" s="39">
        <v>36.697200000000002</v>
      </c>
      <c r="N142" s="39">
        <v>24.531600000000001</v>
      </c>
      <c r="O142" s="39">
        <v>49.856999999999999</v>
      </c>
      <c r="P142" s="39">
        <v>49.856999999999999</v>
      </c>
      <c r="Q142" s="39" t="s">
        <v>265</v>
      </c>
      <c r="R142" s="39" t="s">
        <v>265</v>
      </c>
      <c r="S142" s="39" t="s">
        <v>265</v>
      </c>
      <c r="T142" s="39" t="s">
        <v>265</v>
      </c>
      <c r="U142" s="39">
        <v>12.7439</v>
      </c>
      <c r="V142" s="39">
        <v>0</v>
      </c>
      <c r="W142" s="39">
        <v>12.7439</v>
      </c>
      <c r="X142" s="39">
        <v>0</v>
      </c>
      <c r="Y142" s="39">
        <v>13.1113</v>
      </c>
      <c r="Z142" s="39">
        <v>12.6717</v>
      </c>
      <c r="AA142" s="39">
        <v>12.7439</v>
      </c>
      <c r="AB142" s="39">
        <v>0</v>
      </c>
      <c r="AC142" s="39">
        <v>12.7439</v>
      </c>
      <c r="AD142" s="39">
        <v>0</v>
      </c>
      <c r="AE142" s="39">
        <v>13.1113</v>
      </c>
      <c r="AF142" s="39">
        <v>12.6717</v>
      </c>
      <c r="AG142" s="39">
        <v>0</v>
      </c>
      <c r="AH142" s="39">
        <v>0</v>
      </c>
      <c r="AI142" s="39" t="s">
        <v>265</v>
      </c>
      <c r="AJ142" s="39" t="s">
        <v>265</v>
      </c>
      <c r="AK142" s="39" t="s">
        <v>265</v>
      </c>
      <c r="AL142" s="39" t="s">
        <v>265</v>
      </c>
      <c r="AM142" s="39">
        <v>18.696300000000001</v>
      </c>
    </row>
    <row r="143" spans="1:39" hidden="1" outlineLevel="1">
      <c r="A143" s="9">
        <v>44562</v>
      </c>
      <c r="B143" s="39">
        <v>33.387</v>
      </c>
      <c r="C143" s="39">
        <v>35.3874</v>
      </c>
      <c r="D143" s="39">
        <v>42.595500000000001</v>
      </c>
      <c r="E143" s="39">
        <v>34.735900000000001</v>
      </c>
      <c r="F143" s="39">
        <v>34.566899999999997</v>
      </c>
      <c r="G143" s="39">
        <v>38.430599999999998</v>
      </c>
      <c r="H143" s="39">
        <v>22.6813</v>
      </c>
      <c r="I143" s="39">
        <v>35.386099999999999</v>
      </c>
      <c r="J143" s="39">
        <v>42.586599999999997</v>
      </c>
      <c r="K143" s="39">
        <v>34.735900000000001</v>
      </c>
      <c r="L143" s="39">
        <v>34.566899999999997</v>
      </c>
      <c r="M143" s="39">
        <v>38.430599999999998</v>
      </c>
      <c r="N143" s="39">
        <v>22.6813</v>
      </c>
      <c r="O143" s="39">
        <v>51.392200000000003</v>
      </c>
      <c r="P143" s="39">
        <v>51.392200000000003</v>
      </c>
      <c r="Q143" s="39" t="s">
        <v>265</v>
      </c>
      <c r="R143" s="39" t="s">
        <v>265</v>
      </c>
      <c r="S143" s="39" t="s">
        <v>265</v>
      </c>
      <c r="T143" s="39" t="s">
        <v>265</v>
      </c>
      <c r="U143" s="39">
        <v>13.953099999999999</v>
      </c>
      <c r="V143" s="39">
        <v>0</v>
      </c>
      <c r="W143" s="39">
        <v>13.953099999999999</v>
      </c>
      <c r="X143" s="39">
        <v>0</v>
      </c>
      <c r="Y143" s="39">
        <v>14.47</v>
      </c>
      <c r="Z143" s="39">
        <v>13.9061</v>
      </c>
      <c r="AA143" s="39">
        <v>13.953099999999999</v>
      </c>
      <c r="AB143" s="39">
        <v>0</v>
      </c>
      <c r="AC143" s="39">
        <v>13.953099999999999</v>
      </c>
      <c r="AD143" s="39">
        <v>0</v>
      </c>
      <c r="AE143" s="39">
        <v>14.47</v>
      </c>
      <c r="AF143" s="39">
        <v>13.9061</v>
      </c>
      <c r="AG143" s="39">
        <v>0</v>
      </c>
      <c r="AH143" s="39">
        <v>0</v>
      </c>
      <c r="AI143" s="39" t="s">
        <v>265</v>
      </c>
      <c r="AJ143" s="39" t="s">
        <v>265</v>
      </c>
      <c r="AK143" s="39" t="s">
        <v>265</v>
      </c>
      <c r="AL143" s="39" t="s">
        <v>265</v>
      </c>
      <c r="AM143" s="39">
        <v>19.6433</v>
      </c>
    </row>
    <row r="144" spans="1:39" hidden="1" outlineLevel="1">
      <c r="A144" s="9">
        <v>44593</v>
      </c>
      <c r="B144" s="39">
        <v>34.162500000000001</v>
      </c>
      <c r="C144" s="39">
        <v>36.122</v>
      </c>
      <c r="D144" s="39">
        <v>42.680199999999999</v>
      </c>
      <c r="E144" s="39">
        <v>35.464300000000001</v>
      </c>
      <c r="F144" s="39">
        <v>35.206400000000002</v>
      </c>
      <c r="G144" s="39">
        <v>37.613100000000003</v>
      </c>
      <c r="H144" s="39">
        <v>32.0197</v>
      </c>
      <c r="I144" s="39">
        <v>36.1205</v>
      </c>
      <c r="J144" s="39">
        <v>42.670900000000003</v>
      </c>
      <c r="K144" s="39">
        <v>35.464300000000001</v>
      </c>
      <c r="L144" s="39">
        <v>35.206400000000002</v>
      </c>
      <c r="M144" s="39">
        <v>37.613100000000003</v>
      </c>
      <c r="N144" s="39">
        <v>32.0197</v>
      </c>
      <c r="O144" s="39">
        <v>51.505299999999998</v>
      </c>
      <c r="P144" s="39">
        <v>51.505299999999998</v>
      </c>
      <c r="Q144" s="39" t="s">
        <v>265</v>
      </c>
      <c r="R144" s="39" t="s">
        <v>265</v>
      </c>
      <c r="S144" s="39" t="s">
        <v>265</v>
      </c>
      <c r="T144" s="39" t="s">
        <v>265</v>
      </c>
      <c r="U144" s="39">
        <v>12.6645</v>
      </c>
      <c r="V144" s="39">
        <v>0</v>
      </c>
      <c r="W144" s="39">
        <v>12.6645</v>
      </c>
      <c r="X144" s="39">
        <v>0</v>
      </c>
      <c r="Y144" s="39">
        <v>12.2498</v>
      </c>
      <c r="Z144" s="39">
        <v>12.678699999999999</v>
      </c>
      <c r="AA144" s="39">
        <v>12.6645</v>
      </c>
      <c r="AB144" s="39">
        <v>0</v>
      </c>
      <c r="AC144" s="39">
        <v>12.6645</v>
      </c>
      <c r="AD144" s="39">
        <v>0</v>
      </c>
      <c r="AE144" s="39">
        <v>12.2498</v>
      </c>
      <c r="AF144" s="39">
        <v>12.678699999999999</v>
      </c>
      <c r="AG144" s="39">
        <v>0</v>
      </c>
      <c r="AH144" s="39">
        <v>0</v>
      </c>
      <c r="AI144" s="39" t="s">
        <v>265</v>
      </c>
      <c r="AJ144" s="39" t="s">
        <v>265</v>
      </c>
      <c r="AK144" s="39" t="s">
        <v>265</v>
      </c>
      <c r="AL144" s="39" t="s">
        <v>265</v>
      </c>
      <c r="AM144" s="39">
        <v>20.707899999999999</v>
      </c>
    </row>
    <row r="145" spans="1:39" hidden="1" outlineLevel="1">
      <c r="A145" s="9">
        <v>44621</v>
      </c>
      <c r="B145" s="39">
        <v>16.355</v>
      </c>
      <c r="C145" s="39">
        <v>17.715199999999999</v>
      </c>
      <c r="D145" s="39">
        <v>31.713999999999999</v>
      </c>
      <c r="E145" s="39">
        <v>16.8643</v>
      </c>
      <c r="F145" s="39">
        <v>18.1633</v>
      </c>
      <c r="G145" s="39">
        <v>10.228199999999999</v>
      </c>
      <c r="H145" s="39">
        <v>0.1285</v>
      </c>
      <c r="I145" s="39">
        <v>17.729099999999999</v>
      </c>
      <c r="J145" s="39">
        <v>31.714600000000001</v>
      </c>
      <c r="K145" s="39">
        <v>16.880099999999999</v>
      </c>
      <c r="L145" s="39">
        <v>18.1633</v>
      </c>
      <c r="M145" s="39">
        <v>10.228199999999999</v>
      </c>
      <c r="N145" s="39">
        <v>0.13300000000000001</v>
      </c>
      <c r="O145" s="39">
        <v>3.9180999999999999</v>
      </c>
      <c r="P145" s="39">
        <v>31.398499999999999</v>
      </c>
      <c r="Q145" s="39">
        <v>0</v>
      </c>
      <c r="R145" s="39" t="s">
        <v>265</v>
      </c>
      <c r="S145" s="39" t="s">
        <v>265</v>
      </c>
      <c r="T145" s="39">
        <v>0</v>
      </c>
      <c r="U145" s="39">
        <v>1.18E-2</v>
      </c>
      <c r="V145" s="39">
        <v>0</v>
      </c>
      <c r="W145" s="39">
        <v>1.18E-2</v>
      </c>
      <c r="X145" s="39">
        <v>0</v>
      </c>
      <c r="Y145" s="39">
        <v>0</v>
      </c>
      <c r="Z145" s="39">
        <v>1.2E-2</v>
      </c>
      <c r="AA145" s="39">
        <v>1.18E-2</v>
      </c>
      <c r="AB145" s="39">
        <v>0</v>
      </c>
      <c r="AC145" s="39">
        <v>1.18E-2</v>
      </c>
      <c r="AD145" s="39">
        <v>0</v>
      </c>
      <c r="AE145" s="39">
        <v>0</v>
      </c>
      <c r="AF145" s="39">
        <v>1.2E-2</v>
      </c>
      <c r="AG145" s="39">
        <v>0</v>
      </c>
      <c r="AH145" s="39">
        <v>0</v>
      </c>
      <c r="AI145" s="39">
        <v>0</v>
      </c>
      <c r="AJ145" s="39" t="s">
        <v>265</v>
      </c>
      <c r="AK145" s="39" t="s">
        <v>265</v>
      </c>
      <c r="AL145" s="39">
        <v>0</v>
      </c>
      <c r="AM145" s="39">
        <v>22.8794</v>
      </c>
    </row>
    <row r="146" spans="1:39" hidden="1" outlineLevel="1">
      <c r="A146" s="9">
        <v>44652</v>
      </c>
      <c r="B146" s="39">
        <v>21.1357</v>
      </c>
      <c r="C146" s="39">
        <v>21.632400000000001</v>
      </c>
      <c r="D146" s="39">
        <v>32.453000000000003</v>
      </c>
      <c r="E146" s="39">
        <v>20.726400000000002</v>
      </c>
      <c r="F146" s="39">
        <v>20.128</v>
      </c>
      <c r="G146" s="39">
        <v>34.391500000000001</v>
      </c>
      <c r="H146" s="39">
        <v>26.7119</v>
      </c>
      <c r="I146" s="39">
        <v>21.631399999999999</v>
      </c>
      <c r="J146" s="39">
        <v>32.454000000000001</v>
      </c>
      <c r="K146" s="39">
        <v>20.726400000000002</v>
      </c>
      <c r="L146" s="39">
        <v>20.128</v>
      </c>
      <c r="M146" s="39">
        <v>34.391500000000001</v>
      </c>
      <c r="N146" s="39">
        <v>26.7119</v>
      </c>
      <c r="O146" s="39">
        <v>31.638400000000001</v>
      </c>
      <c r="P146" s="39">
        <v>31.638400000000001</v>
      </c>
      <c r="Q146" s="39" t="s">
        <v>265</v>
      </c>
      <c r="R146" s="39" t="s">
        <v>265</v>
      </c>
      <c r="S146" s="39" t="s">
        <v>265</v>
      </c>
      <c r="T146" s="39" t="s">
        <v>265</v>
      </c>
      <c r="U146" s="39">
        <v>14.416600000000001</v>
      </c>
      <c r="V146" s="39">
        <v>0</v>
      </c>
      <c r="W146" s="39">
        <v>14.416600000000001</v>
      </c>
      <c r="X146" s="39">
        <v>0</v>
      </c>
      <c r="Y146" s="39">
        <v>14.38</v>
      </c>
      <c r="Z146" s="39">
        <v>19.814399999999999</v>
      </c>
      <c r="AA146" s="39">
        <v>14.416600000000001</v>
      </c>
      <c r="AB146" s="39">
        <v>0</v>
      </c>
      <c r="AC146" s="39">
        <v>14.416600000000001</v>
      </c>
      <c r="AD146" s="39">
        <v>0</v>
      </c>
      <c r="AE146" s="39">
        <v>14.38</v>
      </c>
      <c r="AF146" s="39">
        <v>19.814399999999999</v>
      </c>
      <c r="AG146" s="39">
        <v>0</v>
      </c>
      <c r="AH146" s="39">
        <v>0</v>
      </c>
      <c r="AI146" s="39" t="s">
        <v>265</v>
      </c>
      <c r="AJ146" s="39" t="s">
        <v>265</v>
      </c>
      <c r="AK146" s="39" t="s">
        <v>265</v>
      </c>
      <c r="AL146" s="39" t="s">
        <v>265</v>
      </c>
      <c r="AM146" s="39">
        <v>17.234200000000001</v>
      </c>
    </row>
    <row r="147" spans="1:39" hidden="1" outlineLevel="1">
      <c r="A147" s="9">
        <v>44682</v>
      </c>
      <c r="B147" s="39">
        <v>19.677499999999998</v>
      </c>
      <c r="C147" s="39">
        <v>20.700600000000001</v>
      </c>
      <c r="D147" s="39">
        <v>34.202800000000003</v>
      </c>
      <c r="E147" s="39">
        <v>19.629200000000001</v>
      </c>
      <c r="F147" s="39">
        <v>19.590399999999999</v>
      </c>
      <c r="G147" s="39">
        <v>23.514900000000001</v>
      </c>
      <c r="H147" s="39">
        <v>10.742599999999999</v>
      </c>
      <c r="I147" s="39">
        <v>20.7056</v>
      </c>
      <c r="J147" s="39">
        <v>34.211500000000001</v>
      </c>
      <c r="K147" s="39">
        <v>19.6342</v>
      </c>
      <c r="L147" s="39">
        <v>19.590399999999999</v>
      </c>
      <c r="M147" s="39">
        <v>23.514900000000001</v>
      </c>
      <c r="N147" s="39">
        <v>10.6332</v>
      </c>
      <c r="O147" s="39">
        <v>15.179600000000001</v>
      </c>
      <c r="P147" s="39">
        <v>27.234300000000001</v>
      </c>
      <c r="Q147" s="39">
        <v>13.8</v>
      </c>
      <c r="R147" s="39" t="s">
        <v>265</v>
      </c>
      <c r="S147" s="39" t="s">
        <v>265</v>
      </c>
      <c r="T147" s="39">
        <v>13.8</v>
      </c>
      <c r="U147" s="39">
        <v>13.0642</v>
      </c>
      <c r="V147" s="39">
        <v>0</v>
      </c>
      <c r="W147" s="39">
        <v>13.0642</v>
      </c>
      <c r="X147" s="39">
        <v>0</v>
      </c>
      <c r="Y147" s="39">
        <v>11.4335</v>
      </c>
      <c r="Z147" s="39">
        <v>13.0883</v>
      </c>
      <c r="AA147" s="39">
        <v>13.078099999999999</v>
      </c>
      <c r="AB147" s="39">
        <v>0</v>
      </c>
      <c r="AC147" s="39">
        <v>13.078099999999999</v>
      </c>
      <c r="AD147" s="39">
        <v>0</v>
      </c>
      <c r="AE147" s="39">
        <v>11.4335</v>
      </c>
      <c r="AF147" s="39">
        <v>13.102499999999999</v>
      </c>
      <c r="AG147" s="39">
        <v>10.3317</v>
      </c>
      <c r="AH147" s="39">
        <v>0</v>
      </c>
      <c r="AI147" s="39">
        <v>10.3317</v>
      </c>
      <c r="AJ147" s="39" t="s">
        <v>265</v>
      </c>
      <c r="AK147" s="39" t="s">
        <v>265</v>
      </c>
      <c r="AL147" s="39">
        <v>10.3317</v>
      </c>
      <c r="AM147" s="39">
        <v>16.198499999999999</v>
      </c>
    </row>
    <row r="148" spans="1:39" hidden="1" outlineLevel="1">
      <c r="A148" s="9">
        <v>44713</v>
      </c>
      <c r="B148" s="39">
        <v>20.935099999999998</v>
      </c>
      <c r="C148" s="39">
        <v>21.476400000000002</v>
      </c>
      <c r="D148" s="39">
        <v>38.109200000000001</v>
      </c>
      <c r="E148" s="39">
        <v>20.331499999999998</v>
      </c>
      <c r="F148" s="39">
        <v>19.728100000000001</v>
      </c>
      <c r="G148" s="39">
        <v>28.711400000000001</v>
      </c>
      <c r="H148" s="39">
        <v>10.6281</v>
      </c>
      <c r="I148" s="39">
        <v>21.475899999999999</v>
      </c>
      <c r="J148" s="39">
        <v>38.108899999999998</v>
      </c>
      <c r="K148" s="39">
        <v>20.331499999999998</v>
      </c>
      <c r="L148" s="39">
        <v>19.728100000000001</v>
      </c>
      <c r="M148" s="39">
        <v>28.711400000000001</v>
      </c>
      <c r="N148" s="39">
        <v>10.6281</v>
      </c>
      <c r="O148" s="39">
        <v>38.837600000000002</v>
      </c>
      <c r="P148" s="39">
        <v>38.837600000000002</v>
      </c>
      <c r="Q148" s="39" t="s">
        <v>265</v>
      </c>
      <c r="R148" s="39" t="s">
        <v>265</v>
      </c>
      <c r="S148" s="39" t="s">
        <v>265</v>
      </c>
      <c r="T148" s="39" t="s">
        <v>265</v>
      </c>
      <c r="U148" s="39">
        <v>12.522600000000001</v>
      </c>
      <c r="V148" s="39">
        <v>0</v>
      </c>
      <c r="W148" s="39">
        <v>12.522600000000001</v>
      </c>
      <c r="X148" s="39">
        <v>0</v>
      </c>
      <c r="Y148" s="39">
        <v>19.899999999999999</v>
      </c>
      <c r="Z148" s="39">
        <v>12.503299999999999</v>
      </c>
      <c r="AA148" s="39">
        <v>12.522600000000001</v>
      </c>
      <c r="AB148" s="39">
        <v>0</v>
      </c>
      <c r="AC148" s="39">
        <v>12.522600000000001</v>
      </c>
      <c r="AD148" s="39">
        <v>0</v>
      </c>
      <c r="AE148" s="39">
        <v>19.899999999999999</v>
      </c>
      <c r="AF148" s="39">
        <v>12.503299999999999</v>
      </c>
      <c r="AG148" s="39">
        <v>0</v>
      </c>
      <c r="AH148" s="39">
        <v>0</v>
      </c>
      <c r="AI148" s="39" t="s">
        <v>265</v>
      </c>
      <c r="AJ148" s="39" t="s">
        <v>265</v>
      </c>
      <c r="AK148" s="39" t="s">
        <v>265</v>
      </c>
      <c r="AL148" s="39" t="s">
        <v>265</v>
      </c>
      <c r="AM148" s="39">
        <v>15.960599999999999</v>
      </c>
    </row>
    <row r="149" spans="1:39" hidden="1" outlineLevel="1">
      <c r="A149" s="9">
        <v>44743</v>
      </c>
      <c r="B149" s="39">
        <v>21.460899999999999</v>
      </c>
      <c r="C149" s="39">
        <v>22.1586</v>
      </c>
      <c r="D149" s="39">
        <v>38.522799999999997</v>
      </c>
      <c r="E149" s="39">
        <v>20.770299999999999</v>
      </c>
      <c r="F149" s="39">
        <v>19.928799999999999</v>
      </c>
      <c r="G149" s="39">
        <v>36.873199999999997</v>
      </c>
      <c r="H149" s="39">
        <v>14.164999999999999</v>
      </c>
      <c r="I149" s="39">
        <v>22.153600000000001</v>
      </c>
      <c r="J149" s="39">
        <v>38.525300000000001</v>
      </c>
      <c r="K149" s="39">
        <v>20.770299999999999</v>
      </c>
      <c r="L149" s="39">
        <v>19.928799999999999</v>
      </c>
      <c r="M149" s="39">
        <v>36.873199999999997</v>
      </c>
      <c r="N149" s="39">
        <v>14.164999999999999</v>
      </c>
      <c r="O149" s="39">
        <v>37.919400000000003</v>
      </c>
      <c r="P149" s="39">
        <v>37.919400000000003</v>
      </c>
      <c r="Q149" s="39" t="s">
        <v>265</v>
      </c>
      <c r="R149" s="39" t="s">
        <v>265</v>
      </c>
      <c r="S149" s="39" t="s">
        <v>265</v>
      </c>
      <c r="T149" s="39" t="s">
        <v>265</v>
      </c>
      <c r="U149" s="39">
        <v>13.488099999999999</v>
      </c>
      <c r="V149" s="39">
        <v>0</v>
      </c>
      <c r="W149" s="39">
        <v>13.488099999999999</v>
      </c>
      <c r="X149" s="39">
        <v>0</v>
      </c>
      <c r="Y149" s="39">
        <v>15.0892</v>
      </c>
      <c r="Z149" s="39">
        <v>12.7646</v>
      </c>
      <c r="AA149" s="39">
        <v>13.488099999999999</v>
      </c>
      <c r="AB149" s="39">
        <v>0</v>
      </c>
      <c r="AC149" s="39">
        <v>13.488099999999999</v>
      </c>
      <c r="AD149" s="39">
        <v>0</v>
      </c>
      <c r="AE149" s="39">
        <v>15.0892</v>
      </c>
      <c r="AF149" s="39">
        <v>12.7646</v>
      </c>
      <c r="AG149" s="39">
        <v>0</v>
      </c>
      <c r="AH149" s="39">
        <v>0</v>
      </c>
      <c r="AI149" s="39" t="s">
        <v>265</v>
      </c>
      <c r="AJ149" s="39" t="s">
        <v>265</v>
      </c>
      <c r="AK149" s="39" t="s">
        <v>265</v>
      </c>
      <c r="AL149" s="39" t="s">
        <v>265</v>
      </c>
      <c r="AM149" s="39">
        <v>13.482900000000001</v>
      </c>
    </row>
    <row r="150" spans="1:39" hidden="1" outlineLevel="1">
      <c r="A150" s="9">
        <v>44774</v>
      </c>
      <c r="B150" s="39">
        <v>22.6845</v>
      </c>
      <c r="C150" s="39">
        <v>22.950299999999999</v>
      </c>
      <c r="D150" s="39">
        <v>38.770000000000003</v>
      </c>
      <c r="E150" s="39">
        <v>21.593299999999999</v>
      </c>
      <c r="F150" s="39">
        <v>20.029199999999999</v>
      </c>
      <c r="G150" s="39">
        <v>40.119500000000002</v>
      </c>
      <c r="H150" s="39">
        <v>22.268000000000001</v>
      </c>
      <c r="I150" s="39">
        <v>22.947500000000002</v>
      </c>
      <c r="J150" s="39">
        <v>38.760800000000003</v>
      </c>
      <c r="K150" s="39">
        <v>21.593299999999999</v>
      </c>
      <c r="L150" s="39">
        <v>20.029199999999999</v>
      </c>
      <c r="M150" s="39">
        <v>40.119500000000002</v>
      </c>
      <c r="N150" s="39">
        <v>22.268000000000001</v>
      </c>
      <c r="O150" s="39">
        <v>44.443100000000001</v>
      </c>
      <c r="P150" s="39">
        <v>44.443100000000001</v>
      </c>
      <c r="Q150" s="39" t="s">
        <v>265</v>
      </c>
      <c r="R150" s="39" t="s">
        <v>265</v>
      </c>
      <c r="S150" s="39" t="s">
        <v>265</v>
      </c>
      <c r="T150" s="39" t="s">
        <v>265</v>
      </c>
      <c r="U150" s="39">
        <v>17.274999999999999</v>
      </c>
      <c r="V150" s="39">
        <v>0</v>
      </c>
      <c r="W150" s="39">
        <v>17.274999999999999</v>
      </c>
      <c r="X150" s="39">
        <v>0</v>
      </c>
      <c r="Y150" s="39">
        <v>0</v>
      </c>
      <c r="Z150" s="39">
        <v>17.274999999999999</v>
      </c>
      <c r="AA150" s="39">
        <v>17.274999999999999</v>
      </c>
      <c r="AB150" s="39">
        <v>0</v>
      </c>
      <c r="AC150" s="39">
        <v>17.274999999999999</v>
      </c>
      <c r="AD150" s="39">
        <v>0</v>
      </c>
      <c r="AE150" s="39">
        <v>0</v>
      </c>
      <c r="AF150" s="39">
        <v>17.274999999999999</v>
      </c>
      <c r="AG150" s="39">
        <v>0</v>
      </c>
      <c r="AH150" s="39">
        <v>0</v>
      </c>
      <c r="AI150" s="39" t="s">
        <v>265</v>
      </c>
      <c r="AJ150" s="39" t="s">
        <v>265</v>
      </c>
      <c r="AK150" s="39" t="s">
        <v>265</v>
      </c>
      <c r="AL150" s="39" t="s">
        <v>265</v>
      </c>
      <c r="AM150" s="39">
        <v>18.040400000000002</v>
      </c>
    </row>
    <row r="151" spans="1:39" hidden="1" outlineLevel="1">
      <c r="A151" s="9">
        <v>44805</v>
      </c>
      <c r="B151" s="39">
        <v>37.315300000000001</v>
      </c>
      <c r="C151" s="39">
        <v>38.670099999999998</v>
      </c>
      <c r="D151" s="39">
        <v>38.883299999999998</v>
      </c>
      <c r="E151" s="39">
        <v>38.650100000000002</v>
      </c>
      <c r="F151" s="39">
        <v>38.708199999999998</v>
      </c>
      <c r="G151" s="39">
        <v>38.3431</v>
      </c>
      <c r="H151" s="39">
        <v>21.9147</v>
      </c>
      <c r="I151" s="39">
        <v>38.671599999999998</v>
      </c>
      <c r="J151" s="39">
        <v>38.905700000000003</v>
      </c>
      <c r="K151" s="39">
        <v>38.650100000000002</v>
      </c>
      <c r="L151" s="39">
        <v>38.708199999999998</v>
      </c>
      <c r="M151" s="39">
        <v>38.3431</v>
      </c>
      <c r="N151" s="39">
        <v>21.9147</v>
      </c>
      <c r="O151" s="39">
        <v>37.99</v>
      </c>
      <c r="P151" s="39">
        <v>37.99</v>
      </c>
      <c r="Q151" s="39" t="s">
        <v>265</v>
      </c>
      <c r="R151" s="39" t="s">
        <v>265</v>
      </c>
      <c r="S151" s="39" t="s">
        <v>265</v>
      </c>
      <c r="T151" s="39" t="s">
        <v>265</v>
      </c>
      <c r="U151" s="39">
        <v>14.185700000000001</v>
      </c>
      <c r="V151" s="39">
        <v>0</v>
      </c>
      <c r="W151" s="39">
        <v>14.185700000000001</v>
      </c>
      <c r="X151" s="39">
        <v>0</v>
      </c>
      <c r="Y151" s="39">
        <v>0</v>
      </c>
      <c r="Z151" s="39">
        <v>14.185700000000001</v>
      </c>
      <c r="AA151" s="39">
        <v>14.185700000000001</v>
      </c>
      <c r="AB151" s="39">
        <v>0</v>
      </c>
      <c r="AC151" s="39">
        <v>14.185700000000001</v>
      </c>
      <c r="AD151" s="39">
        <v>0</v>
      </c>
      <c r="AE151" s="39">
        <v>0</v>
      </c>
      <c r="AF151" s="39">
        <v>14.185700000000001</v>
      </c>
      <c r="AG151" s="39">
        <v>0</v>
      </c>
      <c r="AH151" s="39">
        <v>0</v>
      </c>
      <c r="AI151" s="39" t="s">
        <v>265</v>
      </c>
      <c r="AJ151" s="39" t="s">
        <v>265</v>
      </c>
      <c r="AK151" s="39" t="s">
        <v>265</v>
      </c>
      <c r="AL151" s="39" t="s">
        <v>265</v>
      </c>
      <c r="AM151" s="39">
        <v>18.5138</v>
      </c>
    </row>
    <row r="152" spans="1:39" hidden="1" outlineLevel="1">
      <c r="A152" s="9">
        <v>44835</v>
      </c>
      <c r="B152" s="39">
        <v>37.337699999999998</v>
      </c>
      <c r="C152" s="39">
        <v>38.857900000000001</v>
      </c>
      <c r="D152" s="39">
        <v>42.832099999999997</v>
      </c>
      <c r="E152" s="39">
        <v>38.570599999999999</v>
      </c>
      <c r="F152" s="39">
        <v>39.158299999999997</v>
      </c>
      <c r="G152" s="39">
        <v>33.100099999999998</v>
      </c>
      <c r="H152" s="39">
        <v>15.385199999999999</v>
      </c>
      <c r="I152" s="39">
        <v>38.858199999999997</v>
      </c>
      <c r="J152" s="39">
        <v>42.863199999999999</v>
      </c>
      <c r="K152" s="39">
        <v>38.570599999999999</v>
      </c>
      <c r="L152" s="39">
        <v>39.158299999999997</v>
      </c>
      <c r="M152" s="39">
        <v>33.100099999999998</v>
      </c>
      <c r="N152" s="39">
        <v>15.385199999999999</v>
      </c>
      <c r="O152" s="39">
        <v>38.137</v>
      </c>
      <c r="P152" s="39">
        <v>38.137</v>
      </c>
      <c r="Q152" s="39" t="s">
        <v>265</v>
      </c>
      <c r="R152" s="39" t="s">
        <v>265</v>
      </c>
      <c r="S152" s="39" t="s">
        <v>265</v>
      </c>
      <c r="T152" s="39" t="s">
        <v>265</v>
      </c>
      <c r="U152" s="39">
        <v>17.019300000000001</v>
      </c>
      <c r="V152" s="39">
        <v>0</v>
      </c>
      <c r="W152" s="39">
        <v>17.019300000000001</v>
      </c>
      <c r="X152" s="39">
        <v>0</v>
      </c>
      <c r="Y152" s="39">
        <v>17.869499999999999</v>
      </c>
      <c r="Z152" s="39">
        <v>16.619299999999999</v>
      </c>
      <c r="AA152" s="39">
        <v>17.019300000000001</v>
      </c>
      <c r="AB152" s="39">
        <v>0</v>
      </c>
      <c r="AC152" s="39">
        <v>17.019300000000001</v>
      </c>
      <c r="AD152" s="39">
        <v>0</v>
      </c>
      <c r="AE152" s="39">
        <v>17.869499999999999</v>
      </c>
      <c r="AF152" s="39">
        <v>16.619299999999999</v>
      </c>
      <c r="AG152" s="39">
        <v>0</v>
      </c>
      <c r="AH152" s="39">
        <v>0</v>
      </c>
      <c r="AI152" s="39" t="s">
        <v>265</v>
      </c>
      <c r="AJ152" s="39" t="s">
        <v>265</v>
      </c>
      <c r="AK152" s="39" t="s">
        <v>265</v>
      </c>
      <c r="AL152" s="39" t="s">
        <v>265</v>
      </c>
      <c r="AM152" s="39">
        <v>18.476199999999999</v>
      </c>
    </row>
    <row r="153" spans="1:39" hidden="1" outlineLevel="1">
      <c r="A153" s="9">
        <v>44866</v>
      </c>
      <c r="B153" s="39">
        <v>36.375900000000001</v>
      </c>
      <c r="C153" s="39">
        <v>37.6599</v>
      </c>
      <c r="D153" s="39">
        <v>42.879399999999997</v>
      </c>
      <c r="E153" s="39">
        <v>37.195099999999996</v>
      </c>
      <c r="F153" s="39">
        <v>37.322899999999997</v>
      </c>
      <c r="G153" s="39">
        <v>36.685000000000002</v>
      </c>
      <c r="H153" s="39">
        <v>15.212</v>
      </c>
      <c r="I153" s="39">
        <v>37.659300000000002</v>
      </c>
      <c r="J153" s="39">
        <v>42.874499999999998</v>
      </c>
      <c r="K153" s="39">
        <v>37.195099999999996</v>
      </c>
      <c r="L153" s="39">
        <v>37.322899999999997</v>
      </c>
      <c r="M153" s="39">
        <v>36.685000000000002</v>
      </c>
      <c r="N153" s="39">
        <v>15.212</v>
      </c>
      <c r="O153" s="39">
        <v>54.958199999999998</v>
      </c>
      <c r="P153" s="39">
        <v>54.958199999999998</v>
      </c>
      <c r="Q153" s="39">
        <v>0</v>
      </c>
      <c r="R153" s="39" t="s">
        <v>265</v>
      </c>
      <c r="S153" s="39" t="s">
        <v>265</v>
      </c>
      <c r="T153" s="39">
        <v>0</v>
      </c>
      <c r="U153" s="39">
        <v>10.142099999999999</v>
      </c>
      <c r="V153" s="39">
        <v>0</v>
      </c>
      <c r="W153" s="39">
        <v>10.142099999999999</v>
      </c>
      <c r="X153" s="39">
        <v>0</v>
      </c>
      <c r="Y153" s="39">
        <v>0</v>
      </c>
      <c r="Z153" s="39">
        <v>10.142099999999999</v>
      </c>
      <c r="AA153" s="39">
        <v>11.0962</v>
      </c>
      <c r="AB153" s="39">
        <v>0</v>
      </c>
      <c r="AC153" s="39">
        <v>11.0962</v>
      </c>
      <c r="AD153" s="39">
        <v>0</v>
      </c>
      <c r="AE153" s="39">
        <v>0</v>
      </c>
      <c r="AF153" s="39">
        <v>11.0962</v>
      </c>
      <c r="AG153" s="39">
        <v>1E-3</v>
      </c>
      <c r="AH153" s="39">
        <v>0</v>
      </c>
      <c r="AI153" s="39">
        <v>1E-3</v>
      </c>
      <c r="AJ153" s="39" t="s">
        <v>265</v>
      </c>
      <c r="AK153" s="39" t="s">
        <v>265</v>
      </c>
      <c r="AL153" s="39">
        <v>1E-3</v>
      </c>
      <c r="AM153" s="39">
        <v>19.636500000000002</v>
      </c>
    </row>
    <row r="154" spans="1:39" hidden="1" outlineLevel="1">
      <c r="A154" s="9">
        <v>44896</v>
      </c>
      <c r="B154" s="39">
        <v>35.698300000000003</v>
      </c>
      <c r="C154" s="39">
        <v>37.46</v>
      </c>
      <c r="D154" s="39">
        <v>42.178199999999997</v>
      </c>
      <c r="E154" s="39">
        <v>37.073999999999998</v>
      </c>
      <c r="F154" s="39">
        <v>37.336799999999997</v>
      </c>
      <c r="G154" s="39">
        <v>34.418799999999997</v>
      </c>
      <c r="H154" s="39">
        <v>10.219099999999999</v>
      </c>
      <c r="I154" s="39">
        <v>37.458599999999997</v>
      </c>
      <c r="J154" s="39">
        <v>42.174599999999998</v>
      </c>
      <c r="K154" s="39">
        <v>37.073999999999998</v>
      </c>
      <c r="L154" s="39">
        <v>37.336799999999997</v>
      </c>
      <c r="M154" s="39">
        <v>34.418799999999997</v>
      </c>
      <c r="N154" s="39">
        <v>10.219099999999999</v>
      </c>
      <c r="O154" s="39">
        <v>43.3996</v>
      </c>
      <c r="P154" s="39">
        <v>43.3996</v>
      </c>
      <c r="Q154" s="39" t="s">
        <v>265</v>
      </c>
      <c r="R154" s="39" t="s">
        <v>265</v>
      </c>
      <c r="S154" s="39" t="s">
        <v>265</v>
      </c>
      <c r="T154" s="39" t="s">
        <v>265</v>
      </c>
      <c r="U154" s="39">
        <v>9.1527999999999992</v>
      </c>
      <c r="V154" s="39">
        <v>0</v>
      </c>
      <c r="W154" s="39">
        <v>9.1527999999999992</v>
      </c>
      <c r="X154" s="39">
        <v>0</v>
      </c>
      <c r="Y154" s="39">
        <v>0</v>
      </c>
      <c r="Z154" s="39">
        <v>9.1527999999999992</v>
      </c>
      <c r="AA154" s="39">
        <v>9.1527999999999992</v>
      </c>
      <c r="AB154" s="39">
        <v>0</v>
      </c>
      <c r="AC154" s="39">
        <v>9.1527999999999992</v>
      </c>
      <c r="AD154" s="39">
        <v>0</v>
      </c>
      <c r="AE154" s="39">
        <v>0</v>
      </c>
      <c r="AF154" s="39">
        <v>9.1527999999999992</v>
      </c>
      <c r="AG154" s="39">
        <v>0</v>
      </c>
      <c r="AH154" s="39">
        <v>0</v>
      </c>
      <c r="AI154" s="39" t="s">
        <v>265</v>
      </c>
      <c r="AJ154" s="39" t="s">
        <v>265</v>
      </c>
      <c r="AK154" s="39" t="s">
        <v>265</v>
      </c>
      <c r="AL154" s="39" t="s">
        <v>265</v>
      </c>
      <c r="AM154" s="39">
        <v>19.991299999999999</v>
      </c>
    </row>
    <row r="155" spans="1:39" hidden="1" outlineLevel="1">
      <c r="A155" s="9">
        <v>44927</v>
      </c>
      <c r="B155" s="39">
        <v>36.452500000000001</v>
      </c>
      <c r="C155" s="39">
        <v>38.243099999999998</v>
      </c>
      <c r="D155" s="39">
        <v>41.666899999999998</v>
      </c>
      <c r="E155" s="39">
        <v>37.9572</v>
      </c>
      <c r="F155" s="39">
        <v>38.099899999999998</v>
      </c>
      <c r="G155" s="39">
        <v>35.666400000000003</v>
      </c>
      <c r="H155" s="39">
        <v>27.008199999999999</v>
      </c>
      <c r="I155" s="39">
        <v>38.243099999999998</v>
      </c>
      <c r="J155" s="39">
        <v>41.673499999999997</v>
      </c>
      <c r="K155" s="39">
        <v>37.9572</v>
      </c>
      <c r="L155" s="39">
        <v>38.099899999999998</v>
      </c>
      <c r="M155" s="39">
        <v>35.666400000000003</v>
      </c>
      <c r="N155" s="39">
        <v>27.008199999999999</v>
      </c>
      <c r="O155" s="39">
        <v>38.427199999999999</v>
      </c>
      <c r="P155" s="39">
        <v>38.427199999999999</v>
      </c>
      <c r="Q155" s="39" t="s">
        <v>265</v>
      </c>
      <c r="R155" s="39" t="s">
        <v>265</v>
      </c>
      <c r="S155" s="39" t="s">
        <v>265</v>
      </c>
      <c r="T155" s="39" t="s">
        <v>265</v>
      </c>
      <c r="U155" s="39">
        <v>10.871499999999999</v>
      </c>
      <c r="V155" s="39">
        <v>0</v>
      </c>
      <c r="W155" s="39">
        <v>10.871499999999999</v>
      </c>
      <c r="X155" s="39">
        <v>0</v>
      </c>
      <c r="Y155" s="39">
        <v>18.18</v>
      </c>
      <c r="Z155" s="39">
        <v>10.461600000000001</v>
      </c>
      <c r="AA155" s="39">
        <v>10.871499999999999</v>
      </c>
      <c r="AB155" s="39">
        <v>0</v>
      </c>
      <c r="AC155" s="39">
        <v>10.871499999999999</v>
      </c>
      <c r="AD155" s="39">
        <v>0</v>
      </c>
      <c r="AE155" s="39">
        <v>18.18</v>
      </c>
      <c r="AF155" s="39">
        <v>10.461600000000001</v>
      </c>
      <c r="AG155" s="39">
        <v>0</v>
      </c>
      <c r="AH155" s="39">
        <v>0</v>
      </c>
      <c r="AI155" s="39" t="s">
        <v>265</v>
      </c>
      <c r="AJ155" s="39" t="s">
        <v>265</v>
      </c>
      <c r="AK155" s="39" t="s">
        <v>265</v>
      </c>
      <c r="AL155" s="39" t="s">
        <v>265</v>
      </c>
      <c r="AM155" s="39">
        <v>20.046700000000001</v>
      </c>
    </row>
    <row r="156" spans="1:39" hidden="1" outlineLevel="1">
      <c r="A156" s="9">
        <v>44958</v>
      </c>
      <c r="B156" s="39">
        <v>37.148200000000003</v>
      </c>
      <c r="C156" s="39">
        <v>38.423499999999997</v>
      </c>
      <c r="D156" s="39">
        <v>42.483400000000003</v>
      </c>
      <c r="E156" s="39">
        <v>38.063699999999997</v>
      </c>
      <c r="F156" s="39">
        <v>38.119</v>
      </c>
      <c r="G156" s="39">
        <v>37.451099999999997</v>
      </c>
      <c r="H156" s="39">
        <v>18.433299999999999</v>
      </c>
      <c r="I156" s="39">
        <v>38.422199999999997</v>
      </c>
      <c r="J156" s="39">
        <v>42.474400000000003</v>
      </c>
      <c r="K156" s="39">
        <v>38.063699999999997</v>
      </c>
      <c r="L156" s="39">
        <v>38.119</v>
      </c>
      <c r="M156" s="39">
        <v>37.451099999999997</v>
      </c>
      <c r="N156" s="39">
        <v>18.433299999999999</v>
      </c>
      <c r="O156" s="39">
        <v>47.544600000000003</v>
      </c>
      <c r="P156" s="39">
        <v>47.544600000000003</v>
      </c>
      <c r="Q156" s="39" t="s">
        <v>265</v>
      </c>
      <c r="R156" s="39" t="s">
        <v>265</v>
      </c>
      <c r="S156" s="39" t="s">
        <v>265</v>
      </c>
      <c r="T156" s="39" t="s">
        <v>265</v>
      </c>
      <c r="U156" s="39">
        <v>8.7210999999999999</v>
      </c>
      <c r="V156" s="39">
        <v>0</v>
      </c>
      <c r="W156" s="39">
        <v>8.7210999999999999</v>
      </c>
      <c r="X156" s="39">
        <v>0</v>
      </c>
      <c r="Y156" s="39">
        <v>16.149999999999999</v>
      </c>
      <c r="Z156" s="39">
        <v>8.7194000000000003</v>
      </c>
      <c r="AA156" s="39">
        <v>8.7210999999999999</v>
      </c>
      <c r="AB156" s="39">
        <v>0</v>
      </c>
      <c r="AC156" s="39">
        <v>8.7210999999999999</v>
      </c>
      <c r="AD156" s="39">
        <v>0</v>
      </c>
      <c r="AE156" s="39">
        <v>16.149999999999999</v>
      </c>
      <c r="AF156" s="39">
        <v>8.7194000000000003</v>
      </c>
      <c r="AG156" s="39">
        <v>0</v>
      </c>
      <c r="AH156" s="39">
        <v>0</v>
      </c>
      <c r="AI156" s="39" t="s">
        <v>265</v>
      </c>
      <c r="AJ156" s="39" t="s">
        <v>265</v>
      </c>
      <c r="AK156" s="39" t="s">
        <v>265</v>
      </c>
      <c r="AL156" s="39" t="s">
        <v>265</v>
      </c>
      <c r="AM156" s="39">
        <v>21.484400000000001</v>
      </c>
    </row>
    <row r="157" spans="1:39" hidden="1" outlineLevel="1">
      <c r="A157" s="9">
        <v>44986</v>
      </c>
      <c r="B157" s="39">
        <v>37.852499999999999</v>
      </c>
      <c r="C157" s="39">
        <v>38.7714</v>
      </c>
      <c r="D157" s="39">
        <v>42.118699999999997</v>
      </c>
      <c r="E157" s="39">
        <v>38.483600000000003</v>
      </c>
      <c r="F157" s="39">
        <v>38.554900000000004</v>
      </c>
      <c r="G157" s="39">
        <v>39.3553</v>
      </c>
      <c r="H157" s="39">
        <v>19.3308</v>
      </c>
      <c r="I157" s="39">
        <v>38.770499999999998</v>
      </c>
      <c r="J157" s="39">
        <v>42.1128</v>
      </c>
      <c r="K157" s="39">
        <v>38.483600000000003</v>
      </c>
      <c r="L157" s="39">
        <v>38.554900000000004</v>
      </c>
      <c r="M157" s="39">
        <v>39.3553</v>
      </c>
      <c r="N157" s="39">
        <v>19.3308</v>
      </c>
      <c r="O157" s="39">
        <v>46.032899999999998</v>
      </c>
      <c r="P157" s="39">
        <v>46.032899999999998</v>
      </c>
      <c r="Q157" s="39" t="s">
        <v>265</v>
      </c>
      <c r="R157" s="39" t="s">
        <v>265</v>
      </c>
      <c r="S157" s="39" t="s">
        <v>265</v>
      </c>
      <c r="T157" s="39" t="s">
        <v>265</v>
      </c>
      <c r="U157" s="39">
        <v>16.002800000000001</v>
      </c>
      <c r="V157" s="39">
        <v>0</v>
      </c>
      <c r="W157" s="39">
        <v>16.002800000000001</v>
      </c>
      <c r="X157" s="39">
        <v>0</v>
      </c>
      <c r="Y157" s="39">
        <v>0</v>
      </c>
      <c r="Z157" s="39">
        <v>16.002800000000001</v>
      </c>
      <c r="AA157" s="39">
        <v>16.002800000000001</v>
      </c>
      <c r="AB157" s="39">
        <v>0</v>
      </c>
      <c r="AC157" s="39">
        <v>16.002800000000001</v>
      </c>
      <c r="AD157" s="39">
        <v>0</v>
      </c>
      <c r="AE157" s="39">
        <v>0</v>
      </c>
      <c r="AF157" s="39">
        <v>16.002800000000001</v>
      </c>
      <c r="AG157" s="39">
        <v>0</v>
      </c>
      <c r="AH157" s="39">
        <v>0</v>
      </c>
      <c r="AI157" s="39" t="s">
        <v>265</v>
      </c>
      <c r="AJ157" s="39" t="s">
        <v>265</v>
      </c>
      <c r="AK157" s="39" t="s">
        <v>265</v>
      </c>
      <c r="AL157" s="39" t="s">
        <v>265</v>
      </c>
      <c r="AM157" s="39">
        <v>22.723400000000002</v>
      </c>
    </row>
    <row r="158" spans="1:39" hidden="1" outlineLevel="1">
      <c r="A158" s="9">
        <v>45017</v>
      </c>
      <c r="B158" s="39">
        <v>37.357900000000001</v>
      </c>
      <c r="C158" s="39">
        <v>38.564900000000002</v>
      </c>
      <c r="D158" s="39">
        <v>42.774700000000003</v>
      </c>
      <c r="E158" s="39">
        <v>38.215600000000002</v>
      </c>
      <c r="F158" s="39">
        <v>38.379800000000003</v>
      </c>
      <c r="G158" s="39">
        <v>37.225000000000001</v>
      </c>
      <c r="H158" s="39">
        <v>21.8886</v>
      </c>
      <c r="I158" s="39">
        <v>38.563099999999999</v>
      </c>
      <c r="J158" s="39">
        <v>42.758400000000002</v>
      </c>
      <c r="K158" s="39">
        <v>38.215600000000002</v>
      </c>
      <c r="L158" s="39">
        <v>38.379800000000003</v>
      </c>
      <c r="M158" s="39">
        <v>37.225000000000001</v>
      </c>
      <c r="N158" s="39">
        <v>21.8886</v>
      </c>
      <c r="O158" s="39">
        <v>52.113999999999997</v>
      </c>
      <c r="P158" s="39">
        <v>52.113999999999997</v>
      </c>
      <c r="Q158" s="39" t="s">
        <v>265</v>
      </c>
      <c r="R158" s="39" t="s">
        <v>265</v>
      </c>
      <c r="S158" s="39" t="s">
        <v>265</v>
      </c>
      <c r="T158" s="39" t="s">
        <v>265</v>
      </c>
      <c r="U158" s="39">
        <v>17.666</v>
      </c>
      <c r="V158" s="39">
        <v>0</v>
      </c>
      <c r="W158" s="39">
        <v>17.666</v>
      </c>
      <c r="X158" s="39">
        <v>0</v>
      </c>
      <c r="Y158" s="39">
        <v>19.39</v>
      </c>
      <c r="Z158" s="39">
        <v>17.272600000000001</v>
      </c>
      <c r="AA158" s="39">
        <v>17.666</v>
      </c>
      <c r="AB158" s="39">
        <v>0</v>
      </c>
      <c r="AC158" s="39">
        <v>17.666</v>
      </c>
      <c r="AD158" s="39">
        <v>0</v>
      </c>
      <c r="AE158" s="39">
        <v>19.39</v>
      </c>
      <c r="AF158" s="39">
        <v>17.272600000000001</v>
      </c>
      <c r="AG158" s="39">
        <v>0</v>
      </c>
      <c r="AH158" s="39">
        <v>0</v>
      </c>
      <c r="AI158" s="39" t="s">
        <v>265</v>
      </c>
      <c r="AJ158" s="39" t="s">
        <v>265</v>
      </c>
      <c r="AK158" s="39" t="s">
        <v>265</v>
      </c>
      <c r="AL158" s="39" t="s">
        <v>265</v>
      </c>
      <c r="AM158" s="39">
        <v>22.328700000000001</v>
      </c>
    </row>
    <row r="159" spans="1:39" hidden="1" outlineLevel="1">
      <c r="A159" s="9">
        <v>45047</v>
      </c>
      <c r="B159" s="39">
        <v>37.656799999999997</v>
      </c>
      <c r="C159" s="39">
        <v>38.8414</v>
      </c>
      <c r="D159" s="39">
        <v>43.553600000000003</v>
      </c>
      <c r="E159" s="39">
        <v>38.4938</v>
      </c>
      <c r="F159" s="39">
        <v>38.414700000000003</v>
      </c>
      <c r="G159" s="39">
        <v>40.544199999999996</v>
      </c>
      <c r="H159" s="39">
        <v>26.3598</v>
      </c>
      <c r="I159" s="39">
        <v>38.840499999999999</v>
      </c>
      <c r="J159" s="39">
        <v>43.545499999999997</v>
      </c>
      <c r="K159" s="39">
        <v>38.4938</v>
      </c>
      <c r="L159" s="39">
        <v>38.414700000000003</v>
      </c>
      <c r="M159" s="39">
        <v>40.544199999999996</v>
      </c>
      <c r="N159" s="39">
        <v>26.3598</v>
      </c>
      <c r="O159" s="39">
        <v>50.3078</v>
      </c>
      <c r="P159" s="39">
        <v>50.3078</v>
      </c>
      <c r="Q159" s="39">
        <v>0</v>
      </c>
      <c r="R159" s="39" t="s">
        <v>265</v>
      </c>
      <c r="S159" s="39" t="s">
        <v>265</v>
      </c>
      <c r="T159" s="39">
        <v>0</v>
      </c>
      <c r="U159" s="39">
        <v>10.2896</v>
      </c>
      <c r="V159" s="39">
        <v>0</v>
      </c>
      <c r="W159" s="39">
        <v>10.2896</v>
      </c>
      <c r="X159" s="39">
        <v>0</v>
      </c>
      <c r="Y159" s="39">
        <v>0</v>
      </c>
      <c r="Z159" s="39">
        <v>10.2896</v>
      </c>
      <c r="AA159" s="39">
        <v>10.372400000000001</v>
      </c>
      <c r="AB159" s="39">
        <v>0</v>
      </c>
      <c r="AC159" s="39">
        <v>10.372400000000001</v>
      </c>
      <c r="AD159" s="39">
        <v>0</v>
      </c>
      <c r="AE159" s="39">
        <v>0</v>
      </c>
      <c r="AF159" s="39">
        <v>10.372400000000001</v>
      </c>
      <c r="AG159" s="39">
        <v>8.99</v>
      </c>
      <c r="AH159" s="39">
        <v>0</v>
      </c>
      <c r="AI159" s="39">
        <v>8.99</v>
      </c>
      <c r="AJ159" s="39" t="s">
        <v>265</v>
      </c>
      <c r="AK159" s="39" t="s">
        <v>265</v>
      </c>
      <c r="AL159" s="39">
        <v>8.99</v>
      </c>
      <c r="AM159" s="39">
        <v>23.793900000000001</v>
      </c>
    </row>
    <row r="160" spans="1:39" hidden="1" outlineLevel="1">
      <c r="A160" s="9">
        <v>45078</v>
      </c>
      <c r="B160" s="39">
        <v>35.938200000000002</v>
      </c>
      <c r="C160" s="39">
        <v>37.880699999999997</v>
      </c>
      <c r="D160" s="39">
        <v>43.781300000000002</v>
      </c>
      <c r="E160" s="39">
        <v>37.515099999999997</v>
      </c>
      <c r="F160" s="39">
        <v>37.6599</v>
      </c>
      <c r="G160" s="39">
        <v>35.750100000000003</v>
      </c>
      <c r="H160" s="39">
        <v>32.374400000000001</v>
      </c>
      <c r="I160" s="39">
        <v>37.879399999999997</v>
      </c>
      <c r="J160" s="39">
        <v>43.777500000000003</v>
      </c>
      <c r="K160" s="39">
        <v>37.515099999999997</v>
      </c>
      <c r="L160" s="39">
        <v>37.6599</v>
      </c>
      <c r="M160" s="39">
        <v>35.750100000000003</v>
      </c>
      <c r="N160" s="39">
        <v>32.374400000000001</v>
      </c>
      <c r="O160" s="39">
        <v>44.912300000000002</v>
      </c>
      <c r="P160" s="39">
        <v>44.912300000000002</v>
      </c>
      <c r="Q160" s="39" t="s">
        <v>265</v>
      </c>
      <c r="R160" s="39" t="s">
        <v>265</v>
      </c>
      <c r="S160" s="39" t="s">
        <v>265</v>
      </c>
      <c r="T160" s="39" t="s">
        <v>265</v>
      </c>
      <c r="U160" s="39">
        <v>10.149100000000001</v>
      </c>
      <c r="V160" s="39">
        <v>0</v>
      </c>
      <c r="W160" s="39">
        <v>10.149100000000001</v>
      </c>
      <c r="X160" s="39">
        <v>0</v>
      </c>
      <c r="Y160" s="39">
        <v>0</v>
      </c>
      <c r="Z160" s="39">
        <v>10.149100000000001</v>
      </c>
      <c r="AA160" s="39">
        <v>10.149100000000001</v>
      </c>
      <c r="AB160" s="39">
        <v>0</v>
      </c>
      <c r="AC160" s="39">
        <v>10.149100000000001</v>
      </c>
      <c r="AD160" s="39">
        <v>0</v>
      </c>
      <c r="AE160" s="39">
        <v>0</v>
      </c>
      <c r="AF160" s="39">
        <v>10.149100000000001</v>
      </c>
      <c r="AG160" s="39">
        <v>0</v>
      </c>
      <c r="AH160" s="39">
        <v>0</v>
      </c>
      <c r="AI160" s="39" t="s">
        <v>265</v>
      </c>
      <c r="AJ160" s="39" t="s">
        <v>265</v>
      </c>
      <c r="AK160" s="39" t="s">
        <v>265</v>
      </c>
      <c r="AL160" s="39" t="s">
        <v>265</v>
      </c>
      <c r="AM160" s="39">
        <v>23.854900000000001</v>
      </c>
    </row>
    <row r="161" spans="1:39" hidden="1" outlineLevel="1">
      <c r="A161" s="9">
        <v>45108</v>
      </c>
      <c r="B161" s="39">
        <v>36.364400000000003</v>
      </c>
      <c r="C161" s="39">
        <v>37.978200000000001</v>
      </c>
      <c r="D161" s="39">
        <v>44.8337</v>
      </c>
      <c r="E161" s="39">
        <v>37.590699999999998</v>
      </c>
      <c r="F161" s="39">
        <v>38.147300000000001</v>
      </c>
      <c r="G161" s="39">
        <v>31.785599999999999</v>
      </c>
      <c r="H161" s="39">
        <v>28.064599999999999</v>
      </c>
      <c r="I161" s="39">
        <v>37.976599999999998</v>
      </c>
      <c r="J161" s="39">
        <v>44.814999999999998</v>
      </c>
      <c r="K161" s="39">
        <v>37.590699999999998</v>
      </c>
      <c r="L161" s="39">
        <v>38.147300000000001</v>
      </c>
      <c r="M161" s="39">
        <v>31.785599999999999</v>
      </c>
      <c r="N161" s="39">
        <v>28.064599999999999</v>
      </c>
      <c r="O161" s="39">
        <v>56.384900000000002</v>
      </c>
      <c r="P161" s="39">
        <v>56.384900000000002</v>
      </c>
      <c r="Q161" s="39" t="s">
        <v>265</v>
      </c>
      <c r="R161" s="39" t="s">
        <v>265</v>
      </c>
      <c r="S161" s="39" t="s">
        <v>265</v>
      </c>
      <c r="T161" s="39" t="s">
        <v>265</v>
      </c>
      <c r="U161" s="39">
        <v>10.0382</v>
      </c>
      <c r="V161" s="39">
        <v>0</v>
      </c>
      <c r="W161" s="39">
        <v>10.0382</v>
      </c>
      <c r="X161" s="39">
        <v>0</v>
      </c>
      <c r="Y161" s="39">
        <v>20.959599999999998</v>
      </c>
      <c r="Z161" s="39">
        <v>9.5846999999999998</v>
      </c>
      <c r="AA161" s="39">
        <v>10.0382</v>
      </c>
      <c r="AB161" s="39">
        <v>0</v>
      </c>
      <c r="AC161" s="39">
        <v>10.0382</v>
      </c>
      <c r="AD161" s="39">
        <v>0</v>
      </c>
      <c r="AE161" s="39">
        <v>20.959599999999998</v>
      </c>
      <c r="AF161" s="39">
        <v>9.5846999999999998</v>
      </c>
      <c r="AG161" s="39">
        <v>0</v>
      </c>
      <c r="AH161" s="39">
        <v>0</v>
      </c>
      <c r="AI161" s="39" t="s">
        <v>265</v>
      </c>
      <c r="AJ161" s="39" t="s">
        <v>265</v>
      </c>
      <c r="AK161" s="39" t="s">
        <v>265</v>
      </c>
      <c r="AL161" s="39" t="s">
        <v>265</v>
      </c>
      <c r="AM161" s="39">
        <v>24.058599999999998</v>
      </c>
    </row>
    <row r="162" spans="1:39" hidden="1" outlineLevel="1">
      <c r="A162" s="9">
        <v>45139</v>
      </c>
      <c r="B162" s="39">
        <v>36.122</v>
      </c>
      <c r="C162" s="39">
        <v>37.823399999999999</v>
      </c>
      <c r="D162" s="39">
        <v>43.586199999999998</v>
      </c>
      <c r="E162" s="39">
        <v>37.4574</v>
      </c>
      <c r="F162" s="39">
        <v>38.418799999999997</v>
      </c>
      <c r="G162" s="39">
        <v>28.869199999999999</v>
      </c>
      <c r="H162" s="39">
        <v>24.484400000000001</v>
      </c>
      <c r="I162" s="39">
        <v>37.822499999999998</v>
      </c>
      <c r="J162" s="39">
        <v>43.580500000000001</v>
      </c>
      <c r="K162" s="39">
        <v>37.4574</v>
      </c>
      <c r="L162" s="39">
        <v>38.418799999999997</v>
      </c>
      <c r="M162" s="39">
        <v>28.869199999999999</v>
      </c>
      <c r="N162" s="39">
        <v>24.484400000000001</v>
      </c>
      <c r="O162" s="39">
        <v>47.13</v>
      </c>
      <c r="P162" s="39">
        <v>47.13</v>
      </c>
      <c r="Q162" s="39" t="s">
        <v>265</v>
      </c>
      <c r="R162" s="39" t="s">
        <v>265</v>
      </c>
      <c r="S162" s="39" t="s">
        <v>265</v>
      </c>
      <c r="T162" s="39" t="s">
        <v>265</v>
      </c>
      <c r="U162" s="39">
        <v>8.9541000000000004</v>
      </c>
      <c r="V162" s="39">
        <v>0</v>
      </c>
      <c r="W162" s="39">
        <v>8.9541000000000004</v>
      </c>
      <c r="X162" s="39">
        <v>0</v>
      </c>
      <c r="Y162" s="39">
        <v>0</v>
      </c>
      <c r="Z162" s="39">
        <v>8.9541000000000004</v>
      </c>
      <c r="AA162" s="39">
        <v>8.9541000000000004</v>
      </c>
      <c r="AB162" s="39">
        <v>0</v>
      </c>
      <c r="AC162" s="39">
        <v>8.9541000000000004</v>
      </c>
      <c r="AD162" s="39">
        <v>0</v>
      </c>
      <c r="AE162" s="39">
        <v>0</v>
      </c>
      <c r="AF162" s="39">
        <v>8.9541000000000004</v>
      </c>
      <c r="AG162" s="39">
        <v>0</v>
      </c>
      <c r="AH162" s="39">
        <v>0</v>
      </c>
      <c r="AI162" s="39" t="s">
        <v>265</v>
      </c>
      <c r="AJ162" s="39" t="s">
        <v>265</v>
      </c>
      <c r="AK162" s="39" t="s">
        <v>265</v>
      </c>
      <c r="AL162" s="39" t="s">
        <v>265</v>
      </c>
      <c r="AM162" s="39">
        <v>23.995899999999999</v>
      </c>
    </row>
    <row r="163" spans="1:39" hidden="1" outlineLevel="1">
      <c r="A163" s="9">
        <v>45170</v>
      </c>
      <c r="B163" s="39">
        <v>35.7714</v>
      </c>
      <c r="C163" s="39">
        <v>37.449800000000003</v>
      </c>
      <c r="D163" s="39">
        <v>35.944299999999998</v>
      </c>
      <c r="E163" s="39">
        <v>37.5548</v>
      </c>
      <c r="F163" s="39">
        <v>38.616900000000001</v>
      </c>
      <c r="G163" s="39">
        <v>28.6388</v>
      </c>
      <c r="H163" s="39">
        <v>31.018899999999999</v>
      </c>
      <c r="I163" s="39">
        <v>37.448399999999999</v>
      </c>
      <c r="J163" s="39">
        <v>35.917499999999997</v>
      </c>
      <c r="K163" s="39">
        <v>37.5548</v>
      </c>
      <c r="L163" s="39">
        <v>38.616900000000001</v>
      </c>
      <c r="M163" s="39">
        <v>28.6388</v>
      </c>
      <c r="N163" s="39">
        <v>31.018899999999999</v>
      </c>
      <c r="O163" s="39">
        <v>42.838200000000001</v>
      </c>
      <c r="P163" s="39">
        <v>42.838200000000001</v>
      </c>
      <c r="Q163" s="39" t="s">
        <v>265</v>
      </c>
      <c r="R163" s="39" t="s">
        <v>265</v>
      </c>
      <c r="S163" s="39" t="s">
        <v>265</v>
      </c>
      <c r="T163" s="39" t="s">
        <v>265</v>
      </c>
      <c r="U163" s="39">
        <v>9.6197999999999997</v>
      </c>
      <c r="V163" s="39">
        <v>0</v>
      </c>
      <c r="W163" s="39">
        <v>9.6197999999999997</v>
      </c>
      <c r="X163" s="39">
        <v>0</v>
      </c>
      <c r="Y163" s="39">
        <v>12.99</v>
      </c>
      <c r="Z163" s="39">
        <v>9.6135000000000002</v>
      </c>
      <c r="AA163" s="39">
        <v>9.6197999999999997</v>
      </c>
      <c r="AB163" s="39">
        <v>0</v>
      </c>
      <c r="AC163" s="39">
        <v>9.6197999999999997</v>
      </c>
      <c r="AD163" s="39">
        <v>0</v>
      </c>
      <c r="AE163" s="39">
        <v>12.99</v>
      </c>
      <c r="AF163" s="39">
        <v>9.6135000000000002</v>
      </c>
      <c r="AG163" s="39">
        <v>0</v>
      </c>
      <c r="AH163" s="39">
        <v>0</v>
      </c>
      <c r="AI163" s="39" t="s">
        <v>265</v>
      </c>
      <c r="AJ163" s="39" t="s">
        <v>265</v>
      </c>
      <c r="AK163" s="39" t="s">
        <v>265</v>
      </c>
      <c r="AL163" s="39" t="s">
        <v>265</v>
      </c>
      <c r="AM163" s="39">
        <v>23.172599999999999</v>
      </c>
    </row>
    <row r="164" spans="1:39" hidden="1" outlineLevel="1">
      <c r="A164" s="9">
        <v>45200</v>
      </c>
      <c r="B164" s="39">
        <v>36.275500000000001</v>
      </c>
      <c r="C164" s="39">
        <v>38.057499999999997</v>
      </c>
      <c r="D164" s="39">
        <v>43.552900000000001</v>
      </c>
      <c r="E164" s="39">
        <v>37.728499999999997</v>
      </c>
      <c r="F164" s="39">
        <v>38.5884</v>
      </c>
      <c r="G164" s="39">
        <v>24.523599999999998</v>
      </c>
      <c r="H164" s="39">
        <v>43.255400000000002</v>
      </c>
      <c r="I164" s="39">
        <v>38.056699999999999</v>
      </c>
      <c r="J164" s="39">
        <v>43.553199999999997</v>
      </c>
      <c r="K164" s="39">
        <v>37.728499999999997</v>
      </c>
      <c r="L164" s="39">
        <v>38.5884</v>
      </c>
      <c r="M164" s="39">
        <v>24.523599999999998</v>
      </c>
      <c r="N164" s="39">
        <v>43.255400000000002</v>
      </c>
      <c r="O164" s="39">
        <v>43.441800000000001</v>
      </c>
      <c r="P164" s="39">
        <v>43.441800000000001</v>
      </c>
      <c r="Q164" s="39" t="s">
        <v>265</v>
      </c>
      <c r="R164" s="39" t="s">
        <v>265</v>
      </c>
      <c r="S164" s="39" t="s">
        <v>265</v>
      </c>
      <c r="T164" s="39" t="s">
        <v>265</v>
      </c>
      <c r="U164" s="39">
        <v>9.8132999999999999</v>
      </c>
      <c r="V164" s="39">
        <v>0</v>
      </c>
      <c r="W164" s="39">
        <v>9.8132999999999999</v>
      </c>
      <c r="X164" s="39">
        <v>0</v>
      </c>
      <c r="Y164" s="39">
        <v>24.515599999999999</v>
      </c>
      <c r="Z164" s="39">
        <v>7.8814000000000002</v>
      </c>
      <c r="AA164" s="39">
        <v>9.8132999999999999</v>
      </c>
      <c r="AB164" s="39">
        <v>0</v>
      </c>
      <c r="AC164" s="39">
        <v>9.8132999999999999</v>
      </c>
      <c r="AD164" s="39">
        <v>0</v>
      </c>
      <c r="AE164" s="39">
        <v>24.515599999999999</v>
      </c>
      <c r="AF164" s="39">
        <v>7.8814000000000002</v>
      </c>
      <c r="AG164" s="39">
        <v>0</v>
      </c>
      <c r="AH164" s="39">
        <v>0</v>
      </c>
      <c r="AI164" s="39" t="s">
        <v>265</v>
      </c>
      <c r="AJ164" s="39" t="s">
        <v>265</v>
      </c>
      <c r="AK164" s="39" t="s">
        <v>265</v>
      </c>
      <c r="AL164" s="39" t="s">
        <v>265</v>
      </c>
      <c r="AM164" s="39">
        <v>21.939499999999999</v>
      </c>
    </row>
    <row r="165" spans="1:39" hidden="1" outlineLevel="1">
      <c r="A165" s="9">
        <v>45231</v>
      </c>
      <c r="B165" s="39">
        <v>35.676400000000001</v>
      </c>
      <c r="C165" s="39">
        <v>37.270800000000001</v>
      </c>
      <c r="D165" s="39">
        <v>42.867600000000003</v>
      </c>
      <c r="E165" s="39">
        <v>36.9617</v>
      </c>
      <c r="F165" s="39">
        <v>37.626300000000001</v>
      </c>
      <c r="G165" s="39">
        <v>26.352399999999999</v>
      </c>
      <c r="H165" s="39">
        <v>41.264899999999997</v>
      </c>
      <c r="I165" s="39">
        <v>37.270000000000003</v>
      </c>
      <c r="J165" s="39">
        <v>42.861499999999999</v>
      </c>
      <c r="K165" s="39">
        <v>36.9617</v>
      </c>
      <c r="L165" s="39">
        <v>37.626300000000001</v>
      </c>
      <c r="M165" s="39">
        <v>26.352399999999999</v>
      </c>
      <c r="N165" s="39">
        <v>41.264899999999997</v>
      </c>
      <c r="O165" s="39">
        <v>47.0366</v>
      </c>
      <c r="P165" s="39">
        <v>47.0366</v>
      </c>
      <c r="Q165" s="39" t="s">
        <v>265</v>
      </c>
      <c r="R165" s="39" t="s">
        <v>265</v>
      </c>
      <c r="S165" s="39" t="s">
        <v>265</v>
      </c>
      <c r="T165" s="39" t="s">
        <v>265</v>
      </c>
      <c r="U165" s="39">
        <v>9.2055000000000007</v>
      </c>
      <c r="V165" s="39">
        <v>0</v>
      </c>
      <c r="W165" s="39">
        <v>9.2055000000000007</v>
      </c>
      <c r="X165" s="39">
        <v>0</v>
      </c>
      <c r="Y165" s="39">
        <v>0</v>
      </c>
      <c r="Z165" s="39">
        <v>9.2055000000000007</v>
      </c>
      <c r="AA165" s="39">
        <v>9.2055000000000007</v>
      </c>
      <c r="AB165" s="39">
        <v>0</v>
      </c>
      <c r="AC165" s="39">
        <v>9.2055000000000007</v>
      </c>
      <c r="AD165" s="39">
        <v>0</v>
      </c>
      <c r="AE165" s="39">
        <v>0</v>
      </c>
      <c r="AF165" s="39">
        <v>9.2055000000000007</v>
      </c>
      <c r="AG165" s="39">
        <v>0</v>
      </c>
      <c r="AH165" s="39">
        <v>0</v>
      </c>
      <c r="AI165" s="39" t="s">
        <v>265</v>
      </c>
      <c r="AJ165" s="39" t="s">
        <v>265</v>
      </c>
      <c r="AK165" s="39" t="s">
        <v>265</v>
      </c>
      <c r="AL165" s="39" t="s">
        <v>265</v>
      </c>
      <c r="AM165" s="39">
        <v>21.7316</v>
      </c>
    </row>
    <row r="166" spans="1:39" hidden="1" outlineLevel="1">
      <c r="A166" s="9">
        <v>45261</v>
      </c>
      <c r="B166" s="39">
        <v>35.8001</v>
      </c>
      <c r="C166" s="39">
        <v>37.3033</v>
      </c>
      <c r="D166" s="39">
        <v>43.173099999999998</v>
      </c>
      <c r="E166" s="39">
        <v>36.9741</v>
      </c>
      <c r="F166" s="39">
        <v>38.120399999999997</v>
      </c>
      <c r="G166" s="39">
        <v>23.1418</v>
      </c>
      <c r="H166" s="39">
        <v>41.579500000000003</v>
      </c>
      <c r="I166" s="39">
        <v>37.302199999999999</v>
      </c>
      <c r="J166" s="39">
        <v>43.157299999999999</v>
      </c>
      <c r="K166" s="39">
        <v>36.9741</v>
      </c>
      <c r="L166" s="39">
        <v>38.120399999999997</v>
      </c>
      <c r="M166" s="39">
        <v>23.1418</v>
      </c>
      <c r="N166" s="39">
        <v>41.579500000000003</v>
      </c>
      <c r="O166" s="39">
        <v>59.929400000000001</v>
      </c>
      <c r="P166" s="39">
        <v>59.929400000000001</v>
      </c>
      <c r="Q166" s="39" t="s">
        <v>265</v>
      </c>
      <c r="R166" s="39" t="s">
        <v>265</v>
      </c>
      <c r="S166" s="39" t="s">
        <v>265</v>
      </c>
      <c r="T166" s="39" t="s">
        <v>265</v>
      </c>
      <c r="U166" s="39">
        <v>9.0992999999999995</v>
      </c>
      <c r="V166" s="39">
        <v>0</v>
      </c>
      <c r="W166" s="39">
        <v>9.0992999999999995</v>
      </c>
      <c r="X166" s="39">
        <v>0</v>
      </c>
      <c r="Y166" s="39">
        <v>12.99</v>
      </c>
      <c r="Z166" s="39">
        <v>9.0777000000000001</v>
      </c>
      <c r="AA166" s="39">
        <v>9.0992999999999995</v>
      </c>
      <c r="AB166" s="39">
        <v>0</v>
      </c>
      <c r="AC166" s="39">
        <v>9.0992999999999995</v>
      </c>
      <c r="AD166" s="39">
        <v>0</v>
      </c>
      <c r="AE166" s="39">
        <v>12.99</v>
      </c>
      <c r="AF166" s="39">
        <v>9.0777000000000001</v>
      </c>
      <c r="AG166" s="39">
        <v>0</v>
      </c>
      <c r="AH166" s="39">
        <v>0</v>
      </c>
      <c r="AI166" s="39" t="s">
        <v>265</v>
      </c>
      <c r="AJ166" s="39" t="s">
        <v>265</v>
      </c>
      <c r="AK166" s="39" t="s">
        <v>265</v>
      </c>
      <c r="AL166" s="39" t="s">
        <v>265</v>
      </c>
      <c r="AM166" s="39">
        <v>21.4693</v>
      </c>
    </row>
    <row r="167" spans="1:39" hidden="1" outlineLevel="1">
      <c r="A167" s="9">
        <v>45292</v>
      </c>
      <c r="B167" s="39">
        <v>36.047199999999997</v>
      </c>
      <c r="C167" s="39">
        <v>37.890700000000002</v>
      </c>
      <c r="D167" s="39">
        <v>42.906300000000002</v>
      </c>
      <c r="E167" s="39">
        <v>37.597900000000003</v>
      </c>
      <c r="F167" s="39">
        <v>38.339700000000001</v>
      </c>
      <c r="G167" s="39">
        <v>27.366700000000002</v>
      </c>
      <c r="H167" s="39">
        <v>40.238500000000002</v>
      </c>
      <c r="I167" s="39">
        <v>37.889499999999998</v>
      </c>
      <c r="J167" s="39">
        <v>42.898299999999999</v>
      </c>
      <c r="K167" s="39">
        <v>37.597900000000003</v>
      </c>
      <c r="L167" s="39">
        <v>38.339700000000001</v>
      </c>
      <c r="M167" s="39">
        <v>27.366700000000002</v>
      </c>
      <c r="N167" s="39">
        <v>40.238500000000002</v>
      </c>
      <c r="O167" s="39">
        <v>45.947200000000002</v>
      </c>
      <c r="P167" s="39">
        <v>45.947200000000002</v>
      </c>
      <c r="Q167" s="39" t="s">
        <v>265</v>
      </c>
      <c r="R167" s="39" t="s">
        <v>265</v>
      </c>
      <c r="S167" s="39" t="s">
        <v>265</v>
      </c>
      <c r="T167" s="39" t="s">
        <v>265</v>
      </c>
      <c r="U167" s="39">
        <v>11.557499999999999</v>
      </c>
      <c r="V167" s="39">
        <v>0</v>
      </c>
      <c r="W167" s="39">
        <v>11.557499999999999</v>
      </c>
      <c r="X167" s="39">
        <v>0</v>
      </c>
      <c r="Y167" s="39">
        <v>24.402100000000001</v>
      </c>
      <c r="Z167" s="39">
        <v>10.350300000000001</v>
      </c>
      <c r="AA167" s="39">
        <v>11.557499999999999</v>
      </c>
      <c r="AB167" s="39">
        <v>0</v>
      </c>
      <c r="AC167" s="39">
        <v>11.557499999999999</v>
      </c>
      <c r="AD167" s="39">
        <v>0</v>
      </c>
      <c r="AE167" s="39">
        <v>24.402100000000001</v>
      </c>
      <c r="AF167" s="39">
        <v>10.350300000000001</v>
      </c>
      <c r="AG167" s="39">
        <v>0</v>
      </c>
      <c r="AH167" s="39">
        <v>0</v>
      </c>
      <c r="AI167" s="39" t="s">
        <v>265</v>
      </c>
      <c r="AJ167" s="39" t="s">
        <v>265</v>
      </c>
      <c r="AK167" s="39" t="s">
        <v>265</v>
      </c>
      <c r="AL167" s="39" t="s">
        <v>265</v>
      </c>
      <c r="AM167" s="39">
        <v>20.9831</v>
      </c>
    </row>
    <row r="168" spans="1:39" hidden="1" outlineLevel="1">
      <c r="A168" s="9">
        <v>45323</v>
      </c>
      <c r="B168" s="39">
        <v>36.317500000000003</v>
      </c>
      <c r="C168" s="39">
        <v>37.892899999999997</v>
      </c>
      <c r="D168" s="39">
        <v>43.377499999999998</v>
      </c>
      <c r="E168" s="39">
        <v>37.570399999999999</v>
      </c>
      <c r="F168" s="39">
        <v>38.646099999999997</v>
      </c>
      <c r="G168" s="39">
        <v>25.1206</v>
      </c>
      <c r="H168" s="39">
        <v>41.502400000000002</v>
      </c>
      <c r="I168" s="39">
        <v>37.891199999999998</v>
      </c>
      <c r="J168" s="39">
        <v>43.364899999999999</v>
      </c>
      <c r="K168" s="39">
        <v>37.570399999999999</v>
      </c>
      <c r="L168" s="39">
        <v>38.646099999999997</v>
      </c>
      <c r="M168" s="39">
        <v>25.1206</v>
      </c>
      <c r="N168" s="39">
        <v>41.502400000000002</v>
      </c>
      <c r="O168" s="39">
        <v>47.305199999999999</v>
      </c>
      <c r="P168" s="39">
        <v>47.305199999999999</v>
      </c>
      <c r="Q168" s="39" t="s">
        <v>265</v>
      </c>
      <c r="R168" s="39" t="s">
        <v>265</v>
      </c>
      <c r="S168" s="39" t="s">
        <v>265</v>
      </c>
      <c r="T168" s="39" t="s">
        <v>265</v>
      </c>
      <c r="U168" s="39">
        <v>8.5559999999999992</v>
      </c>
      <c r="V168" s="39">
        <v>0</v>
      </c>
      <c r="W168" s="39">
        <v>8.5559999999999992</v>
      </c>
      <c r="X168" s="39">
        <v>0</v>
      </c>
      <c r="Y168" s="39">
        <v>18.649999999999999</v>
      </c>
      <c r="Z168" s="39">
        <v>8.5555000000000003</v>
      </c>
      <c r="AA168" s="39">
        <v>8.5559999999999992</v>
      </c>
      <c r="AB168" s="39">
        <v>0</v>
      </c>
      <c r="AC168" s="39">
        <v>8.5559999999999992</v>
      </c>
      <c r="AD168" s="39">
        <v>0</v>
      </c>
      <c r="AE168" s="39">
        <v>18.649999999999999</v>
      </c>
      <c r="AF168" s="39">
        <v>8.5555000000000003</v>
      </c>
      <c r="AG168" s="39">
        <v>0</v>
      </c>
      <c r="AH168" s="39">
        <v>0</v>
      </c>
      <c r="AI168" s="39" t="s">
        <v>265</v>
      </c>
      <c r="AJ168" s="39" t="s">
        <v>265</v>
      </c>
      <c r="AK168" s="39" t="s">
        <v>265</v>
      </c>
      <c r="AL168" s="39" t="s">
        <v>265</v>
      </c>
      <c r="AM168" s="39">
        <v>22.0548</v>
      </c>
    </row>
    <row r="169" spans="1:39" hidden="1" outlineLevel="1">
      <c r="A169" s="9">
        <v>45352</v>
      </c>
      <c r="B169" s="39">
        <v>35.838999999999999</v>
      </c>
      <c r="C169" s="39">
        <v>37.565399999999997</v>
      </c>
      <c r="D169" s="39">
        <v>36.832099999999997</v>
      </c>
      <c r="E169" s="39">
        <v>37.606400000000001</v>
      </c>
      <c r="F169" s="39">
        <v>38.806399999999996</v>
      </c>
      <c r="G169" s="39">
        <v>24.822399999999998</v>
      </c>
      <c r="H169" s="39">
        <v>38.861699999999999</v>
      </c>
      <c r="I169" s="39">
        <v>37.564300000000003</v>
      </c>
      <c r="J169" s="39">
        <v>36.809699999999999</v>
      </c>
      <c r="K169" s="39">
        <v>37.606400000000001</v>
      </c>
      <c r="L169" s="39">
        <v>38.806399999999996</v>
      </c>
      <c r="M169" s="39">
        <v>24.822399999999998</v>
      </c>
      <c r="N169" s="39">
        <v>38.861699999999999</v>
      </c>
      <c r="O169" s="39">
        <v>42.970199999999998</v>
      </c>
      <c r="P169" s="39">
        <v>42.970199999999998</v>
      </c>
      <c r="Q169" s="39" t="s">
        <v>265</v>
      </c>
      <c r="R169" s="39" t="s">
        <v>265</v>
      </c>
      <c r="S169" s="39" t="s">
        <v>265</v>
      </c>
      <c r="T169" s="39" t="s">
        <v>265</v>
      </c>
      <c r="U169" s="39">
        <v>7.6863999999999999</v>
      </c>
      <c r="V169" s="39">
        <v>0</v>
      </c>
      <c r="W169" s="39">
        <v>7.6863999999999999</v>
      </c>
      <c r="X169" s="39">
        <v>0</v>
      </c>
      <c r="Y169" s="39">
        <v>0</v>
      </c>
      <c r="Z169" s="39">
        <v>7.6863999999999999</v>
      </c>
      <c r="AA169" s="39">
        <v>7.6863999999999999</v>
      </c>
      <c r="AB169" s="39">
        <v>0</v>
      </c>
      <c r="AC169" s="39">
        <v>7.6863999999999999</v>
      </c>
      <c r="AD169" s="39">
        <v>0</v>
      </c>
      <c r="AE169" s="39">
        <v>0</v>
      </c>
      <c r="AF169" s="39">
        <v>7.6863999999999999</v>
      </c>
      <c r="AG169" s="39">
        <v>0</v>
      </c>
      <c r="AH169" s="39">
        <v>0</v>
      </c>
      <c r="AI169" s="39" t="s">
        <v>265</v>
      </c>
      <c r="AJ169" s="39" t="s">
        <v>265</v>
      </c>
      <c r="AK169" s="39" t="s">
        <v>265</v>
      </c>
      <c r="AL169" s="39" t="s">
        <v>265</v>
      </c>
      <c r="AM169" s="39">
        <v>21.278600000000001</v>
      </c>
    </row>
    <row r="170" spans="1:39">
      <c r="A170" s="9">
        <v>45383</v>
      </c>
      <c r="B170" s="39">
        <v>35.287300000000002</v>
      </c>
      <c r="C170" s="39">
        <v>37.564399999999999</v>
      </c>
      <c r="D170" s="39">
        <v>38.170400000000001</v>
      </c>
      <c r="E170" s="39">
        <v>37.529699999999998</v>
      </c>
      <c r="F170" s="39">
        <v>38.6738</v>
      </c>
      <c r="G170" s="39">
        <v>24.9773</v>
      </c>
      <c r="H170" s="39">
        <v>40.313099999999999</v>
      </c>
      <c r="I170" s="39">
        <v>37.563499999999998</v>
      </c>
      <c r="J170" s="39">
        <v>38.154299999999999</v>
      </c>
      <c r="K170" s="39">
        <v>37.529699999999998</v>
      </c>
      <c r="L170" s="39">
        <v>38.6738</v>
      </c>
      <c r="M170" s="39">
        <v>24.9773</v>
      </c>
      <c r="N170" s="39">
        <v>40.313099999999999</v>
      </c>
      <c r="O170" s="39">
        <v>55.16</v>
      </c>
      <c r="P170" s="39">
        <v>55.16</v>
      </c>
      <c r="Q170" s="39" t="s">
        <v>265</v>
      </c>
      <c r="R170" s="39" t="s">
        <v>265</v>
      </c>
      <c r="S170" s="39" t="s">
        <v>265</v>
      </c>
      <c r="T170" s="39" t="s">
        <v>265</v>
      </c>
      <c r="U170" s="39">
        <v>9.0312999999999999</v>
      </c>
      <c r="V170" s="39">
        <v>0</v>
      </c>
      <c r="W170" s="39">
        <v>9.0312999999999999</v>
      </c>
      <c r="X170" s="39">
        <v>0</v>
      </c>
      <c r="Y170" s="39">
        <v>24.338899999999999</v>
      </c>
      <c r="Z170" s="39">
        <v>8.3573000000000004</v>
      </c>
      <c r="AA170" s="39">
        <v>9.0312999999999999</v>
      </c>
      <c r="AB170" s="39">
        <v>0</v>
      </c>
      <c r="AC170" s="39">
        <v>9.0312999999999999</v>
      </c>
      <c r="AD170" s="39">
        <v>0</v>
      </c>
      <c r="AE170" s="39">
        <v>24.338899999999999</v>
      </c>
      <c r="AF170" s="39">
        <v>8.3573000000000004</v>
      </c>
      <c r="AG170" s="39">
        <v>0</v>
      </c>
      <c r="AH170" s="39">
        <v>0</v>
      </c>
      <c r="AI170" s="39" t="s">
        <v>265</v>
      </c>
      <c r="AJ170" s="39" t="s">
        <v>265</v>
      </c>
      <c r="AK170" s="39" t="s">
        <v>265</v>
      </c>
      <c r="AL170" s="39" t="s">
        <v>265</v>
      </c>
      <c r="AM170" s="39">
        <v>22.175999999999998</v>
      </c>
    </row>
    <row r="171" spans="1:39">
      <c r="A171" s="9">
        <v>45413</v>
      </c>
      <c r="B171" s="39">
        <v>36.296799999999998</v>
      </c>
      <c r="C171" s="39">
        <v>37.993400000000001</v>
      </c>
      <c r="D171" s="39">
        <v>38.9649</v>
      </c>
      <c r="E171" s="39">
        <v>37.939300000000003</v>
      </c>
      <c r="F171" s="39">
        <v>38.805</v>
      </c>
      <c r="G171" s="39">
        <v>27.449300000000001</v>
      </c>
      <c r="H171" s="39">
        <v>42.796900000000001</v>
      </c>
      <c r="I171" s="39">
        <v>37.992600000000003</v>
      </c>
      <c r="J171" s="39">
        <v>38.953499999999998</v>
      </c>
      <c r="K171" s="39">
        <v>37.939300000000003</v>
      </c>
      <c r="L171" s="39">
        <v>38.805</v>
      </c>
      <c r="M171" s="39">
        <v>27.449300000000001</v>
      </c>
      <c r="N171" s="39">
        <v>42.796900000000001</v>
      </c>
      <c r="O171" s="39">
        <v>41.448900000000002</v>
      </c>
      <c r="P171" s="39">
        <v>41.448900000000002</v>
      </c>
      <c r="Q171" s="39" t="s">
        <v>265</v>
      </c>
      <c r="R171" s="39" t="s">
        <v>265</v>
      </c>
      <c r="S171" s="39" t="s">
        <v>265</v>
      </c>
      <c r="T171" s="39" t="s">
        <v>265</v>
      </c>
      <c r="U171" s="39">
        <v>8.3417999999999992</v>
      </c>
      <c r="V171" s="39">
        <v>0</v>
      </c>
      <c r="W171" s="39">
        <v>8.3417999999999992</v>
      </c>
      <c r="X171" s="39">
        <v>0</v>
      </c>
      <c r="Y171" s="39">
        <v>16.399999999999999</v>
      </c>
      <c r="Z171" s="39">
        <v>8.2017000000000007</v>
      </c>
      <c r="AA171" s="39">
        <v>8.3417999999999992</v>
      </c>
      <c r="AB171" s="39">
        <v>0</v>
      </c>
      <c r="AC171" s="39">
        <v>8.3417999999999992</v>
      </c>
      <c r="AD171" s="39">
        <v>0</v>
      </c>
      <c r="AE171" s="39">
        <v>16.399999999999999</v>
      </c>
      <c r="AF171" s="39">
        <v>8.2017000000000007</v>
      </c>
      <c r="AG171" s="39">
        <v>0</v>
      </c>
      <c r="AH171" s="39">
        <v>0</v>
      </c>
      <c r="AI171" s="39" t="s">
        <v>265</v>
      </c>
      <c r="AJ171" s="39" t="s">
        <v>265</v>
      </c>
      <c r="AK171" s="39" t="s">
        <v>265</v>
      </c>
      <c r="AL171" s="39" t="s">
        <v>265</v>
      </c>
      <c r="AM171" s="39">
        <v>19.226600000000001</v>
      </c>
    </row>
    <row r="172" spans="1:39">
      <c r="A172" s="9">
        <v>45444</v>
      </c>
      <c r="B172" s="39">
        <v>36.000100000000003</v>
      </c>
      <c r="C172" s="39">
        <v>37.4285</v>
      </c>
      <c r="D172" s="39">
        <v>39.020299999999999</v>
      </c>
      <c r="E172" s="39">
        <v>37.347000000000001</v>
      </c>
      <c r="F172" s="39">
        <v>38.018799999999999</v>
      </c>
      <c r="G172" s="39">
        <v>28.108899999999998</v>
      </c>
      <c r="H172" s="39">
        <v>41.352499999999999</v>
      </c>
      <c r="I172" s="39">
        <v>37.427399999999999</v>
      </c>
      <c r="J172" s="39">
        <v>38.998800000000003</v>
      </c>
      <c r="K172" s="39">
        <v>37.347000000000001</v>
      </c>
      <c r="L172" s="39">
        <v>38.018799999999999</v>
      </c>
      <c r="M172" s="39">
        <v>28.108899999999998</v>
      </c>
      <c r="N172" s="39">
        <v>41.352499999999999</v>
      </c>
      <c r="O172" s="39">
        <v>56.1785</v>
      </c>
      <c r="P172" s="39">
        <v>56.1785</v>
      </c>
      <c r="Q172" s="39" t="s">
        <v>265</v>
      </c>
      <c r="R172" s="39" t="s">
        <v>265</v>
      </c>
      <c r="S172" s="39" t="s">
        <v>265</v>
      </c>
      <c r="T172" s="39" t="s">
        <v>265</v>
      </c>
      <c r="U172" s="39">
        <v>8.2558000000000007</v>
      </c>
      <c r="V172" s="39">
        <v>0</v>
      </c>
      <c r="W172" s="39">
        <v>8.2558000000000007</v>
      </c>
      <c r="X172" s="39">
        <v>0</v>
      </c>
      <c r="Y172" s="39">
        <v>0</v>
      </c>
      <c r="Z172" s="39">
        <v>8.2558000000000007</v>
      </c>
      <c r="AA172" s="39">
        <v>8.2558000000000007</v>
      </c>
      <c r="AB172" s="39">
        <v>0</v>
      </c>
      <c r="AC172" s="39">
        <v>8.2558000000000007</v>
      </c>
      <c r="AD172" s="39">
        <v>0</v>
      </c>
      <c r="AE172" s="39">
        <v>0</v>
      </c>
      <c r="AF172" s="39">
        <v>8.2558000000000007</v>
      </c>
      <c r="AG172" s="39">
        <v>0</v>
      </c>
      <c r="AH172" s="39">
        <v>0</v>
      </c>
      <c r="AI172" s="39" t="s">
        <v>265</v>
      </c>
      <c r="AJ172" s="39" t="s">
        <v>265</v>
      </c>
      <c r="AK172" s="39" t="s">
        <v>265</v>
      </c>
      <c r="AL172" s="39" t="s">
        <v>265</v>
      </c>
      <c r="AM172" s="39">
        <v>21.589600000000001</v>
      </c>
    </row>
    <row r="173" spans="1:39">
      <c r="A173" s="9">
        <v>45474</v>
      </c>
      <c r="B173" s="39">
        <v>35.006300000000003</v>
      </c>
      <c r="C173" s="39">
        <v>36.776400000000002</v>
      </c>
      <c r="D173" s="39">
        <v>39.379600000000003</v>
      </c>
      <c r="E173" s="39">
        <v>36.643999999999998</v>
      </c>
      <c r="F173" s="39">
        <v>37.579900000000002</v>
      </c>
      <c r="G173" s="39">
        <v>25.789200000000001</v>
      </c>
      <c r="H173" s="39">
        <v>40.000100000000003</v>
      </c>
      <c r="I173" s="39">
        <v>36.772799999999997</v>
      </c>
      <c r="J173" s="39">
        <v>39.316099999999999</v>
      </c>
      <c r="K173" s="39">
        <v>36.643999999999998</v>
      </c>
      <c r="L173" s="39">
        <v>37.579900000000002</v>
      </c>
      <c r="M173" s="39">
        <v>25.789200000000001</v>
      </c>
      <c r="N173" s="39">
        <v>40.000100000000003</v>
      </c>
      <c r="O173" s="39">
        <v>56.984400000000001</v>
      </c>
      <c r="P173" s="39">
        <v>56.984400000000001</v>
      </c>
      <c r="Q173" s="39" t="s">
        <v>265</v>
      </c>
      <c r="R173" s="39" t="s">
        <v>265</v>
      </c>
      <c r="S173" s="39" t="s">
        <v>265</v>
      </c>
      <c r="T173" s="39" t="s">
        <v>265</v>
      </c>
      <c r="U173" s="39">
        <v>9.2988999999999997</v>
      </c>
      <c r="V173" s="39">
        <v>0</v>
      </c>
      <c r="W173" s="39">
        <v>9.2988999999999997</v>
      </c>
      <c r="X173" s="39">
        <v>0</v>
      </c>
      <c r="Y173" s="39">
        <v>24.005299999999998</v>
      </c>
      <c r="Z173" s="39">
        <v>8.7181999999999995</v>
      </c>
      <c r="AA173" s="39">
        <v>9.2988999999999997</v>
      </c>
      <c r="AB173" s="39">
        <v>0</v>
      </c>
      <c r="AC173" s="39">
        <v>9.2988999999999997</v>
      </c>
      <c r="AD173" s="39">
        <v>0</v>
      </c>
      <c r="AE173" s="39">
        <v>24.005299999999998</v>
      </c>
      <c r="AF173" s="39">
        <v>8.7181999999999995</v>
      </c>
      <c r="AG173" s="39">
        <v>0</v>
      </c>
      <c r="AH173" s="39">
        <v>0</v>
      </c>
      <c r="AI173" s="39" t="s">
        <v>265</v>
      </c>
      <c r="AJ173" s="39" t="s">
        <v>265</v>
      </c>
      <c r="AK173" s="39" t="s">
        <v>265</v>
      </c>
      <c r="AL173" s="39" t="s">
        <v>265</v>
      </c>
      <c r="AM173" s="39">
        <v>22.125699999999998</v>
      </c>
    </row>
    <row r="174" spans="1:39">
      <c r="A174" s="9">
        <v>45505</v>
      </c>
      <c r="B174" s="39">
        <v>35.6036</v>
      </c>
      <c r="C174" s="39">
        <v>37.020400000000002</v>
      </c>
      <c r="D174" s="39">
        <v>39.988900000000001</v>
      </c>
      <c r="E174" s="39">
        <v>36.877000000000002</v>
      </c>
      <c r="F174" s="39">
        <v>37.671599999999998</v>
      </c>
      <c r="G174" s="39">
        <v>26.1769</v>
      </c>
      <c r="H174" s="39">
        <v>41.339599999999997</v>
      </c>
      <c r="I174" s="39">
        <v>37.020400000000002</v>
      </c>
      <c r="J174" s="39">
        <v>39.990400000000001</v>
      </c>
      <c r="K174" s="39">
        <v>36.877000000000002</v>
      </c>
      <c r="L174" s="39">
        <v>37.671599999999998</v>
      </c>
      <c r="M174" s="39">
        <v>26.1769</v>
      </c>
      <c r="N174" s="39">
        <v>41.339599999999997</v>
      </c>
      <c r="O174" s="39">
        <v>36.127000000000002</v>
      </c>
      <c r="P174" s="39">
        <v>36.127000000000002</v>
      </c>
      <c r="Q174" s="39" t="s">
        <v>265</v>
      </c>
      <c r="R174" s="39" t="s">
        <v>265</v>
      </c>
      <c r="S174" s="39" t="s">
        <v>265</v>
      </c>
      <c r="T174" s="39" t="s">
        <v>265</v>
      </c>
      <c r="U174" s="39">
        <v>8.0447000000000006</v>
      </c>
      <c r="V174" s="39">
        <v>0</v>
      </c>
      <c r="W174" s="39">
        <v>8.0447000000000006</v>
      </c>
      <c r="X174" s="39">
        <v>0</v>
      </c>
      <c r="Y174" s="39">
        <v>0</v>
      </c>
      <c r="Z174" s="39">
        <v>8.0447000000000006</v>
      </c>
      <c r="AA174" s="39">
        <v>8.0447000000000006</v>
      </c>
      <c r="AB174" s="39">
        <v>0</v>
      </c>
      <c r="AC174" s="39">
        <v>8.0447000000000006</v>
      </c>
      <c r="AD174" s="39">
        <v>0</v>
      </c>
      <c r="AE174" s="39">
        <v>0</v>
      </c>
      <c r="AF174" s="39">
        <v>8.0447000000000006</v>
      </c>
      <c r="AG174" s="39">
        <v>0</v>
      </c>
      <c r="AH174" s="39">
        <v>0</v>
      </c>
      <c r="AI174" s="39" t="s">
        <v>265</v>
      </c>
      <c r="AJ174" s="39" t="s">
        <v>265</v>
      </c>
      <c r="AK174" s="39" t="s">
        <v>265</v>
      </c>
      <c r="AL174" s="39" t="s">
        <v>265</v>
      </c>
      <c r="AM174" s="39">
        <v>22.893699999999999</v>
      </c>
    </row>
    <row r="175" spans="1:39">
      <c r="A175" s="9">
        <v>45536</v>
      </c>
      <c r="B175" s="39">
        <v>35.937399999999997</v>
      </c>
      <c r="C175" s="39">
        <v>37.350099999999998</v>
      </c>
      <c r="D175" s="39">
        <v>40.831800000000001</v>
      </c>
      <c r="E175" s="39">
        <v>37.180399999999999</v>
      </c>
      <c r="F175" s="39">
        <v>37.6143</v>
      </c>
      <c r="G175" s="39">
        <v>30.302</v>
      </c>
      <c r="H175" s="39">
        <v>39.932600000000001</v>
      </c>
      <c r="I175" s="39">
        <v>37.3491</v>
      </c>
      <c r="J175" s="39">
        <v>40.815199999999997</v>
      </c>
      <c r="K175" s="39">
        <v>37.180399999999999</v>
      </c>
      <c r="L175" s="39">
        <v>37.6143</v>
      </c>
      <c r="M175" s="39">
        <v>30.302</v>
      </c>
      <c r="N175" s="39">
        <v>39.932600000000001</v>
      </c>
      <c r="O175" s="39">
        <v>52.178400000000003</v>
      </c>
      <c r="P175" s="39">
        <v>52.178400000000003</v>
      </c>
      <c r="Q175" s="39" t="s">
        <v>265</v>
      </c>
      <c r="R175" s="39" t="s">
        <v>265</v>
      </c>
      <c r="S175" s="39" t="s">
        <v>265</v>
      </c>
      <c r="T175" s="39" t="s">
        <v>265</v>
      </c>
      <c r="U175" s="39">
        <v>8.6390999999999991</v>
      </c>
      <c r="V175" s="39">
        <v>0</v>
      </c>
      <c r="W175" s="39">
        <v>8.6390999999999991</v>
      </c>
      <c r="X175" s="39">
        <v>0</v>
      </c>
      <c r="Y175" s="39">
        <v>0</v>
      </c>
      <c r="Z175" s="39">
        <v>8.6390999999999991</v>
      </c>
      <c r="AA175" s="39">
        <v>8.6390999999999991</v>
      </c>
      <c r="AB175" s="39">
        <v>0</v>
      </c>
      <c r="AC175" s="39">
        <v>8.6390999999999991</v>
      </c>
      <c r="AD175" s="39">
        <v>0</v>
      </c>
      <c r="AE175" s="39">
        <v>0</v>
      </c>
      <c r="AF175" s="39">
        <v>8.6390999999999991</v>
      </c>
      <c r="AG175" s="39">
        <v>0</v>
      </c>
      <c r="AH175" s="39">
        <v>0</v>
      </c>
      <c r="AI175" s="39" t="s">
        <v>265</v>
      </c>
      <c r="AJ175" s="39" t="s">
        <v>265</v>
      </c>
      <c r="AK175" s="39" t="s">
        <v>265</v>
      </c>
      <c r="AL175" s="39" t="s">
        <v>265</v>
      </c>
      <c r="AM175" s="39">
        <v>22.224299999999999</v>
      </c>
    </row>
    <row r="176" spans="1:39">
      <c r="A176" s="9">
        <v>45566</v>
      </c>
      <c r="B176" s="39">
        <v>36.279000000000003</v>
      </c>
      <c r="C176" s="39">
        <v>37.366599999999998</v>
      </c>
      <c r="D176" s="39">
        <v>40.509799999999998</v>
      </c>
      <c r="E176" s="39">
        <v>37.285299999999999</v>
      </c>
      <c r="F176" s="39">
        <v>37.627699999999997</v>
      </c>
      <c r="G176" s="39">
        <v>28.672799999999999</v>
      </c>
      <c r="H176" s="39">
        <v>38.902799999999999</v>
      </c>
      <c r="I176" s="39">
        <v>37.366100000000003</v>
      </c>
      <c r="J176" s="39">
        <v>40.494999999999997</v>
      </c>
      <c r="K176" s="39">
        <v>37.285299999999999</v>
      </c>
      <c r="L176" s="39">
        <v>37.627699999999997</v>
      </c>
      <c r="M176" s="39">
        <v>28.672799999999999</v>
      </c>
      <c r="N176" s="39">
        <v>38.902799999999999</v>
      </c>
      <c r="O176" s="39">
        <v>53.137999999999998</v>
      </c>
      <c r="P176" s="39">
        <v>53.137999999999998</v>
      </c>
      <c r="Q176" s="39" t="s">
        <v>265</v>
      </c>
      <c r="R176" s="39" t="s">
        <v>265</v>
      </c>
      <c r="S176" s="39" t="s">
        <v>265</v>
      </c>
      <c r="T176" s="39" t="s">
        <v>265</v>
      </c>
      <c r="U176" s="39">
        <v>8.7615999999999996</v>
      </c>
      <c r="V176" s="39">
        <v>0</v>
      </c>
      <c r="W176" s="39">
        <v>8.7615999999999996</v>
      </c>
      <c r="X176" s="39">
        <v>0</v>
      </c>
      <c r="Y176" s="39">
        <v>20.1007</v>
      </c>
      <c r="Z176" s="39">
        <v>8.7392000000000003</v>
      </c>
      <c r="AA176" s="39">
        <v>8.7615999999999996</v>
      </c>
      <c r="AB176" s="39">
        <v>0</v>
      </c>
      <c r="AC176" s="39">
        <v>8.7615999999999996</v>
      </c>
      <c r="AD176" s="39">
        <v>0</v>
      </c>
      <c r="AE176" s="39">
        <v>20.1007</v>
      </c>
      <c r="AF176" s="39">
        <v>8.7392000000000003</v>
      </c>
      <c r="AG176" s="39">
        <v>0</v>
      </c>
      <c r="AH176" s="39">
        <v>0</v>
      </c>
      <c r="AI176" s="39" t="s">
        <v>265</v>
      </c>
      <c r="AJ176" s="39" t="s">
        <v>265</v>
      </c>
      <c r="AK176" s="39" t="s">
        <v>265</v>
      </c>
      <c r="AL176" s="39" t="s">
        <v>265</v>
      </c>
      <c r="AM176" s="39">
        <v>23.274100000000001</v>
      </c>
    </row>
    <row r="177" spans="1:39">
      <c r="A177" s="9">
        <v>45597</v>
      </c>
      <c r="B177" s="39">
        <v>35.713200000000001</v>
      </c>
      <c r="C177" s="39">
        <v>36.4602</v>
      </c>
      <c r="D177" s="39">
        <v>40.150100000000002</v>
      </c>
      <c r="E177" s="39">
        <v>36.371099999999998</v>
      </c>
      <c r="F177" s="39">
        <v>37.028799999999997</v>
      </c>
      <c r="G177" s="39">
        <v>23.794799999999999</v>
      </c>
      <c r="H177" s="39">
        <v>35.644100000000002</v>
      </c>
      <c r="I177" s="39">
        <v>36.459800000000001</v>
      </c>
      <c r="J177" s="39">
        <v>40.142400000000002</v>
      </c>
      <c r="K177" s="39">
        <v>36.371099999999998</v>
      </c>
      <c r="L177" s="39">
        <v>37.028799999999997</v>
      </c>
      <c r="M177" s="39">
        <v>23.794799999999999</v>
      </c>
      <c r="N177" s="39">
        <v>35.644100000000002</v>
      </c>
      <c r="O177" s="39">
        <v>43.126300000000001</v>
      </c>
      <c r="P177" s="39">
        <v>43.126300000000001</v>
      </c>
      <c r="Q177" s="39" t="s">
        <v>265</v>
      </c>
      <c r="R177" s="39" t="s">
        <v>265</v>
      </c>
      <c r="S177" s="39" t="s">
        <v>265</v>
      </c>
      <c r="T177" s="39" t="s">
        <v>265</v>
      </c>
      <c r="U177" s="39">
        <v>8.4601000000000006</v>
      </c>
      <c r="V177" s="39">
        <v>0</v>
      </c>
      <c r="W177" s="39">
        <v>8.4601000000000006</v>
      </c>
      <c r="X177" s="39">
        <v>0</v>
      </c>
      <c r="Y177" s="39">
        <v>0</v>
      </c>
      <c r="Z177" s="39">
        <v>8.4601000000000006</v>
      </c>
      <c r="AA177" s="39">
        <v>8.4601000000000006</v>
      </c>
      <c r="AB177" s="39">
        <v>0</v>
      </c>
      <c r="AC177" s="39">
        <v>8.4601000000000006</v>
      </c>
      <c r="AD177" s="39">
        <v>0</v>
      </c>
      <c r="AE177" s="39">
        <v>0</v>
      </c>
      <c r="AF177" s="39">
        <v>8.4601000000000006</v>
      </c>
      <c r="AG177" s="39">
        <v>0</v>
      </c>
      <c r="AH177" s="39">
        <v>0</v>
      </c>
      <c r="AI177" s="39" t="s">
        <v>265</v>
      </c>
      <c r="AJ177" s="39" t="s">
        <v>265</v>
      </c>
      <c r="AK177" s="39" t="s">
        <v>265</v>
      </c>
      <c r="AL177" s="39" t="s">
        <v>265</v>
      </c>
      <c r="AM177" s="39">
        <v>23.531700000000001</v>
      </c>
    </row>
    <row r="178" spans="1:39">
      <c r="A178" s="9">
        <v>45627</v>
      </c>
      <c r="B178" s="39">
        <v>35.934100000000001</v>
      </c>
      <c r="C178" s="39">
        <v>36.466299999999997</v>
      </c>
      <c r="D178" s="39">
        <v>40.501199999999997</v>
      </c>
      <c r="E178" s="39">
        <v>36.366100000000003</v>
      </c>
      <c r="F178" s="39">
        <v>36.909599999999998</v>
      </c>
      <c r="G178" s="39">
        <v>23.772500000000001</v>
      </c>
      <c r="H178" s="39">
        <v>40.2119</v>
      </c>
      <c r="I178" s="39">
        <v>36.465499999999999</v>
      </c>
      <c r="J178" s="39">
        <v>40.475900000000003</v>
      </c>
      <c r="K178" s="39">
        <v>36.366100000000003</v>
      </c>
      <c r="L178" s="39">
        <v>36.909599999999998</v>
      </c>
      <c r="M178" s="39">
        <v>23.772500000000001</v>
      </c>
      <c r="N178" s="39">
        <v>40.2119</v>
      </c>
      <c r="O178" s="39">
        <v>53.020099999999999</v>
      </c>
      <c r="P178" s="39">
        <v>53.020099999999999</v>
      </c>
      <c r="Q178" s="39" t="s">
        <v>265</v>
      </c>
      <c r="R178" s="39" t="s">
        <v>265</v>
      </c>
      <c r="S178" s="39" t="s">
        <v>265</v>
      </c>
      <c r="T178" s="39" t="s">
        <v>265</v>
      </c>
      <c r="U178" s="39">
        <v>8.6090999999999998</v>
      </c>
      <c r="V178" s="39">
        <v>0</v>
      </c>
      <c r="W178" s="39">
        <v>8.6090999999999998</v>
      </c>
      <c r="X178" s="39">
        <v>0</v>
      </c>
      <c r="Y178" s="39">
        <v>0</v>
      </c>
      <c r="Z178" s="39">
        <v>8.6090999999999998</v>
      </c>
      <c r="AA178" s="39">
        <v>8.6090999999999998</v>
      </c>
      <c r="AB178" s="39">
        <v>0</v>
      </c>
      <c r="AC178" s="39">
        <v>8.6090999999999998</v>
      </c>
      <c r="AD178" s="39">
        <v>0</v>
      </c>
      <c r="AE178" s="39">
        <v>0</v>
      </c>
      <c r="AF178" s="39">
        <v>8.6090999999999998</v>
      </c>
      <c r="AG178" s="39">
        <v>0</v>
      </c>
      <c r="AH178" s="39">
        <v>0</v>
      </c>
      <c r="AI178" s="39" t="s">
        <v>265</v>
      </c>
      <c r="AJ178" s="39" t="s">
        <v>265</v>
      </c>
      <c r="AK178" s="39" t="s">
        <v>265</v>
      </c>
      <c r="AL178" s="39" t="s">
        <v>265</v>
      </c>
      <c r="AM178" s="39">
        <v>24.2499</v>
      </c>
    </row>
    <row r="179" spans="1:39">
      <c r="A179" s="9">
        <v>45658</v>
      </c>
      <c r="B179" s="39">
        <v>36.160200000000003</v>
      </c>
      <c r="C179" s="39">
        <v>37.392600000000002</v>
      </c>
      <c r="D179" s="39">
        <v>39.893000000000001</v>
      </c>
      <c r="E179" s="39">
        <v>37.328899999999997</v>
      </c>
      <c r="F179" s="39">
        <v>37.595700000000001</v>
      </c>
      <c r="G179" s="39">
        <v>29.504200000000001</v>
      </c>
      <c r="H179" s="39">
        <v>42.224200000000003</v>
      </c>
      <c r="I179" s="39">
        <v>37.392000000000003</v>
      </c>
      <c r="J179" s="39">
        <v>39.874600000000001</v>
      </c>
      <c r="K179" s="39">
        <v>37.328899999999997</v>
      </c>
      <c r="L179" s="39">
        <v>37.595700000000001</v>
      </c>
      <c r="M179" s="39">
        <v>29.504200000000001</v>
      </c>
      <c r="N179" s="39">
        <v>42.224200000000003</v>
      </c>
      <c r="O179" s="39">
        <v>52.3172</v>
      </c>
      <c r="P179" s="39">
        <v>52.3172</v>
      </c>
      <c r="Q179" s="39" t="s">
        <v>265</v>
      </c>
      <c r="R179" s="39" t="s">
        <v>265</v>
      </c>
      <c r="S179" s="39" t="s">
        <v>265</v>
      </c>
      <c r="T179" s="39" t="s">
        <v>265</v>
      </c>
      <c r="U179" s="39">
        <v>9.3580000000000005</v>
      </c>
      <c r="V179" s="39">
        <v>0</v>
      </c>
      <c r="W179" s="39">
        <v>9.3580000000000005</v>
      </c>
      <c r="X179" s="39">
        <v>0</v>
      </c>
      <c r="Y179" s="39">
        <v>20.059999999999999</v>
      </c>
      <c r="Z179" s="39">
        <v>9.3350000000000009</v>
      </c>
      <c r="AA179" s="39">
        <v>9.3580000000000005</v>
      </c>
      <c r="AB179" s="39">
        <v>0</v>
      </c>
      <c r="AC179" s="39">
        <v>9.3580000000000005</v>
      </c>
      <c r="AD179" s="39">
        <v>0</v>
      </c>
      <c r="AE179" s="39">
        <v>20.059999999999999</v>
      </c>
      <c r="AF179" s="39">
        <v>9.3350000000000009</v>
      </c>
      <c r="AG179" s="39">
        <v>0</v>
      </c>
      <c r="AH179" s="39">
        <v>0</v>
      </c>
      <c r="AI179" s="39" t="s">
        <v>265</v>
      </c>
      <c r="AJ179" s="39" t="s">
        <v>265</v>
      </c>
      <c r="AK179" s="39" t="s">
        <v>265</v>
      </c>
      <c r="AL179" s="39" t="s">
        <v>265</v>
      </c>
      <c r="AM179" s="39">
        <v>22.642700000000001</v>
      </c>
    </row>
    <row r="180" spans="1:39">
      <c r="A180" s="9">
        <v>45689</v>
      </c>
      <c r="B180" s="39">
        <v>36.734200000000001</v>
      </c>
      <c r="C180" s="39">
        <v>37.521999999999998</v>
      </c>
      <c r="D180" s="39">
        <v>40.3249</v>
      </c>
      <c r="E180" s="39">
        <v>37.452100000000002</v>
      </c>
      <c r="F180" s="39">
        <v>37.726700000000001</v>
      </c>
      <c r="G180" s="39">
        <v>31.605399999999999</v>
      </c>
      <c r="H180" s="39">
        <v>36.888300000000001</v>
      </c>
      <c r="I180" s="39">
        <v>37.5212</v>
      </c>
      <c r="J180" s="39">
        <v>40.295499999999997</v>
      </c>
      <c r="K180" s="39">
        <v>37.452100000000002</v>
      </c>
      <c r="L180" s="39">
        <v>37.726700000000001</v>
      </c>
      <c r="M180" s="39">
        <v>31.605399999999999</v>
      </c>
      <c r="N180" s="39">
        <v>36.888300000000001</v>
      </c>
      <c r="O180" s="39">
        <v>55.275700000000001</v>
      </c>
      <c r="P180" s="39">
        <v>55.275700000000001</v>
      </c>
      <c r="Q180" s="39" t="s">
        <v>265</v>
      </c>
      <c r="R180" s="39" t="s">
        <v>265</v>
      </c>
      <c r="S180" s="39" t="s">
        <v>265</v>
      </c>
      <c r="T180" s="39" t="s">
        <v>265</v>
      </c>
      <c r="U180" s="39">
        <v>8.1204999999999998</v>
      </c>
      <c r="V180" s="39">
        <v>0</v>
      </c>
      <c r="W180" s="39">
        <v>8.1204999999999998</v>
      </c>
      <c r="X180" s="39">
        <v>0</v>
      </c>
      <c r="Y180" s="39">
        <v>0</v>
      </c>
      <c r="Z180" s="39">
        <v>8.1204999999999998</v>
      </c>
      <c r="AA180" s="39">
        <v>8.1204999999999998</v>
      </c>
      <c r="AB180" s="39">
        <v>0</v>
      </c>
      <c r="AC180" s="39">
        <v>8.1204999999999998</v>
      </c>
      <c r="AD180" s="39">
        <v>0</v>
      </c>
      <c r="AE180" s="39">
        <v>0</v>
      </c>
      <c r="AF180" s="39">
        <v>8.1204999999999998</v>
      </c>
      <c r="AG180" s="39">
        <v>0</v>
      </c>
      <c r="AH180" s="39">
        <v>0</v>
      </c>
      <c r="AI180" s="39" t="s">
        <v>265</v>
      </c>
      <c r="AJ180" s="39" t="s">
        <v>265</v>
      </c>
      <c r="AK180" s="39" t="s">
        <v>265</v>
      </c>
      <c r="AL180" s="39" t="s">
        <v>265</v>
      </c>
      <c r="AM180" s="39">
        <v>23.278300000000002</v>
      </c>
    </row>
    <row r="181" spans="1:39">
      <c r="A181" s="9">
        <v>45717</v>
      </c>
      <c r="B181" s="39">
        <v>37.0867</v>
      </c>
      <c r="C181" s="39">
        <v>37.7879</v>
      </c>
      <c r="D181" s="39">
        <v>40.242600000000003</v>
      </c>
      <c r="E181" s="39">
        <v>37.725299999999997</v>
      </c>
      <c r="F181" s="39">
        <v>37.944699999999997</v>
      </c>
      <c r="G181" s="39">
        <v>31.742999999999999</v>
      </c>
      <c r="H181" s="39">
        <v>39.325000000000003</v>
      </c>
      <c r="I181" s="39">
        <v>37.787799999999997</v>
      </c>
      <c r="J181" s="39">
        <v>40.241199999999999</v>
      </c>
      <c r="K181" s="39">
        <v>37.725299999999997</v>
      </c>
      <c r="L181" s="39">
        <v>37.944699999999997</v>
      </c>
      <c r="M181" s="39">
        <v>31.742999999999999</v>
      </c>
      <c r="N181" s="39">
        <v>39.325000000000003</v>
      </c>
      <c r="O181" s="39">
        <v>40.874299999999998</v>
      </c>
      <c r="P181" s="39">
        <v>40.874299999999998</v>
      </c>
      <c r="Q181" s="39" t="s">
        <v>265</v>
      </c>
      <c r="R181" s="39" t="s">
        <v>265</v>
      </c>
      <c r="S181" s="39" t="s">
        <v>265</v>
      </c>
      <c r="T181" s="39" t="s">
        <v>265</v>
      </c>
      <c r="U181" s="39">
        <v>8.7590000000000003</v>
      </c>
      <c r="V181" s="39">
        <v>0</v>
      </c>
      <c r="W181" s="39">
        <v>8.7590000000000003</v>
      </c>
      <c r="X181" s="39">
        <v>0</v>
      </c>
      <c r="Y181" s="39">
        <v>0</v>
      </c>
      <c r="Z181" s="39">
        <v>8.7590000000000003</v>
      </c>
      <c r="AA181" s="39">
        <v>8.7590000000000003</v>
      </c>
      <c r="AB181" s="39">
        <v>0</v>
      </c>
      <c r="AC181" s="39">
        <v>8.7590000000000003</v>
      </c>
      <c r="AD181" s="39">
        <v>0</v>
      </c>
      <c r="AE181" s="39">
        <v>0</v>
      </c>
      <c r="AF181" s="39">
        <v>8.7590000000000003</v>
      </c>
      <c r="AG181" s="39">
        <v>0</v>
      </c>
      <c r="AH181" s="39">
        <v>0</v>
      </c>
      <c r="AI181" s="39" t="s">
        <v>265</v>
      </c>
      <c r="AJ181" s="39" t="s">
        <v>265</v>
      </c>
      <c r="AK181" s="39" t="s">
        <v>265</v>
      </c>
      <c r="AL181" s="39" t="s">
        <v>265</v>
      </c>
      <c r="AM181" s="39">
        <v>22.799499999999998</v>
      </c>
    </row>
    <row r="182" spans="1:39">
      <c r="A182" s="9">
        <v>45748</v>
      </c>
      <c r="B182" s="39">
        <v>36.536999999999999</v>
      </c>
      <c r="C182" s="39">
        <v>37.600099999999998</v>
      </c>
      <c r="D182" s="39">
        <v>39.307400000000001</v>
      </c>
      <c r="E182" s="39">
        <v>37.553100000000001</v>
      </c>
      <c r="F182" s="39">
        <v>37.7654</v>
      </c>
      <c r="G182" s="39">
        <v>32.360500000000002</v>
      </c>
      <c r="H182" s="39">
        <v>38.431699999999999</v>
      </c>
      <c r="I182" s="39">
        <v>37.598300000000002</v>
      </c>
      <c r="J182" s="39">
        <v>39.244900000000001</v>
      </c>
      <c r="K182" s="39">
        <v>37.553100000000001</v>
      </c>
      <c r="L182" s="39">
        <v>37.7654</v>
      </c>
      <c r="M182" s="39">
        <v>32.360500000000002</v>
      </c>
      <c r="N182" s="39">
        <v>38.431699999999999</v>
      </c>
      <c r="O182" s="39">
        <v>56.578200000000002</v>
      </c>
      <c r="P182" s="39">
        <v>56.578200000000002</v>
      </c>
      <c r="Q182" s="39" t="s">
        <v>265</v>
      </c>
      <c r="R182" s="39" t="s">
        <v>265</v>
      </c>
      <c r="S182" s="39" t="s">
        <v>265</v>
      </c>
      <c r="T182" s="39" t="s">
        <v>265</v>
      </c>
      <c r="U182" s="39">
        <v>11.0618</v>
      </c>
      <c r="V182" s="39">
        <v>0</v>
      </c>
      <c r="W182" s="39">
        <v>11.0618</v>
      </c>
      <c r="X182" s="39">
        <v>0</v>
      </c>
      <c r="Y182" s="39">
        <v>20.27</v>
      </c>
      <c r="Z182" s="39">
        <v>11.0243</v>
      </c>
      <c r="AA182" s="39">
        <v>11.0618</v>
      </c>
      <c r="AB182" s="39">
        <v>0</v>
      </c>
      <c r="AC182" s="39">
        <v>11.0618</v>
      </c>
      <c r="AD182" s="39">
        <v>0</v>
      </c>
      <c r="AE182" s="39">
        <v>20.27</v>
      </c>
      <c r="AF182" s="39">
        <v>11.0243</v>
      </c>
      <c r="AG182" s="39">
        <v>0</v>
      </c>
      <c r="AH182" s="39">
        <v>0</v>
      </c>
      <c r="AI182" s="39" t="s">
        <v>265</v>
      </c>
      <c r="AJ182" s="39" t="s">
        <v>265</v>
      </c>
      <c r="AK182" s="39" t="s">
        <v>265</v>
      </c>
      <c r="AL182" s="39" t="s">
        <v>265</v>
      </c>
      <c r="AM182" s="39">
        <v>23.0093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6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2"/>
    </row>
    <row r="3" spans="1:16" ht="26.25" customHeight="1">
      <c r="A3" s="221" t="s">
        <v>109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1" t="s">
        <v>127</v>
      </c>
    </row>
    <row r="5" spans="1:16" ht="12.75" customHeight="1">
      <c r="A5" s="12" t="s">
        <v>51</v>
      </c>
    </row>
    <row r="6" spans="1:16" s="18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180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6"/>
      <c r="B9" s="11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</row>
    <row r="11" spans="1:16" hidden="1" outlineLevel="1">
      <c r="A11" s="9">
        <v>40544</v>
      </c>
      <c r="B11" s="39">
        <v>5.4320000000000004</v>
      </c>
      <c r="C11" s="39">
        <v>7.1139000000000001</v>
      </c>
      <c r="D11" s="39">
        <v>8.9762000000000004</v>
      </c>
      <c r="E11" s="39">
        <v>9.1625999999999994</v>
      </c>
      <c r="F11" s="39">
        <v>14.1</v>
      </c>
      <c r="G11" s="39">
        <v>5.4522000000000004</v>
      </c>
      <c r="H11" s="39">
        <v>4.7271999999999998</v>
      </c>
      <c r="I11" s="39">
        <v>9.0538000000000007</v>
      </c>
      <c r="J11" s="39">
        <v>12.1203</v>
      </c>
      <c r="K11" s="39">
        <v>0</v>
      </c>
      <c r="L11" s="39">
        <v>3.2355999999999998</v>
      </c>
      <c r="M11" s="39">
        <v>3.2341000000000002</v>
      </c>
      <c r="N11" s="39">
        <v>0</v>
      </c>
      <c r="O11" s="39">
        <v>0</v>
      </c>
      <c r="P11" s="39">
        <v>8</v>
      </c>
    </row>
    <row r="12" spans="1:16" hidden="1" outlineLevel="1">
      <c r="A12" s="9">
        <v>40575</v>
      </c>
      <c r="B12" s="39">
        <v>3.6291000000000002</v>
      </c>
      <c r="C12" s="39">
        <v>8.3740000000000006</v>
      </c>
      <c r="D12" s="39">
        <v>9.7213999999999992</v>
      </c>
      <c r="E12" s="39">
        <v>13.276899999999999</v>
      </c>
      <c r="F12" s="39">
        <v>5.8663999999999996</v>
      </c>
      <c r="G12" s="39">
        <v>3.6297999999999999</v>
      </c>
      <c r="H12" s="39">
        <v>3.3523999999999998</v>
      </c>
      <c r="I12" s="39">
        <v>8.2141000000000002</v>
      </c>
      <c r="J12" s="39">
        <v>12.7117</v>
      </c>
      <c r="K12" s="39">
        <v>17.5</v>
      </c>
      <c r="L12" s="39">
        <v>3.3784999999999998</v>
      </c>
      <c r="M12" s="39">
        <v>3.3664999999999998</v>
      </c>
      <c r="N12" s="39">
        <v>5</v>
      </c>
      <c r="O12" s="39">
        <v>0</v>
      </c>
      <c r="P12" s="39">
        <v>8</v>
      </c>
    </row>
    <row r="13" spans="1:16" hidden="1" outlineLevel="1">
      <c r="A13" s="9">
        <v>40603</v>
      </c>
      <c r="B13" s="39">
        <v>4.3792</v>
      </c>
      <c r="C13" s="39">
        <v>6.5397999999999996</v>
      </c>
      <c r="D13" s="39">
        <v>8.8794000000000004</v>
      </c>
      <c r="E13" s="39">
        <v>13.0022</v>
      </c>
      <c r="F13" s="39">
        <v>15.5</v>
      </c>
      <c r="G13" s="39">
        <v>4.3803999999999998</v>
      </c>
      <c r="H13" s="39">
        <v>3.8841999999999999</v>
      </c>
      <c r="I13" s="39">
        <v>8.4682999999999993</v>
      </c>
      <c r="J13" s="39">
        <v>15.7887</v>
      </c>
      <c r="K13" s="39">
        <v>0</v>
      </c>
      <c r="L13" s="39">
        <v>3.3915999999999999</v>
      </c>
      <c r="M13" s="39">
        <v>2.9439000000000002</v>
      </c>
      <c r="N13" s="39">
        <v>4.2603</v>
      </c>
      <c r="O13" s="39">
        <v>0</v>
      </c>
      <c r="P13" s="39">
        <v>8</v>
      </c>
    </row>
    <row r="14" spans="1:16" hidden="1" outlineLevel="1">
      <c r="A14" s="9">
        <v>40634</v>
      </c>
      <c r="B14" s="39">
        <v>8.09</v>
      </c>
      <c r="C14" s="39">
        <v>6.1256000000000004</v>
      </c>
      <c r="D14" s="39">
        <v>9.1492000000000004</v>
      </c>
      <c r="E14" s="39">
        <v>11.862299999999999</v>
      </c>
      <c r="F14" s="39">
        <v>6</v>
      </c>
      <c r="G14" s="39">
        <v>8.1074000000000002</v>
      </c>
      <c r="H14" s="39">
        <v>7.5404</v>
      </c>
      <c r="I14" s="39">
        <v>9.2889999999999997</v>
      </c>
      <c r="J14" s="39">
        <v>14.956300000000001</v>
      </c>
      <c r="K14" s="39">
        <v>0</v>
      </c>
      <c r="L14" s="39">
        <v>2.6259999999999999</v>
      </c>
      <c r="M14" s="39">
        <v>2.6137999999999999</v>
      </c>
      <c r="N14" s="39">
        <v>0</v>
      </c>
      <c r="O14" s="39">
        <v>0</v>
      </c>
      <c r="P14" s="39">
        <v>8</v>
      </c>
    </row>
    <row r="15" spans="1:16" hidden="1" outlineLevel="1">
      <c r="A15" s="9">
        <v>40664</v>
      </c>
      <c r="B15" s="39">
        <v>9.1776999999999997</v>
      </c>
      <c r="C15" s="39">
        <v>6.0720999999999998</v>
      </c>
      <c r="D15" s="39">
        <v>7.2728000000000002</v>
      </c>
      <c r="E15" s="39">
        <v>12.6845</v>
      </c>
      <c r="F15" s="39">
        <v>0</v>
      </c>
      <c r="G15" s="39">
        <v>9.2676999999999996</v>
      </c>
      <c r="H15" s="39">
        <v>8.6272000000000002</v>
      </c>
      <c r="I15" s="39">
        <v>9.6933000000000007</v>
      </c>
      <c r="J15" s="39">
        <v>13.3857</v>
      </c>
      <c r="K15" s="39">
        <v>4.9775999999999998</v>
      </c>
      <c r="L15" s="39">
        <v>3.5144000000000002</v>
      </c>
      <c r="M15" s="39">
        <v>3.3050000000000002</v>
      </c>
      <c r="N15" s="39">
        <v>4.5180999999999996</v>
      </c>
      <c r="O15" s="39">
        <v>6.5</v>
      </c>
      <c r="P15" s="39">
        <v>8</v>
      </c>
    </row>
    <row r="16" spans="1:16" hidden="1" outlineLevel="1">
      <c r="A16" s="9">
        <v>40695</v>
      </c>
      <c r="B16" s="39">
        <v>9.3318999999999992</v>
      </c>
      <c r="C16" s="39">
        <v>4.5101000000000004</v>
      </c>
      <c r="D16" s="39">
        <v>6.8483000000000001</v>
      </c>
      <c r="E16" s="39">
        <v>13.1663</v>
      </c>
      <c r="F16" s="39">
        <v>9.5</v>
      </c>
      <c r="G16" s="39">
        <v>9.4524000000000008</v>
      </c>
      <c r="H16" s="39">
        <v>6.8122999999999996</v>
      </c>
      <c r="I16" s="39">
        <v>7.5762999999999998</v>
      </c>
      <c r="J16" s="39">
        <v>13.992599999999999</v>
      </c>
      <c r="K16" s="39">
        <v>16.849799999999998</v>
      </c>
      <c r="L16" s="39">
        <v>5.8577000000000004</v>
      </c>
      <c r="M16" s="39">
        <v>7.8898000000000001</v>
      </c>
      <c r="N16" s="39">
        <v>5</v>
      </c>
      <c r="O16" s="39">
        <v>0</v>
      </c>
      <c r="P16" s="39">
        <v>6</v>
      </c>
    </row>
    <row r="17" spans="1:16" hidden="1" outlineLevel="1">
      <c r="A17" s="9">
        <v>40725</v>
      </c>
      <c r="B17" s="39">
        <v>9.4284999999999997</v>
      </c>
      <c r="C17" s="39">
        <v>4.2525000000000004</v>
      </c>
      <c r="D17" s="39">
        <v>5.9255000000000004</v>
      </c>
      <c r="E17" s="39">
        <v>11.923</v>
      </c>
      <c r="F17" s="39">
        <v>4</v>
      </c>
      <c r="G17" s="39">
        <v>9.5511999999999997</v>
      </c>
      <c r="H17" s="39">
        <v>6.1325000000000003</v>
      </c>
      <c r="I17" s="39">
        <v>11.8081</v>
      </c>
      <c r="J17" s="39">
        <v>12.410299999999999</v>
      </c>
      <c r="K17" s="39">
        <v>2</v>
      </c>
      <c r="L17" s="39">
        <v>6.4970999999999997</v>
      </c>
      <c r="M17" s="39">
        <v>8.2936999999999994</v>
      </c>
      <c r="N17" s="39">
        <v>5.9710000000000001</v>
      </c>
      <c r="O17" s="39">
        <v>0</v>
      </c>
      <c r="P17" s="39">
        <v>6</v>
      </c>
    </row>
    <row r="18" spans="1:16" hidden="1" outlineLevel="1">
      <c r="A18" s="9">
        <v>40756</v>
      </c>
      <c r="B18" s="39">
        <v>7.3781999999999996</v>
      </c>
      <c r="C18" s="39">
        <v>2.9759000000000002</v>
      </c>
      <c r="D18" s="39">
        <v>5.5331000000000001</v>
      </c>
      <c r="E18" s="39">
        <v>8.2081</v>
      </c>
      <c r="F18" s="39">
        <v>0</v>
      </c>
      <c r="G18" s="39">
        <v>7.3747999999999996</v>
      </c>
      <c r="H18" s="39">
        <v>5.0058999999999996</v>
      </c>
      <c r="I18" s="39">
        <v>10.785600000000001</v>
      </c>
      <c r="J18" s="39">
        <v>13.1084</v>
      </c>
      <c r="K18" s="39">
        <v>9</v>
      </c>
      <c r="L18" s="39">
        <v>7.4279000000000002</v>
      </c>
      <c r="M18" s="39">
        <v>7.4922000000000004</v>
      </c>
      <c r="N18" s="39">
        <v>7.4539</v>
      </c>
      <c r="O18" s="39">
        <v>6.5</v>
      </c>
      <c r="P18" s="39">
        <v>6</v>
      </c>
    </row>
    <row r="19" spans="1:16" hidden="1" outlineLevel="1">
      <c r="A19" s="9">
        <v>40787</v>
      </c>
      <c r="B19" s="39">
        <v>10.021100000000001</v>
      </c>
      <c r="C19" s="39">
        <v>5.1924999999999999</v>
      </c>
      <c r="D19" s="39">
        <v>9.5723000000000003</v>
      </c>
      <c r="E19" s="39">
        <v>13.5152</v>
      </c>
      <c r="F19" s="39">
        <v>14.5</v>
      </c>
      <c r="G19" s="39">
        <v>10.1349</v>
      </c>
      <c r="H19" s="39">
        <v>5.1978</v>
      </c>
      <c r="I19" s="39">
        <v>12.157999999999999</v>
      </c>
      <c r="J19" s="39">
        <v>13.383800000000001</v>
      </c>
      <c r="K19" s="39">
        <v>14.34</v>
      </c>
      <c r="L19" s="39">
        <v>4.9484000000000004</v>
      </c>
      <c r="M19" s="39">
        <v>5.1226000000000003</v>
      </c>
      <c r="N19" s="39">
        <v>4.3537999999999997</v>
      </c>
      <c r="O19" s="39">
        <v>0</v>
      </c>
      <c r="P19" s="39">
        <v>7</v>
      </c>
    </row>
    <row r="20" spans="1:16" hidden="1" outlineLevel="1">
      <c r="A20" s="9">
        <v>40817</v>
      </c>
      <c r="B20" s="39">
        <v>14.0664</v>
      </c>
      <c r="C20" s="39">
        <v>4.1885000000000003</v>
      </c>
      <c r="D20" s="39">
        <v>12.1632</v>
      </c>
      <c r="E20" s="39">
        <v>6.7805999999999997</v>
      </c>
      <c r="F20" s="39">
        <v>7.0548000000000002</v>
      </c>
      <c r="G20" s="39">
        <v>14.221299999999999</v>
      </c>
      <c r="H20" s="39">
        <v>7.1196000000000002</v>
      </c>
      <c r="I20" s="39">
        <v>16.170500000000001</v>
      </c>
      <c r="J20" s="39">
        <v>12.120799999999999</v>
      </c>
      <c r="K20" s="39">
        <v>10.8649</v>
      </c>
      <c r="L20" s="39">
        <v>3.9996999999999998</v>
      </c>
      <c r="M20" s="39">
        <v>3.9986000000000002</v>
      </c>
      <c r="N20" s="39">
        <v>0</v>
      </c>
      <c r="O20" s="39">
        <v>0</v>
      </c>
      <c r="P20" s="39">
        <v>7</v>
      </c>
    </row>
    <row r="21" spans="1:16" hidden="1" outlineLevel="1">
      <c r="A21" s="9">
        <v>40848</v>
      </c>
      <c r="B21" s="39">
        <v>12.6403</v>
      </c>
      <c r="C21" s="39">
        <v>2.1078999999999999</v>
      </c>
      <c r="D21" s="39">
        <v>15.932499999999999</v>
      </c>
      <c r="E21" s="39">
        <v>12.4161</v>
      </c>
      <c r="F21" s="39">
        <v>10</v>
      </c>
      <c r="G21" s="39">
        <v>12.782500000000001</v>
      </c>
      <c r="H21" s="39">
        <v>8.8339999999999996</v>
      </c>
      <c r="I21" s="39">
        <v>20.249600000000001</v>
      </c>
      <c r="J21" s="39">
        <v>12.841699999999999</v>
      </c>
      <c r="K21" s="39">
        <v>5</v>
      </c>
      <c r="L21" s="39">
        <v>2.8016000000000001</v>
      </c>
      <c r="M21" s="39">
        <v>2.9788000000000001</v>
      </c>
      <c r="N21" s="39">
        <v>2.5728</v>
      </c>
      <c r="O21" s="39">
        <v>0</v>
      </c>
      <c r="P21" s="39">
        <v>7</v>
      </c>
    </row>
    <row r="22" spans="1:16" hidden="1" outlineLevel="1">
      <c r="A22" s="9">
        <v>40878</v>
      </c>
      <c r="B22" s="39">
        <v>10.4269</v>
      </c>
      <c r="C22" s="39">
        <v>3.7585999999999999</v>
      </c>
      <c r="D22" s="39">
        <v>17.335899999999999</v>
      </c>
      <c r="E22" s="39">
        <v>14.3634</v>
      </c>
      <c r="F22" s="39">
        <v>0.5</v>
      </c>
      <c r="G22" s="39">
        <v>12.757899999999999</v>
      </c>
      <c r="H22" s="39">
        <v>8.5608000000000004</v>
      </c>
      <c r="I22" s="39">
        <v>15.6684</v>
      </c>
      <c r="J22" s="39">
        <v>5.0796999999999999</v>
      </c>
      <c r="K22" s="39">
        <v>11.5</v>
      </c>
      <c r="L22" s="39">
        <v>2.5952000000000002</v>
      </c>
      <c r="M22" s="39">
        <v>2.4146000000000001</v>
      </c>
      <c r="N22" s="39">
        <v>4.5206</v>
      </c>
      <c r="O22" s="39">
        <v>2.5</v>
      </c>
      <c r="P22" s="39">
        <v>7</v>
      </c>
    </row>
    <row r="23" spans="1:16" hidden="1" outlineLevel="1">
      <c r="A23" s="9">
        <v>40909</v>
      </c>
      <c r="B23" s="39">
        <v>8.6219999999999999</v>
      </c>
      <c r="C23" s="39">
        <v>3.0215999999999998</v>
      </c>
      <c r="D23" s="39">
        <v>13.0951</v>
      </c>
      <c r="E23" s="39">
        <v>13.255699999999999</v>
      </c>
      <c r="F23" s="39">
        <v>0</v>
      </c>
      <c r="G23" s="39">
        <v>8.8942999999999994</v>
      </c>
      <c r="H23" s="39">
        <v>6.1566000000000001</v>
      </c>
      <c r="I23" s="39">
        <v>14.2188</v>
      </c>
      <c r="J23" s="39">
        <v>9.5901999999999994</v>
      </c>
      <c r="K23" s="39">
        <v>10</v>
      </c>
      <c r="L23" s="39">
        <v>4.1101999999999999</v>
      </c>
      <c r="M23" s="39">
        <v>3.5952000000000002</v>
      </c>
      <c r="N23" s="39">
        <v>4.2647000000000004</v>
      </c>
      <c r="O23" s="39">
        <v>2.5</v>
      </c>
      <c r="P23" s="39">
        <v>7</v>
      </c>
    </row>
    <row r="24" spans="1:16" hidden="1" outlineLevel="1">
      <c r="A24" s="9">
        <v>40940</v>
      </c>
      <c r="B24" s="39">
        <v>6.8166000000000002</v>
      </c>
      <c r="C24" s="39">
        <v>4.6757999999999997</v>
      </c>
      <c r="D24" s="39">
        <v>9.9041999999999994</v>
      </c>
      <c r="E24" s="39">
        <v>13.5199</v>
      </c>
      <c r="F24" s="39">
        <v>7.2</v>
      </c>
      <c r="G24" s="39">
        <v>6.8680000000000003</v>
      </c>
      <c r="H24" s="39">
        <v>5.7564000000000002</v>
      </c>
      <c r="I24" s="39">
        <v>12.820600000000001</v>
      </c>
      <c r="J24" s="39">
        <v>16.9953</v>
      </c>
      <c r="K24" s="39">
        <v>13</v>
      </c>
      <c r="L24" s="39">
        <v>3.0339999999999998</v>
      </c>
      <c r="M24" s="39">
        <v>2.9438</v>
      </c>
      <c r="N24" s="39">
        <v>3.5550999999999999</v>
      </c>
      <c r="O24" s="39">
        <v>2.5</v>
      </c>
      <c r="P24" s="39">
        <v>7</v>
      </c>
    </row>
    <row r="25" spans="1:16" hidden="1" outlineLevel="1">
      <c r="A25" s="9">
        <v>40969</v>
      </c>
      <c r="B25" s="39">
        <v>8.7180999999999997</v>
      </c>
      <c r="C25" s="39">
        <v>3.9266000000000001</v>
      </c>
      <c r="D25" s="39">
        <v>11.934200000000001</v>
      </c>
      <c r="E25" s="39">
        <v>13.987399999999999</v>
      </c>
      <c r="F25" s="39">
        <v>0</v>
      </c>
      <c r="G25" s="39">
        <v>8.8728999999999996</v>
      </c>
      <c r="H25" s="39">
        <v>7.1839000000000004</v>
      </c>
      <c r="I25" s="39">
        <v>13.5862</v>
      </c>
      <c r="J25" s="39">
        <v>16.901299999999999</v>
      </c>
      <c r="K25" s="39">
        <v>18.5</v>
      </c>
      <c r="L25" s="39">
        <v>2.9929000000000001</v>
      </c>
      <c r="M25" s="39">
        <v>2.8666</v>
      </c>
      <c r="N25" s="39">
        <v>3.1751</v>
      </c>
      <c r="O25" s="39">
        <v>2.5</v>
      </c>
      <c r="P25" s="39">
        <v>7</v>
      </c>
    </row>
    <row r="26" spans="1:16" hidden="1" outlineLevel="1">
      <c r="A26" s="9">
        <v>41000</v>
      </c>
      <c r="B26" s="39">
        <v>8.2052999999999994</v>
      </c>
      <c r="C26" s="39">
        <v>4.4316000000000004</v>
      </c>
      <c r="D26" s="39">
        <v>9.9634999999999998</v>
      </c>
      <c r="E26" s="39">
        <v>12.870799999999999</v>
      </c>
      <c r="F26" s="39">
        <v>0</v>
      </c>
      <c r="G26" s="39">
        <v>8.4322999999999997</v>
      </c>
      <c r="H26" s="39">
        <v>6.3601000000000001</v>
      </c>
      <c r="I26" s="39">
        <v>14.482100000000001</v>
      </c>
      <c r="J26" s="39">
        <v>15.9863</v>
      </c>
      <c r="K26" s="39">
        <v>18.478999999999999</v>
      </c>
      <c r="L26" s="39">
        <v>3.2412999999999998</v>
      </c>
      <c r="M26" s="39">
        <v>3.1703999999999999</v>
      </c>
      <c r="N26" s="39">
        <v>3.3062</v>
      </c>
      <c r="O26" s="39">
        <v>2.5</v>
      </c>
      <c r="P26" s="39">
        <v>0</v>
      </c>
    </row>
    <row r="27" spans="1:16" hidden="1" outlineLevel="1">
      <c r="A27" s="9">
        <v>41030</v>
      </c>
      <c r="B27" s="39">
        <v>9.2891999999999992</v>
      </c>
      <c r="C27" s="39">
        <v>6.5907</v>
      </c>
      <c r="D27" s="39">
        <v>13.0032</v>
      </c>
      <c r="E27" s="39">
        <v>15.702</v>
      </c>
      <c r="F27" s="39">
        <v>0</v>
      </c>
      <c r="G27" s="39">
        <v>9.5742999999999991</v>
      </c>
      <c r="H27" s="39">
        <v>8.36</v>
      </c>
      <c r="I27" s="39">
        <v>14.2888</v>
      </c>
      <c r="J27" s="39">
        <v>16.4193</v>
      </c>
      <c r="K27" s="39">
        <v>12.393599999999999</v>
      </c>
      <c r="L27" s="39">
        <v>3.4805999999999999</v>
      </c>
      <c r="M27" s="39">
        <v>3.1476999999999999</v>
      </c>
      <c r="N27" s="39">
        <v>3.8443000000000001</v>
      </c>
      <c r="O27" s="39">
        <v>2.5</v>
      </c>
      <c r="P27" s="39">
        <v>0</v>
      </c>
    </row>
    <row r="28" spans="1:16" hidden="1" outlineLevel="1">
      <c r="A28" s="9">
        <v>41061</v>
      </c>
      <c r="B28" s="39">
        <v>11.367100000000001</v>
      </c>
      <c r="C28" s="39">
        <v>3.9119000000000002</v>
      </c>
      <c r="D28" s="39">
        <v>13.276400000000001</v>
      </c>
      <c r="E28" s="39">
        <v>16.194099999999999</v>
      </c>
      <c r="F28" s="39">
        <v>0</v>
      </c>
      <c r="G28" s="39">
        <v>11.936199999999999</v>
      </c>
      <c r="H28" s="39">
        <v>8.5435999999999996</v>
      </c>
      <c r="I28" s="39">
        <v>15.9596</v>
      </c>
      <c r="J28" s="39">
        <v>16.0061</v>
      </c>
      <c r="K28" s="39">
        <v>5</v>
      </c>
      <c r="L28" s="39">
        <v>2.6164999999999998</v>
      </c>
      <c r="M28" s="39">
        <v>2.5286</v>
      </c>
      <c r="N28" s="39">
        <v>2.6240000000000001</v>
      </c>
      <c r="O28" s="39">
        <v>4.3258000000000001</v>
      </c>
      <c r="P28" s="39">
        <v>0</v>
      </c>
    </row>
    <row r="29" spans="1:16" hidden="1" outlineLevel="1">
      <c r="A29" s="9">
        <v>41091</v>
      </c>
      <c r="B29" s="39">
        <v>10.8405</v>
      </c>
      <c r="C29" s="39">
        <v>4.9276999999999997</v>
      </c>
      <c r="D29" s="39">
        <v>14.5718</v>
      </c>
      <c r="E29" s="39">
        <v>15.654999999999999</v>
      </c>
      <c r="F29" s="39">
        <v>0</v>
      </c>
      <c r="G29" s="39">
        <v>12.148899999999999</v>
      </c>
      <c r="H29" s="39">
        <v>9.0441000000000003</v>
      </c>
      <c r="I29" s="39">
        <v>17.347100000000001</v>
      </c>
      <c r="J29" s="39">
        <v>10.131</v>
      </c>
      <c r="K29" s="39">
        <v>0</v>
      </c>
      <c r="L29" s="39">
        <v>2.7166000000000001</v>
      </c>
      <c r="M29" s="39">
        <v>2.0861999999999998</v>
      </c>
      <c r="N29" s="39">
        <v>4.0012999999999996</v>
      </c>
      <c r="O29" s="39">
        <v>2.5</v>
      </c>
      <c r="P29" s="39">
        <v>0.1</v>
      </c>
    </row>
    <row r="30" spans="1:16" hidden="1" outlineLevel="1">
      <c r="A30" s="9">
        <v>41122</v>
      </c>
      <c r="B30" s="39">
        <v>12.8072</v>
      </c>
      <c r="C30" s="39">
        <v>6.0541999999999998</v>
      </c>
      <c r="D30" s="39">
        <v>19.171399999999998</v>
      </c>
      <c r="E30" s="39">
        <v>15.061500000000001</v>
      </c>
      <c r="F30" s="39">
        <v>0</v>
      </c>
      <c r="G30" s="39">
        <v>13.2524</v>
      </c>
      <c r="H30" s="39">
        <v>9.3084000000000007</v>
      </c>
      <c r="I30" s="39">
        <v>19.395600000000002</v>
      </c>
      <c r="J30" s="39">
        <v>15.817299999999999</v>
      </c>
      <c r="K30" s="39">
        <v>0</v>
      </c>
      <c r="L30" s="39">
        <v>3.1244000000000001</v>
      </c>
      <c r="M30" s="39">
        <v>2.9702999999999999</v>
      </c>
      <c r="N30" s="39">
        <v>3.5156000000000001</v>
      </c>
      <c r="O30" s="39">
        <v>2.5</v>
      </c>
      <c r="P30" s="39">
        <v>0</v>
      </c>
    </row>
    <row r="31" spans="1:16" hidden="1" outlineLevel="1">
      <c r="A31" s="9">
        <v>41153</v>
      </c>
      <c r="B31" s="39">
        <v>10.2887</v>
      </c>
      <c r="C31" s="39">
        <v>7.0815999999999999</v>
      </c>
      <c r="D31" s="39">
        <v>16.43</v>
      </c>
      <c r="E31" s="39">
        <v>14.895</v>
      </c>
      <c r="F31" s="39">
        <v>0</v>
      </c>
      <c r="G31" s="39">
        <v>10.7051</v>
      </c>
      <c r="H31" s="39">
        <v>6.7122999999999999</v>
      </c>
      <c r="I31" s="39">
        <v>18.8687</v>
      </c>
      <c r="J31" s="39">
        <v>14.924200000000001</v>
      </c>
      <c r="K31" s="39">
        <v>0</v>
      </c>
      <c r="L31" s="39">
        <v>2.3307000000000002</v>
      </c>
      <c r="M31" s="39">
        <v>2.8212999999999999</v>
      </c>
      <c r="N31" s="39">
        <v>2.0847000000000002</v>
      </c>
      <c r="O31" s="39">
        <v>2.5</v>
      </c>
      <c r="P31" s="39">
        <v>0</v>
      </c>
    </row>
    <row r="32" spans="1:16" hidden="1" outlineLevel="1">
      <c r="A32" s="9">
        <v>41183</v>
      </c>
      <c r="B32" s="39">
        <v>17.694400000000002</v>
      </c>
      <c r="C32" s="39">
        <v>4.7401</v>
      </c>
      <c r="D32" s="39">
        <v>19.927299999999999</v>
      </c>
      <c r="E32" s="39">
        <v>6.9493999999999998</v>
      </c>
      <c r="F32" s="39">
        <v>0</v>
      </c>
      <c r="G32" s="39">
        <v>17.991299999999999</v>
      </c>
      <c r="H32" s="39">
        <v>7.5913000000000004</v>
      </c>
      <c r="I32" s="39">
        <v>24.142800000000001</v>
      </c>
      <c r="J32" s="39">
        <v>17.651</v>
      </c>
      <c r="K32" s="39">
        <v>0</v>
      </c>
      <c r="L32" s="39">
        <v>3.6854</v>
      </c>
      <c r="M32" s="39">
        <v>2.9782000000000002</v>
      </c>
      <c r="N32" s="39">
        <v>3.9257</v>
      </c>
      <c r="O32" s="39">
        <v>3</v>
      </c>
      <c r="P32" s="39">
        <v>0</v>
      </c>
    </row>
    <row r="33" spans="1:16" hidden="1" outlineLevel="1">
      <c r="A33" s="9">
        <v>41214</v>
      </c>
      <c r="B33" s="39">
        <v>20.415600000000001</v>
      </c>
      <c r="C33" s="39">
        <v>7.3615000000000004</v>
      </c>
      <c r="D33" s="39">
        <v>24.971900000000002</v>
      </c>
      <c r="E33" s="39">
        <v>14.5467</v>
      </c>
      <c r="F33" s="39">
        <v>0</v>
      </c>
      <c r="G33" s="39">
        <v>20.564399999999999</v>
      </c>
      <c r="H33" s="39">
        <v>7.28</v>
      </c>
      <c r="I33" s="39">
        <v>27.962299999999999</v>
      </c>
      <c r="J33" s="39">
        <v>16.684899999999999</v>
      </c>
      <c r="K33" s="39">
        <v>1</v>
      </c>
      <c r="L33" s="39">
        <v>2.5419</v>
      </c>
      <c r="M33" s="39">
        <v>2.5556999999999999</v>
      </c>
      <c r="N33" s="39">
        <v>2.3732000000000002</v>
      </c>
      <c r="O33" s="39">
        <v>3</v>
      </c>
      <c r="P33" s="39">
        <v>0</v>
      </c>
    </row>
    <row r="34" spans="1:16" hidden="1" outlineLevel="1">
      <c r="A34" s="9">
        <v>41244</v>
      </c>
      <c r="B34" s="39">
        <v>15.713800000000001</v>
      </c>
      <c r="C34" s="39">
        <v>6.3296000000000001</v>
      </c>
      <c r="D34" s="39">
        <v>19.324400000000001</v>
      </c>
      <c r="E34" s="39">
        <v>10.760199999999999</v>
      </c>
      <c r="F34" s="39">
        <v>0</v>
      </c>
      <c r="G34" s="39">
        <v>16.054600000000001</v>
      </c>
      <c r="H34" s="39">
        <v>8.9559999999999995</v>
      </c>
      <c r="I34" s="39">
        <v>20.715599999999998</v>
      </c>
      <c r="J34" s="39">
        <v>14.7043</v>
      </c>
      <c r="K34" s="39">
        <v>0.5</v>
      </c>
      <c r="L34" s="39">
        <v>3.7534000000000001</v>
      </c>
      <c r="M34" s="39">
        <v>3.9207000000000001</v>
      </c>
      <c r="N34" s="39">
        <v>3.7584</v>
      </c>
      <c r="O34" s="39">
        <v>3</v>
      </c>
      <c r="P34" s="39">
        <v>0</v>
      </c>
    </row>
    <row r="35" spans="1:16" hidden="1" outlineLevel="1">
      <c r="A35" s="9">
        <v>41275</v>
      </c>
      <c r="B35" s="39">
        <v>9.7271000000000001</v>
      </c>
      <c r="C35" s="39">
        <v>6.1837</v>
      </c>
      <c r="D35" s="39">
        <v>15.770200000000001</v>
      </c>
      <c r="E35" s="39">
        <v>13.3886</v>
      </c>
      <c r="F35" s="39">
        <v>0</v>
      </c>
      <c r="G35" s="39">
        <v>9.9212000000000007</v>
      </c>
      <c r="H35" s="39">
        <v>7.0511999999999997</v>
      </c>
      <c r="I35" s="39">
        <v>18.619199999999999</v>
      </c>
      <c r="J35" s="39">
        <v>15.147</v>
      </c>
      <c r="K35" s="39">
        <v>0</v>
      </c>
      <c r="L35" s="39">
        <v>5.9360999999999997</v>
      </c>
      <c r="M35" s="39">
        <v>2.7210000000000001</v>
      </c>
      <c r="N35" s="39">
        <v>6.3082000000000003</v>
      </c>
      <c r="O35" s="39">
        <v>0</v>
      </c>
      <c r="P35" s="39">
        <v>0</v>
      </c>
    </row>
    <row r="36" spans="1:16" hidden="1" outlineLevel="1">
      <c r="A36" s="9">
        <v>41306</v>
      </c>
      <c r="B36" s="39">
        <v>7.8822000000000001</v>
      </c>
      <c r="C36" s="39">
        <v>5.66</v>
      </c>
      <c r="D36" s="39">
        <v>12.2026</v>
      </c>
      <c r="E36" s="39">
        <v>16.144300000000001</v>
      </c>
      <c r="F36" s="39">
        <v>9.5471000000000004</v>
      </c>
      <c r="G36" s="39">
        <v>7.9405000000000001</v>
      </c>
      <c r="H36" s="39">
        <v>5.8221999999999996</v>
      </c>
      <c r="I36" s="39">
        <v>17.6219</v>
      </c>
      <c r="J36" s="39">
        <v>18.550999999999998</v>
      </c>
      <c r="K36" s="39">
        <v>17</v>
      </c>
      <c r="L36" s="39">
        <v>6.6985999999999999</v>
      </c>
      <c r="M36" s="39">
        <v>3.2919999999999998</v>
      </c>
      <c r="N36" s="39">
        <v>7.0567000000000002</v>
      </c>
      <c r="O36" s="39">
        <v>8</v>
      </c>
      <c r="P36" s="39">
        <v>0</v>
      </c>
    </row>
    <row r="37" spans="1:16" hidden="1" outlineLevel="1">
      <c r="A37" s="9">
        <v>41334</v>
      </c>
      <c r="B37" s="39">
        <v>7.8437000000000001</v>
      </c>
      <c r="C37" s="39">
        <v>6.6833</v>
      </c>
      <c r="D37" s="39">
        <v>12.7659</v>
      </c>
      <c r="E37" s="39">
        <v>13.585100000000001</v>
      </c>
      <c r="F37" s="39">
        <v>14.5</v>
      </c>
      <c r="G37" s="39">
        <v>7.8753000000000002</v>
      </c>
      <c r="H37" s="39">
        <v>6.6246999999999998</v>
      </c>
      <c r="I37" s="39">
        <v>14.6135</v>
      </c>
      <c r="J37" s="39">
        <v>17.3917</v>
      </c>
      <c r="K37" s="39">
        <v>17.499600000000001</v>
      </c>
      <c r="L37" s="39">
        <v>7.4798</v>
      </c>
      <c r="M37" s="39">
        <v>2.69</v>
      </c>
      <c r="N37" s="39">
        <v>8.1507000000000005</v>
      </c>
      <c r="O37" s="39">
        <v>0</v>
      </c>
      <c r="P37" s="39">
        <v>0</v>
      </c>
    </row>
    <row r="38" spans="1:16" hidden="1" outlineLevel="1">
      <c r="A38" s="9">
        <v>41365</v>
      </c>
      <c r="B38" s="39">
        <v>8.2792999999999992</v>
      </c>
      <c r="C38" s="39">
        <v>7.4238999999999997</v>
      </c>
      <c r="D38" s="39">
        <v>10.217000000000001</v>
      </c>
      <c r="E38" s="39">
        <v>16.1021</v>
      </c>
      <c r="F38" s="39">
        <v>19</v>
      </c>
      <c r="G38" s="39">
        <v>8.3864000000000001</v>
      </c>
      <c r="H38" s="39">
        <v>6.6463000000000001</v>
      </c>
      <c r="I38" s="39">
        <v>14.2052</v>
      </c>
      <c r="J38" s="39">
        <v>19.429099999999998</v>
      </c>
      <c r="K38" s="39">
        <v>17.499400000000001</v>
      </c>
      <c r="L38" s="39">
        <v>2.5697000000000001</v>
      </c>
      <c r="M38" s="39">
        <v>2.4670000000000001</v>
      </c>
      <c r="N38" s="39">
        <v>4.0030999999999999</v>
      </c>
      <c r="O38" s="39">
        <v>0</v>
      </c>
      <c r="P38" s="39">
        <v>0</v>
      </c>
    </row>
    <row r="39" spans="1:16" hidden="1" outlineLevel="1">
      <c r="A39" s="9">
        <v>41395</v>
      </c>
      <c r="B39" s="39">
        <v>8.8661999999999992</v>
      </c>
      <c r="C39" s="39">
        <v>8.5479000000000003</v>
      </c>
      <c r="D39" s="39">
        <v>12.976699999999999</v>
      </c>
      <c r="E39" s="39">
        <v>15.7418</v>
      </c>
      <c r="F39" s="39">
        <v>0</v>
      </c>
      <c r="G39" s="39">
        <v>9.0516000000000005</v>
      </c>
      <c r="H39" s="39">
        <v>6.3667999999999996</v>
      </c>
      <c r="I39" s="39">
        <v>16.782599999999999</v>
      </c>
      <c r="J39" s="39">
        <v>17.645199999999999</v>
      </c>
      <c r="K39" s="39">
        <v>17.5</v>
      </c>
      <c r="L39" s="39">
        <v>2.9285999999999999</v>
      </c>
      <c r="M39" s="39">
        <v>2.6884000000000001</v>
      </c>
      <c r="N39" s="39">
        <v>3.1324999999999998</v>
      </c>
      <c r="O39" s="39">
        <v>0</v>
      </c>
      <c r="P39" s="39">
        <v>0</v>
      </c>
    </row>
    <row r="40" spans="1:16" hidden="1" outlineLevel="1">
      <c r="A40" s="9">
        <v>41426</v>
      </c>
      <c r="B40" s="39">
        <v>9.9890000000000008</v>
      </c>
      <c r="C40" s="39">
        <v>9.7355999999999998</v>
      </c>
      <c r="D40" s="39">
        <v>10.713900000000001</v>
      </c>
      <c r="E40" s="39">
        <v>16.627600000000001</v>
      </c>
      <c r="F40" s="39">
        <v>0</v>
      </c>
      <c r="G40" s="39">
        <v>10.097799999999999</v>
      </c>
      <c r="H40" s="39">
        <v>7.1498999999999997</v>
      </c>
      <c r="I40" s="39">
        <v>16.047899999999998</v>
      </c>
      <c r="J40" s="39">
        <v>9.1805000000000003</v>
      </c>
      <c r="K40" s="39">
        <v>17.5</v>
      </c>
      <c r="L40" s="39">
        <v>4.5488</v>
      </c>
      <c r="M40" s="39">
        <v>2.4497</v>
      </c>
      <c r="N40" s="39">
        <v>5.3837000000000002</v>
      </c>
      <c r="O40" s="39">
        <v>6.5</v>
      </c>
      <c r="P40" s="39">
        <v>0</v>
      </c>
    </row>
    <row r="41" spans="1:16" hidden="1" outlineLevel="1">
      <c r="A41" s="9">
        <v>41456</v>
      </c>
      <c r="B41" s="39">
        <v>9.6397999999999993</v>
      </c>
      <c r="C41" s="39">
        <v>9.9123000000000001</v>
      </c>
      <c r="D41" s="39">
        <v>11.870799999999999</v>
      </c>
      <c r="E41" s="39">
        <v>15.8675</v>
      </c>
      <c r="F41" s="39">
        <v>0</v>
      </c>
      <c r="G41" s="39">
        <v>9.9670000000000005</v>
      </c>
      <c r="H41" s="39">
        <v>6.8952</v>
      </c>
      <c r="I41" s="39">
        <v>15.0829</v>
      </c>
      <c r="J41" s="39">
        <v>14.0032</v>
      </c>
      <c r="K41" s="39">
        <v>0</v>
      </c>
      <c r="L41" s="39">
        <v>4.117</v>
      </c>
      <c r="M41" s="39">
        <v>2.2073</v>
      </c>
      <c r="N41" s="39">
        <v>5.5830000000000002</v>
      </c>
      <c r="O41" s="39">
        <v>0</v>
      </c>
      <c r="P41" s="39">
        <v>0</v>
      </c>
    </row>
    <row r="42" spans="1:16" hidden="1" outlineLevel="1">
      <c r="A42" s="9">
        <v>41487</v>
      </c>
      <c r="B42" s="39">
        <v>9.7157999999999998</v>
      </c>
      <c r="C42" s="39">
        <v>9.3768999999999991</v>
      </c>
      <c r="D42" s="39">
        <v>8.5816999999999997</v>
      </c>
      <c r="E42" s="39">
        <v>14.928100000000001</v>
      </c>
      <c r="F42" s="39">
        <v>5</v>
      </c>
      <c r="G42" s="39">
        <v>10.086499999999999</v>
      </c>
      <c r="H42" s="39">
        <v>7.4646999999999997</v>
      </c>
      <c r="I42" s="39">
        <v>15.101800000000001</v>
      </c>
      <c r="J42" s="39">
        <v>18.2698</v>
      </c>
      <c r="K42" s="39">
        <v>0</v>
      </c>
      <c r="L42" s="39">
        <v>5.8033999999999999</v>
      </c>
      <c r="M42" s="39">
        <v>3.2021999999999999</v>
      </c>
      <c r="N42" s="39">
        <v>5.9904999999999999</v>
      </c>
      <c r="O42" s="39">
        <v>0</v>
      </c>
      <c r="P42" s="39">
        <v>0</v>
      </c>
    </row>
    <row r="43" spans="1:16" hidden="1" outlineLevel="1">
      <c r="A43" s="9">
        <v>41518</v>
      </c>
      <c r="B43" s="39">
        <v>9.4175000000000004</v>
      </c>
      <c r="C43" s="39">
        <v>7.3445999999999998</v>
      </c>
      <c r="D43" s="39">
        <v>10.3512</v>
      </c>
      <c r="E43" s="39">
        <v>15.865</v>
      </c>
      <c r="F43" s="39">
        <v>0</v>
      </c>
      <c r="G43" s="39">
        <v>9.9620999999999995</v>
      </c>
      <c r="H43" s="39">
        <v>6.6920000000000002</v>
      </c>
      <c r="I43" s="39">
        <v>15.005800000000001</v>
      </c>
      <c r="J43" s="39">
        <v>17.971</v>
      </c>
      <c r="K43" s="39">
        <v>0</v>
      </c>
      <c r="L43" s="39">
        <v>5.3635999999999999</v>
      </c>
      <c r="M43" s="39">
        <v>2.9255</v>
      </c>
      <c r="N43" s="39">
        <v>5.5079000000000002</v>
      </c>
      <c r="O43" s="39">
        <v>0</v>
      </c>
      <c r="P43" s="39">
        <v>0</v>
      </c>
    </row>
    <row r="44" spans="1:16" hidden="1" outlineLevel="1">
      <c r="A44" s="9">
        <v>41548</v>
      </c>
      <c r="B44" s="39">
        <v>7.3502000000000001</v>
      </c>
      <c r="C44" s="39">
        <v>5.5088999999999997</v>
      </c>
      <c r="D44" s="39">
        <v>13.7651</v>
      </c>
      <c r="E44" s="39">
        <v>17.247699999999998</v>
      </c>
      <c r="F44" s="39">
        <v>0</v>
      </c>
      <c r="G44" s="39">
        <v>7.5022000000000002</v>
      </c>
      <c r="H44" s="39">
        <v>5.8681999999999999</v>
      </c>
      <c r="I44" s="39">
        <v>14.056800000000001</v>
      </c>
      <c r="J44" s="39">
        <v>17.125499999999999</v>
      </c>
      <c r="K44" s="39">
        <v>0</v>
      </c>
      <c r="L44" s="39">
        <v>5.7737999999999996</v>
      </c>
      <c r="M44" s="39">
        <v>2.7107999999999999</v>
      </c>
      <c r="N44" s="39">
        <v>5.8518999999999997</v>
      </c>
      <c r="O44" s="39">
        <v>6.1002000000000001</v>
      </c>
      <c r="P44" s="39">
        <v>0</v>
      </c>
    </row>
    <row r="45" spans="1:16" hidden="1" outlineLevel="1">
      <c r="A45" s="9">
        <v>41579</v>
      </c>
      <c r="B45" s="39">
        <v>7.7190000000000003</v>
      </c>
      <c r="C45" s="39">
        <v>5.7446000000000002</v>
      </c>
      <c r="D45" s="39">
        <v>13.938499999999999</v>
      </c>
      <c r="E45" s="39">
        <v>14.724</v>
      </c>
      <c r="F45" s="39">
        <v>0</v>
      </c>
      <c r="G45" s="39">
        <v>7.8182999999999998</v>
      </c>
      <c r="H45" s="39">
        <v>6.0576999999999996</v>
      </c>
      <c r="I45" s="39">
        <v>13.219200000000001</v>
      </c>
      <c r="J45" s="39">
        <v>17.816600000000001</v>
      </c>
      <c r="K45" s="39">
        <v>0</v>
      </c>
      <c r="L45" s="39">
        <v>5.5094000000000003</v>
      </c>
      <c r="M45" s="39">
        <v>6.1345999999999998</v>
      </c>
      <c r="N45" s="39">
        <v>5.2976999999999999</v>
      </c>
      <c r="O45" s="39">
        <v>0</v>
      </c>
      <c r="P45" s="39">
        <v>0</v>
      </c>
    </row>
    <row r="46" spans="1:16" hidden="1" outlineLevel="1">
      <c r="A46" s="9">
        <v>41609</v>
      </c>
      <c r="B46" s="39">
        <v>11.4574</v>
      </c>
      <c r="C46" s="39">
        <v>6.1547000000000001</v>
      </c>
      <c r="D46" s="39">
        <v>15.966200000000001</v>
      </c>
      <c r="E46" s="39">
        <v>21.3811</v>
      </c>
      <c r="F46" s="39">
        <v>19</v>
      </c>
      <c r="G46" s="39">
        <v>11.8146</v>
      </c>
      <c r="H46" s="39">
        <v>6.7676999999999996</v>
      </c>
      <c r="I46" s="39">
        <v>15.9931</v>
      </c>
      <c r="J46" s="39">
        <v>20.282299999999999</v>
      </c>
      <c r="K46" s="39">
        <v>0</v>
      </c>
      <c r="L46" s="39">
        <v>5.0671999999999997</v>
      </c>
      <c r="M46" s="39">
        <v>3.3605</v>
      </c>
      <c r="N46" s="39">
        <v>5.6463999999999999</v>
      </c>
      <c r="O46" s="39">
        <v>6.4206000000000003</v>
      </c>
      <c r="P46" s="39">
        <v>0</v>
      </c>
    </row>
    <row r="47" spans="1:16" hidden="1" outlineLevel="1">
      <c r="A47" s="9">
        <v>41640</v>
      </c>
      <c r="B47" s="39">
        <v>8.2768999999999995</v>
      </c>
      <c r="C47" s="39">
        <v>6.1816000000000004</v>
      </c>
      <c r="D47" s="39">
        <v>14.4887</v>
      </c>
      <c r="E47" s="39">
        <v>6.5134999999999996</v>
      </c>
      <c r="F47" s="39">
        <v>0</v>
      </c>
      <c r="G47" s="39">
        <v>8.5675000000000008</v>
      </c>
      <c r="H47" s="39">
        <v>6.3667999999999996</v>
      </c>
      <c r="I47" s="39">
        <v>15.264200000000001</v>
      </c>
      <c r="J47" s="39">
        <v>20.950600000000001</v>
      </c>
      <c r="K47" s="39">
        <v>2.2999999999999998</v>
      </c>
      <c r="L47" s="39">
        <v>4.0103</v>
      </c>
      <c r="M47" s="39">
        <v>2.6204999999999998</v>
      </c>
      <c r="N47" s="39">
        <v>4.7419000000000002</v>
      </c>
      <c r="O47" s="39">
        <v>0</v>
      </c>
      <c r="P47" s="39">
        <v>0</v>
      </c>
    </row>
    <row r="48" spans="1:16" hidden="1" outlineLevel="1">
      <c r="A48" s="9">
        <v>41671</v>
      </c>
      <c r="B48" s="39">
        <v>11.129099999999999</v>
      </c>
      <c r="C48" s="39">
        <v>7.6905999999999999</v>
      </c>
      <c r="D48" s="39">
        <v>17.818200000000001</v>
      </c>
      <c r="E48" s="39">
        <v>13.6256</v>
      </c>
      <c r="F48" s="39">
        <v>0</v>
      </c>
      <c r="G48" s="39">
        <v>11.4527</v>
      </c>
      <c r="H48" s="39">
        <v>5.5941000000000001</v>
      </c>
      <c r="I48" s="39">
        <v>16.801100000000002</v>
      </c>
      <c r="J48" s="39">
        <v>19.363800000000001</v>
      </c>
      <c r="K48" s="39">
        <v>0</v>
      </c>
      <c r="L48" s="39">
        <v>5.6147</v>
      </c>
      <c r="M48" s="39">
        <v>1.8804000000000001</v>
      </c>
      <c r="N48" s="39">
        <v>5.8000999999999996</v>
      </c>
      <c r="O48" s="39">
        <v>0</v>
      </c>
      <c r="P48" s="39">
        <v>0</v>
      </c>
    </row>
    <row r="49" spans="1:16" hidden="1" outlineLevel="1">
      <c r="A49" s="9">
        <v>41699</v>
      </c>
      <c r="B49" s="39">
        <v>9.3969000000000005</v>
      </c>
      <c r="C49" s="39">
        <v>4.7363</v>
      </c>
      <c r="D49" s="39">
        <v>16.213899999999999</v>
      </c>
      <c r="E49" s="39">
        <v>6.3041</v>
      </c>
      <c r="F49" s="39">
        <v>0</v>
      </c>
      <c r="G49" s="39">
        <v>9.5335999999999999</v>
      </c>
      <c r="H49" s="39">
        <v>5.2241</v>
      </c>
      <c r="I49" s="39">
        <v>16.6675</v>
      </c>
      <c r="J49" s="39">
        <v>20.1892</v>
      </c>
      <c r="K49" s="39">
        <v>0</v>
      </c>
      <c r="L49" s="39">
        <v>5.8562000000000003</v>
      </c>
      <c r="M49" s="39">
        <v>5.2191000000000001</v>
      </c>
      <c r="N49" s="39">
        <v>5.8586</v>
      </c>
      <c r="O49" s="39">
        <v>0</v>
      </c>
      <c r="P49" s="39">
        <v>0</v>
      </c>
    </row>
    <row r="50" spans="1:16" hidden="1" outlineLevel="1">
      <c r="A50" s="9">
        <v>41730</v>
      </c>
      <c r="B50" s="39">
        <v>10.3522</v>
      </c>
      <c r="C50" s="39">
        <v>7.6364000000000001</v>
      </c>
      <c r="D50" s="39">
        <v>15.100099999999999</v>
      </c>
      <c r="E50" s="39">
        <v>9.0801999999999996</v>
      </c>
      <c r="F50" s="39">
        <v>16.3</v>
      </c>
      <c r="G50" s="39">
        <v>11.007899999999999</v>
      </c>
      <c r="H50" s="39">
        <v>6.7874999999999996</v>
      </c>
      <c r="I50" s="39">
        <v>13.859400000000001</v>
      </c>
      <c r="J50" s="39">
        <v>10.423500000000001</v>
      </c>
      <c r="K50" s="39">
        <v>0</v>
      </c>
      <c r="L50" s="39">
        <v>4.6561000000000003</v>
      </c>
      <c r="M50" s="39">
        <v>3.1034999999999999</v>
      </c>
      <c r="N50" s="39">
        <v>4.8742999999999999</v>
      </c>
      <c r="O50" s="39">
        <v>0</v>
      </c>
      <c r="P50" s="39">
        <v>0</v>
      </c>
    </row>
    <row r="51" spans="1:16" hidden="1" outlineLevel="1">
      <c r="A51" s="9">
        <v>41760</v>
      </c>
      <c r="B51" s="39">
        <v>9.6460000000000008</v>
      </c>
      <c r="C51" s="39">
        <v>7.8022999999999998</v>
      </c>
      <c r="D51" s="39">
        <v>15.694599999999999</v>
      </c>
      <c r="E51" s="39">
        <v>6.0979999999999999</v>
      </c>
      <c r="F51" s="39">
        <v>16.3</v>
      </c>
      <c r="G51" s="39">
        <v>10.1267</v>
      </c>
      <c r="H51" s="39">
        <v>6.3000999999999996</v>
      </c>
      <c r="I51" s="39">
        <v>16.614999999999998</v>
      </c>
      <c r="J51" s="39">
        <v>7.3879000000000001</v>
      </c>
      <c r="K51" s="39">
        <v>0</v>
      </c>
      <c r="L51" s="39">
        <v>5.4287999999999998</v>
      </c>
      <c r="M51" s="39">
        <v>3.3464999999999998</v>
      </c>
      <c r="N51" s="39">
        <v>5.5438999999999998</v>
      </c>
      <c r="O51" s="39">
        <v>0</v>
      </c>
      <c r="P51" s="39">
        <v>0</v>
      </c>
    </row>
    <row r="52" spans="1:16" hidden="1" outlineLevel="1">
      <c r="A52" s="9">
        <v>41791</v>
      </c>
      <c r="B52" s="39">
        <v>9.8795999999999999</v>
      </c>
      <c r="C52" s="39">
        <v>7.8472</v>
      </c>
      <c r="D52" s="39">
        <v>16.770900000000001</v>
      </c>
      <c r="E52" s="39">
        <v>9.3858999999999995</v>
      </c>
      <c r="F52" s="39">
        <v>0</v>
      </c>
      <c r="G52" s="39">
        <v>10.302199999999999</v>
      </c>
      <c r="H52" s="39">
        <v>6.2488999999999999</v>
      </c>
      <c r="I52" s="39">
        <v>16.459900000000001</v>
      </c>
      <c r="J52" s="39">
        <v>6.0362999999999998</v>
      </c>
      <c r="K52" s="39">
        <v>0</v>
      </c>
      <c r="L52" s="39">
        <v>5.8105000000000002</v>
      </c>
      <c r="M52" s="39">
        <v>2.3281000000000001</v>
      </c>
      <c r="N52" s="39">
        <v>6.1580000000000004</v>
      </c>
      <c r="O52" s="39">
        <v>10</v>
      </c>
      <c r="P52" s="39">
        <v>0</v>
      </c>
    </row>
    <row r="53" spans="1:16" hidden="1" outlineLevel="1">
      <c r="A53" s="9">
        <v>41821</v>
      </c>
      <c r="B53" s="39">
        <v>8.7529000000000003</v>
      </c>
      <c r="C53" s="39">
        <v>7.9316000000000004</v>
      </c>
      <c r="D53" s="39">
        <v>13.841900000000001</v>
      </c>
      <c r="E53" s="39">
        <v>8.1408000000000005</v>
      </c>
      <c r="F53" s="39">
        <v>16.3</v>
      </c>
      <c r="G53" s="39">
        <v>9.1662999999999997</v>
      </c>
      <c r="H53" s="39">
        <v>6.5106999999999999</v>
      </c>
      <c r="I53" s="39">
        <v>14.9709</v>
      </c>
      <c r="J53" s="39">
        <v>5.5994000000000002</v>
      </c>
      <c r="K53" s="39">
        <v>0</v>
      </c>
      <c r="L53" s="39">
        <v>4.2450000000000001</v>
      </c>
      <c r="M53" s="39">
        <v>3.0451000000000001</v>
      </c>
      <c r="N53" s="39">
        <v>5.1097000000000001</v>
      </c>
      <c r="O53" s="39">
        <v>0</v>
      </c>
      <c r="P53" s="39">
        <v>0</v>
      </c>
    </row>
    <row r="54" spans="1:16" hidden="1" outlineLevel="1" collapsed="1">
      <c r="A54" s="9">
        <v>41852</v>
      </c>
      <c r="B54" s="39">
        <v>8.7141000000000002</v>
      </c>
      <c r="C54" s="39">
        <v>8.2629000000000001</v>
      </c>
      <c r="D54" s="39">
        <v>13.6776</v>
      </c>
      <c r="E54" s="39">
        <v>5.3859000000000004</v>
      </c>
      <c r="F54" s="39">
        <v>0</v>
      </c>
      <c r="G54" s="39">
        <v>9.2158999999999995</v>
      </c>
      <c r="H54" s="39">
        <v>7.1079999999999997</v>
      </c>
      <c r="I54" s="39">
        <v>15.385199999999999</v>
      </c>
      <c r="J54" s="39">
        <v>7.9353999999999996</v>
      </c>
      <c r="K54" s="39">
        <v>0</v>
      </c>
      <c r="L54" s="39">
        <v>4.5677000000000003</v>
      </c>
      <c r="M54" s="39">
        <v>3.1112000000000002</v>
      </c>
      <c r="N54" s="39">
        <v>4.6325000000000003</v>
      </c>
      <c r="O54" s="39">
        <v>0</v>
      </c>
      <c r="P54" s="39">
        <v>0</v>
      </c>
    </row>
    <row r="55" spans="1:16" hidden="1" outlineLevel="1" collapsed="1">
      <c r="A55" s="9">
        <v>41883</v>
      </c>
      <c r="B55" s="39">
        <v>11.4727</v>
      </c>
      <c r="C55" s="39">
        <v>7.9957000000000003</v>
      </c>
      <c r="D55" s="39">
        <v>14.2986</v>
      </c>
      <c r="E55" s="39">
        <v>7.3135000000000003</v>
      </c>
      <c r="F55" s="39">
        <v>0</v>
      </c>
      <c r="G55" s="39">
        <v>11.708600000000001</v>
      </c>
      <c r="H55" s="39">
        <v>6.8754</v>
      </c>
      <c r="I55" s="39">
        <v>16.353200000000001</v>
      </c>
      <c r="J55" s="39">
        <v>5.9779999999999998</v>
      </c>
      <c r="K55" s="39">
        <v>0</v>
      </c>
      <c r="L55" s="39">
        <v>5.2302999999999997</v>
      </c>
      <c r="M55" s="39">
        <v>1.2237</v>
      </c>
      <c r="N55" s="39">
        <v>5.2931999999999997</v>
      </c>
      <c r="O55" s="39">
        <v>0</v>
      </c>
      <c r="P55" s="39">
        <v>0</v>
      </c>
    </row>
    <row r="56" spans="1:16" hidden="1" outlineLevel="1" collapsed="1">
      <c r="A56" s="9">
        <v>41913</v>
      </c>
      <c r="B56" s="39">
        <v>11.1257</v>
      </c>
      <c r="C56" s="39">
        <v>7.6249000000000002</v>
      </c>
      <c r="D56" s="39">
        <v>14.21</v>
      </c>
      <c r="E56" s="39">
        <v>6.9255000000000004</v>
      </c>
      <c r="F56" s="39">
        <v>0</v>
      </c>
      <c r="G56" s="39">
        <v>11.205500000000001</v>
      </c>
      <c r="H56" s="39">
        <v>7.7224000000000004</v>
      </c>
      <c r="I56" s="39">
        <v>13.039199999999999</v>
      </c>
      <c r="J56" s="39">
        <v>6.3472999999999997</v>
      </c>
      <c r="K56" s="39">
        <v>0</v>
      </c>
      <c r="L56" s="39">
        <v>6.3738000000000001</v>
      </c>
      <c r="M56" s="39">
        <v>5.9542999999999999</v>
      </c>
      <c r="N56" s="39">
        <v>6.3973000000000004</v>
      </c>
      <c r="O56" s="39">
        <v>0</v>
      </c>
      <c r="P56" s="39">
        <v>0</v>
      </c>
    </row>
    <row r="57" spans="1:16" hidden="1" outlineLevel="1" collapsed="1">
      <c r="A57" s="9">
        <v>41944</v>
      </c>
      <c r="B57" s="39">
        <v>10.022500000000001</v>
      </c>
      <c r="C57" s="39">
        <v>7.8734999999999999</v>
      </c>
      <c r="D57" s="39">
        <v>14.659800000000001</v>
      </c>
      <c r="E57" s="39">
        <v>7.4672000000000001</v>
      </c>
      <c r="F57" s="39">
        <v>0</v>
      </c>
      <c r="G57" s="39">
        <v>10.1378</v>
      </c>
      <c r="H57" s="39">
        <v>6.6193</v>
      </c>
      <c r="I57" s="39">
        <v>13.0869</v>
      </c>
      <c r="J57" s="39">
        <v>7.0189000000000004</v>
      </c>
      <c r="K57" s="39">
        <v>0</v>
      </c>
      <c r="L57" s="39">
        <v>5.9103000000000003</v>
      </c>
      <c r="M57" s="39">
        <v>3.3226</v>
      </c>
      <c r="N57" s="39">
        <v>6.1505999999999998</v>
      </c>
      <c r="O57" s="39">
        <v>0</v>
      </c>
      <c r="P57" s="39">
        <v>0</v>
      </c>
    </row>
    <row r="58" spans="1:16" hidden="1" outlineLevel="1" collapsed="1">
      <c r="A58" s="9">
        <v>41974</v>
      </c>
      <c r="B58" s="39">
        <v>14.700799999999999</v>
      </c>
      <c r="C58" s="39">
        <v>7.9527999999999999</v>
      </c>
      <c r="D58" s="39">
        <v>12.564</v>
      </c>
      <c r="E58" s="39">
        <v>11.213800000000001</v>
      </c>
      <c r="F58" s="39">
        <v>22</v>
      </c>
      <c r="G58" s="39">
        <v>15.0319</v>
      </c>
      <c r="H58" s="39">
        <v>8.2227999999999994</v>
      </c>
      <c r="I58" s="39">
        <v>21.4499</v>
      </c>
      <c r="J58" s="39">
        <v>10.971299999999999</v>
      </c>
      <c r="K58" s="39">
        <v>0</v>
      </c>
      <c r="L58" s="39">
        <v>6.0171999999999999</v>
      </c>
      <c r="M58" s="39">
        <v>5.0526999999999997</v>
      </c>
      <c r="N58" s="39">
        <v>5.8658999999999999</v>
      </c>
      <c r="O58" s="39">
        <v>6.6130000000000004</v>
      </c>
      <c r="P58" s="39">
        <v>0</v>
      </c>
    </row>
    <row r="59" spans="1:16" hidden="1" outlineLevel="1" collapsed="1">
      <c r="A59" s="9">
        <v>42005</v>
      </c>
      <c r="B59" s="39">
        <v>12.471500000000001</v>
      </c>
      <c r="C59" s="39">
        <v>7.9504999999999999</v>
      </c>
      <c r="D59" s="39">
        <v>12.221500000000001</v>
      </c>
      <c r="E59" s="39">
        <v>10.5471</v>
      </c>
      <c r="F59" s="39">
        <v>0</v>
      </c>
      <c r="G59" s="39">
        <v>12.852600000000001</v>
      </c>
      <c r="H59" s="39">
        <v>8.0866000000000007</v>
      </c>
      <c r="I59" s="39">
        <v>15.6616</v>
      </c>
      <c r="J59" s="39">
        <v>6.8685999999999998</v>
      </c>
      <c r="K59" s="39">
        <v>0</v>
      </c>
      <c r="L59" s="39">
        <v>5.1769999999999996</v>
      </c>
      <c r="M59" s="39">
        <v>3.7660999999999998</v>
      </c>
      <c r="N59" s="39">
        <v>5.4827000000000004</v>
      </c>
      <c r="O59" s="39">
        <v>10</v>
      </c>
      <c r="P59" s="39">
        <v>0</v>
      </c>
    </row>
    <row r="60" spans="1:16" hidden="1" outlineLevel="1" collapsed="1">
      <c r="A60" s="9">
        <v>42036</v>
      </c>
      <c r="B60" s="39">
        <v>13.1401</v>
      </c>
      <c r="C60" s="39">
        <v>8.0065000000000008</v>
      </c>
      <c r="D60" s="39">
        <v>10.5679</v>
      </c>
      <c r="E60" s="39">
        <v>5.4991000000000003</v>
      </c>
      <c r="F60" s="39">
        <v>0</v>
      </c>
      <c r="G60" s="39">
        <v>13.819699999999999</v>
      </c>
      <c r="H60" s="39">
        <v>8.6201000000000008</v>
      </c>
      <c r="I60" s="39">
        <v>17.7501</v>
      </c>
      <c r="J60" s="39">
        <v>6.1112000000000002</v>
      </c>
      <c r="K60" s="39">
        <v>0</v>
      </c>
      <c r="L60" s="39">
        <v>5.8968999999999996</v>
      </c>
      <c r="M60" s="39">
        <v>3.8378999999999999</v>
      </c>
      <c r="N60" s="39">
        <v>6.5995999999999997</v>
      </c>
      <c r="O60" s="39">
        <v>5</v>
      </c>
      <c r="P60" s="39">
        <v>0</v>
      </c>
    </row>
    <row r="61" spans="1:16" hidden="1" outlineLevel="1" collapsed="1">
      <c r="A61" s="9">
        <v>42064</v>
      </c>
      <c r="B61" s="39">
        <v>16.4818</v>
      </c>
      <c r="C61" s="39">
        <v>5.4974999999999996</v>
      </c>
      <c r="D61" s="39">
        <v>13.3126</v>
      </c>
      <c r="E61" s="39">
        <v>5.5351999999999997</v>
      </c>
      <c r="F61" s="39">
        <v>0</v>
      </c>
      <c r="G61" s="39">
        <v>17.165700000000001</v>
      </c>
      <c r="H61" s="39">
        <v>8.9306000000000001</v>
      </c>
      <c r="I61" s="39">
        <v>20.5288</v>
      </c>
      <c r="J61" s="39">
        <v>8.5503</v>
      </c>
      <c r="K61" s="39">
        <v>0</v>
      </c>
      <c r="L61" s="39">
        <v>6.5972</v>
      </c>
      <c r="M61" s="39">
        <v>6.1760999999999999</v>
      </c>
      <c r="N61" s="39">
        <v>6.6162999999999998</v>
      </c>
      <c r="O61" s="39">
        <v>0</v>
      </c>
      <c r="P61" s="39">
        <v>0</v>
      </c>
    </row>
    <row r="62" spans="1:16" hidden="1" outlineLevel="1" collapsed="1">
      <c r="A62" s="9">
        <v>42095</v>
      </c>
      <c r="B62" s="39">
        <v>14.8208</v>
      </c>
      <c r="C62" s="39">
        <v>10.0481</v>
      </c>
      <c r="D62" s="39">
        <v>13.473100000000001</v>
      </c>
      <c r="E62" s="39">
        <v>8.4686000000000003</v>
      </c>
      <c r="F62" s="39">
        <v>0</v>
      </c>
      <c r="G62" s="39">
        <v>15.329599999999999</v>
      </c>
      <c r="H62" s="39">
        <v>9.9060000000000006</v>
      </c>
      <c r="I62" s="39">
        <v>18.7102</v>
      </c>
      <c r="J62" s="39">
        <v>12.417999999999999</v>
      </c>
      <c r="K62" s="39">
        <v>0</v>
      </c>
      <c r="L62" s="39">
        <v>5.6820000000000004</v>
      </c>
      <c r="M62" s="39">
        <v>4.9863</v>
      </c>
      <c r="N62" s="39">
        <v>5.6917</v>
      </c>
      <c r="O62" s="39">
        <v>0</v>
      </c>
      <c r="P62" s="39">
        <v>0</v>
      </c>
    </row>
    <row r="63" spans="1:16" hidden="1" outlineLevel="1" collapsed="1">
      <c r="A63" s="9">
        <v>42125</v>
      </c>
      <c r="B63" s="39">
        <v>15.492100000000001</v>
      </c>
      <c r="C63" s="39">
        <v>9.6997</v>
      </c>
      <c r="D63" s="39">
        <v>14.3361</v>
      </c>
      <c r="E63" s="39">
        <v>7.2230999999999996</v>
      </c>
      <c r="F63" s="39">
        <v>0</v>
      </c>
      <c r="G63" s="39">
        <v>16.090199999999999</v>
      </c>
      <c r="H63" s="39">
        <v>11.042899999999999</v>
      </c>
      <c r="I63" s="39">
        <v>17.982299999999999</v>
      </c>
      <c r="J63" s="39">
        <v>13.1341</v>
      </c>
      <c r="K63" s="39">
        <v>0</v>
      </c>
      <c r="L63" s="39">
        <v>5.6938000000000004</v>
      </c>
      <c r="M63" s="39">
        <v>0.50129999999999997</v>
      </c>
      <c r="N63" s="39">
        <v>5.7728999999999999</v>
      </c>
      <c r="O63" s="39">
        <v>0</v>
      </c>
      <c r="P63" s="39">
        <v>0</v>
      </c>
    </row>
    <row r="64" spans="1:16" hidden="1" outlineLevel="1" collapsed="1">
      <c r="A64" s="9">
        <v>42156</v>
      </c>
      <c r="B64" s="39">
        <v>14.972899999999999</v>
      </c>
      <c r="C64" s="39">
        <v>11.0153</v>
      </c>
      <c r="D64" s="39">
        <v>15.512600000000001</v>
      </c>
      <c r="E64" s="39">
        <v>7.7968000000000002</v>
      </c>
      <c r="F64" s="39">
        <v>2</v>
      </c>
      <c r="G64" s="39">
        <v>15.448399999999999</v>
      </c>
      <c r="H64" s="39">
        <v>12.0092</v>
      </c>
      <c r="I64" s="39">
        <v>17.159300000000002</v>
      </c>
      <c r="J64" s="39">
        <v>9.0466999999999995</v>
      </c>
      <c r="K64" s="39">
        <v>0</v>
      </c>
      <c r="L64" s="39">
        <v>6.4954000000000001</v>
      </c>
      <c r="M64" s="39">
        <v>0.99509999999999998</v>
      </c>
      <c r="N64" s="39">
        <v>6.5053000000000001</v>
      </c>
      <c r="O64" s="39">
        <v>0</v>
      </c>
      <c r="P64" s="39">
        <v>0</v>
      </c>
    </row>
    <row r="65" spans="1:16" hidden="1" outlineLevel="1" collapsed="1">
      <c r="A65" s="9">
        <v>42186</v>
      </c>
      <c r="B65" s="39">
        <v>15.12</v>
      </c>
      <c r="C65" s="39">
        <v>13.195399999999999</v>
      </c>
      <c r="D65" s="39">
        <v>17.7196</v>
      </c>
      <c r="E65" s="39">
        <v>6.4970999999999997</v>
      </c>
      <c r="F65" s="39">
        <v>0</v>
      </c>
      <c r="G65" s="39">
        <v>15.414</v>
      </c>
      <c r="H65" s="39">
        <v>11.153499999999999</v>
      </c>
      <c r="I65" s="39">
        <v>17.5016</v>
      </c>
      <c r="J65" s="39">
        <v>7.6791</v>
      </c>
      <c r="K65" s="39">
        <v>0</v>
      </c>
      <c r="L65" s="39">
        <v>6.9828999999999999</v>
      </c>
      <c r="M65" s="39">
        <v>0.51039999999999996</v>
      </c>
      <c r="N65" s="39">
        <v>7.2695999999999996</v>
      </c>
      <c r="O65" s="39">
        <v>0</v>
      </c>
      <c r="P65" s="39">
        <v>0</v>
      </c>
    </row>
    <row r="66" spans="1:16" hidden="1" outlineLevel="1" collapsed="1">
      <c r="A66" s="9">
        <v>42217</v>
      </c>
      <c r="B66" s="39">
        <v>15.920400000000001</v>
      </c>
      <c r="C66" s="39">
        <v>10.849299999999999</v>
      </c>
      <c r="D66" s="39">
        <v>17.891200000000001</v>
      </c>
      <c r="E66" s="39">
        <v>5.5065999999999997</v>
      </c>
      <c r="F66" s="39">
        <v>0</v>
      </c>
      <c r="G66" s="39">
        <v>16.352399999999999</v>
      </c>
      <c r="H66" s="39">
        <v>10.9191</v>
      </c>
      <c r="I66" s="39">
        <v>17.2194</v>
      </c>
      <c r="J66" s="39">
        <v>9.4709000000000003</v>
      </c>
      <c r="K66" s="39">
        <v>0</v>
      </c>
      <c r="L66" s="39">
        <v>3.9996</v>
      </c>
      <c r="M66" s="39">
        <v>0.99990000000000001</v>
      </c>
      <c r="N66" s="39">
        <v>4.2222</v>
      </c>
      <c r="O66" s="39">
        <v>0</v>
      </c>
      <c r="P66" s="39">
        <v>0</v>
      </c>
    </row>
    <row r="67" spans="1:16" hidden="1" outlineLevel="1" collapsed="1">
      <c r="A67" s="9">
        <v>42248</v>
      </c>
      <c r="B67" s="39">
        <v>16.8584</v>
      </c>
      <c r="C67" s="39">
        <v>11.456799999999999</v>
      </c>
      <c r="D67" s="39">
        <v>16.003399999999999</v>
      </c>
      <c r="E67" s="39">
        <v>6.0548999999999999</v>
      </c>
      <c r="F67" s="39">
        <v>0</v>
      </c>
      <c r="G67" s="39">
        <v>17.101900000000001</v>
      </c>
      <c r="H67" s="39">
        <v>10.701700000000001</v>
      </c>
      <c r="I67" s="39">
        <v>17.7576</v>
      </c>
      <c r="J67" s="39">
        <v>5.7828999999999997</v>
      </c>
      <c r="K67" s="39">
        <v>0</v>
      </c>
      <c r="L67" s="39">
        <v>5.6372</v>
      </c>
      <c r="M67" s="39">
        <v>0.68430000000000002</v>
      </c>
      <c r="N67" s="39">
        <v>5.6406000000000001</v>
      </c>
      <c r="O67" s="39">
        <v>0</v>
      </c>
      <c r="P67" s="39">
        <v>0</v>
      </c>
    </row>
    <row r="68" spans="1:16" hidden="1" outlineLevel="1" collapsed="1">
      <c r="A68" s="9">
        <v>42278</v>
      </c>
      <c r="B68" s="39">
        <v>17.3352</v>
      </c>
      <c r="C68" s="39">
        <v>11.267799999999999</v>
      </c>
      <c r="D68" s="39">
        <v>16.084199999999999</v>
      </c>
      <c r="E68" s="39">
        <v>6.1247999999999996</v>
      </c>
      <c r="F68" s="39">
        <v>0</v>
      </c>
      <c r="G68" s="39">
        <v>17.561499999999999</v>
      </c>
      <c r="H68" s="39">
        <v>12.008599999999999</v>
      </c>
      <c r="I68" s="39">
        <v>18.387799999999999</v>
      </c>
      <c r="J68" s="39">
        <v>6.3018000000000001</v>
      </c>
      <c r="K68" s="39">
        <v>0</v>
      </c>
      <c r="L68" s="39">
        <v>3.1295999999999999</v>
      </c>
      <c r="M68" s="39">
        <v>1.6613</v>
      </c>
      <c r="N68" s="39">
        <v>3.2465999999999999</v>
      </c>
      <c r="O68" s="39">
        <v>0</v>
      </c>
      <c r="P68" s="39">
        <v>0</v>
      </c>
    </row>
    <row r="69" spans="1:16" hidden="1" outlineLevel="1" collapsed="1">
      <c r="A69" s="9">
        <v>42309</v>
      </c>
      <c r="B69" s="39">
        <v>16.351500000000001</v>
      </c>
      <c r="C69" s="39">
        <v>10.295199999999999</v>
      </c>
      <c r="D69" s="39">
        <v>16.302099999999999</v>
      </c>
      <c r="E69" s="39">
        <v>7.6371000000000002</v>
      </c>
      <c r="F69" s="39">
        <v>0</v>
      </c>
      <c r="G69" s="39">
        <v>16.6325</v>
      </c>
      <c r="H69" s="39">
        <v>9.9162999999999997</v>
      </c>
      <c r="I69" s="39">
        <v>17.930299999999999</v>
      </c>
      <c r="J69" s="39">
        <v>7.1562000000000001</v>
      </c>
      <c r="K69" s="39">
        <v>0</v>
      </c>
      <c r="L69" s="39">
        <v>2.9883999999999999</v>
      </c>
      <c r="M69" s="39">
        <v>0.20399999999999999</v>
      </c>
      <c r="N69" s="39">
        <v>3.0384000000000002</v>
      </c>
      <c r="O69" s="39">
        <v>0</v>
      </c>
      <c r="P69" s="39">
        <v>0</v>
      </c>
    </row>
    <row r="70" spans="1:16" hidden="1" outlineLevel="1" collapsed="1">
      <c r="A70" s="9">
        <v>42339</v>
      </c>
      <c r="B70" s="39">
        <v>16.017800000000001</v>
      </c>
      <c r="C70" s="39">
        <v>10.914099999999999</v>
      </c>
      <c r="D70" s="39">
        <v>15.932600000000001</v>
      </c>
      <c r="E70" s="39">
        <v>9.3770000000000007</v>
      </c>
      <c r="F70" s="39">
        <v>0</v>
      </c>
      <c r="G70" s="39">
        <v>16.129100000000001</v>
      </c>
      <c r="H70" s="39">
        <v>10.758900000000001</v>
      </c>
      <c r="I70" s="39">
        <v>17.834299999999999</v>
      </c>
      <c r="J70" s="39">
        <v>7.5841000000000003</v>
      </c>
      <c r="K70" s="39">
        <v>0</v>
      </c>
      <c r="L70" s="39">
        <v>6.6166999999999998</v>
      </c>
      <c r="M70" s="39">
        <v>2.7282000000000002</v>
      </c>
      <c r="N70" s="39">
        <v>6.7161</v>
      </c>
      <c r="O70" s="39">
        <v>0</v>
      </c>
      <c r="P70" s="39">
        <v>0</v>
      </c>
    </row>
    <row r="71" spans="1:16" hidden="1" outlineLevel="1" collapsed="1">
      <c r="A71" s="9">
        <v>42370</v>
      </c>
      <c r="B71" s="39">
        <v>16.157299999999999</v>
      </c>
      <c r="C71" s="39">
        <v>10.2117</v>
      </c>
      <c r="D71" s="39">
        <v>15.4595</v>
      </c>
      <c r="E71" s="39">
        <v>5.7077999999999998</v>
      </c>
      <c r="F71" s="39">
        <v>0</v>
      </c>
      <c r="G71" s="39">
        <v>16.240600000000001</v>
      </c>
      <c r="H71" s="39">
        <v>11.7973</v>
      </c>
      <c r="I71" s="39">
        <v>17.661300000000001</v>
      </c>
      <c r="J71" s="39">
        <v>8.8483000000000001</v>
      </c>
      <c r="K71" s="39">
        <v>0</v>
      </c>
      <c r="L71" s="39">
        <v>5.6157000000000004</v>
      </c>
      <c r="M71" s="39">
        <v>1.3772</v>
      </c>
      <c r="N71" s="39">
        <v>6.4561999999999999</v>
      </c>
      <c r="O71" s="39">
        <v>0</v>
      </c>
      <c r="P71" s="39" t="s">
        <v>265</v>
      </c>
    </row>
    <row r="72" spans="1:16" hidden="1" outlineLevel="1" collapsed="1">
      <c r="A72" s="9">
        <v>42401</v>
      </c>
      <c r="B72" s="39">
        <v>14.5959</v>
      </c>
      <c r="C72" s="39">
        <v>10.011799999999999</v>
      </c>
      <c r="D72" s="39">
        <v>16.204799999999999</v>
      </c>
      <c r="E72" s="39">
        <v>6.0903999999999998</v>
      </c>
      <c r="F72" s="39">
        <v>0</v>
      </c>
      <c r="G72" s="39">
        <v>14.734500000000001</v>
      </c>
      <c r="H72" s="39">
        <v>10.9642</v>
      </c>
      <c r="I72" s="39">
        <v>16.566199999999998</v>
      </c>
      <c r="J72" s="39">
        <v>6.2893999999999997</v>
      </c>
      <c r="K72" s="39">
        <v>0</v>
      </c>
      <c r="L72" s="39">
        <v>6.3319000000000001</v>
      </c>
      <c r="M72" s="39">
        <v>0.45069999999999999</v>
      </c>
      <c r="N72" s="39">
        <v>6.6166999999999998</v>
      </c>
      <c r="O72" s="39">
        <v>0</v>
      </c>
      <c r="P72" s="39">
        <v>0</v>
      </c>
    </row>
    <row r="73" spans="1:16" hidden="1" outlineLevel="1" collapsed="1">
      <c r="A73" s="9">
        <v>42430</v>
      </c>
      <c r="B73" s="39">
        <v>15.5792</v>
      </c>
      <c r="C73" s="39">
        <v>10.436999999999999</v>
      </c>
      <c r="D73" s="39">
        <v>15.9513</v>
      </c>
      <c r="E73" s="39">
        <v>8.9048999999999996</v>
      </c>
      <c r="F73" s="39">
        <v>0</v>
      </c>
      <c r="G73" s="39">
        <v>15.780099999999999</v>
      </c>
      <c r="H73" s="39">
        <v>10.883699999999999</v>
      </c>
      <c r="I73" s="39">
        <v>17.901499999999999</v>
      </c>
      <c r="J73" s="39">
        <v>7.9657</v>
      </c>
      <c r="K73" s="39">
        <v>0</v>
      </c>
      <c r="L73" s="39">
        <v>6.4253</v>
      </c>
      <c r="M73" s="39">
        <v>0.69089999999999996</v>
      </c>
      <c r="N73" s="39">
        <v>6.5781000000000001</v>
      </c>
      <c r="O73" s="39">
        <v>0</v>
      </c>
      <c r="P73" s="39">
        <v>0</v>
      </c>
    </row>
    <row r="74" spans="1:16" hidden="1" outlineLevel="1" collapsed="1">
      <c r="A74" s="9">
        <v>42461</v>
      </c>
      <c r="B74" s="39">
        <v>13.9925</v>
      </c>
      <c r="C74" s="39">
        <v>10.4291</v>
      </c>
      <c r="D74" s="39">
        <v>14.708500000000001</v>
      </c>
      <c r="E74" s="39">
        <v>6.8224</v>
      </c>
      <c r="F74" s="39">
        <v>22</v>
      </c>
      <c r="G74" s="39">
        <v>14.227600000000001</v>
      </c>
      <c r="H74" s="39">
        <v>10.416499999999999</v>
      </c>
      <c r="I74" s="39">
        <v>17.203700000000001</v>
      </c>
      <c r="J74" s="39">
        <v>7.0061</v>
      </c>
      <c r="K74" s="39">
        <v>0</v>
      </c>
      <c r="L74" s="39">
        <v>4.7081999999999997</v>
      </c>
      <c r="M74" s="39">
        <v>3.2372000000000001</v>
      </c>
      <c r="N74" s="39">
        <v>6.3670999999999998</v>
      </c>
      <c r="O74" s="39">
        <v>0.99</v>
      </c>
      <c r="P74" s="39">
        <v>0</v>
      </c>
    </row>
    <row r="75" spans="1:16" hidden="1" outlineLevel="1" collapsed="1">
      <c r="A75" s="9">
        <v>42491</v>
      </c>
      <c r="B75" s="39">
        <v>13.853</v>
      </c>
      <c r="C75" s="39">
        <v>9.6821999999999999</v>
      </c>
      <c r="D75" s="39">
        <v>14.9344</v>
      </c>
      <c r="E75" s="39">
        <v>6.8699000000000003</v>
      </c>
      <c r="F75" s="39">
        <v>0</v>
      </c>
      <c r="G75" s="39">
        <v>14.05</v>
      </c>
      <c r="H75" s="39">
        <v>9.2266999999999992</v>
      </c>
      <c r="I75" s="39">
        <v>16.162199999999999</v>
      </c>
      <c r="J75" s="39">
        <v>6.8452000000000002</v>
      </c>
      <c r="K75" s="39">
        <v>0</v>
      </c>
      <c r="L75" s="39">
        <v>5.9821999999999997</v>
      </c>
      <c r="M75" s="39">
        <v>0.45129999999999998</v>
      </c>
      <c r="N75" s="39">
        <v>6.0567000000000002</v>
      </c>
      <c r="O75" s="39">
        <v>0</v>
      </c>
      <c r="P75" s="39" t="s">
        <v>265</v>
      </c>
    </row>
    <row r="76" spans="1:16" hidden="1" outlineLevel="1" collapsed="1">
      <c r="A76" s="9">
        <v>42522</v>
      </c>
      <c r="B76" s="39">
        <v>14.206</v>
      </c>
      <c r="C76" s="39">
        <v>10.231400000000001</v>
      </c>
      <c r="D76" s="39">
        <v>12.2767</v>
      </c>
      <c r="E76" s="39">
        <v>5.9169999999999998</v>
      </c>
      <c r="F76" s="39">
        <v>0</v>
      </c>
      <c r="G76" s="39">
        <v>14.311199999999999</v>
      </c>
      <c r="H76" s="39">
        <v>9.2385999999999999</v>
      </c>
      <c r="I76" s="39">
        <v>15.7767</v>
      </c>
      <c r="J76" s="39">
        <v>9.1625999999999994</v>
      </c>
      <c r="K76" s="39">
        <v>0</v>
      </c>
      <c r="L76" s="39">
        <v>3.9897999999999998</v>
      </c>
      <c r="M76" s="39">
        <v>1.3531</v>
      </c>
      <c r="N76" s="39">
        <v>4.2146999999999997</v>
      </c>
      <c r="O76" s="39">
        <v>0</v>
      </c>
      <c r="P76" s="39">
        <v>0</v>
      </c>
    </row>
    <row r="77" spans="1:16" hidden="1" outlineLevel="1" collapsed="1">
      <c r="A77" s="9">
        <v>42552</v>
      </c>
      <c r="B77" s="39">
        <v>13.8218</v>
      </c>
      <c r="C77" s="39">
        <v>10.007099999999999</v>
      </c>
      <c r="D77" s="39">
        <v>11.0991</v>
      </c>
      <c r="E77" s="39">
        <v>6.2845000000000004</v>
      </c>
      <c r="F77" s="39">
        <v>21</v>
      </c>
      <c r="G77" s="39">
        <v>13.9208</v>
      </c>
      <c r="H77" s="39">
        <v>9.9489999999999998</v>
      </c>
      <c r="I77" s="39">
        <v>14.722899999999999</v>
      </c>
      <c r="J77" s="39">
        <v>5.9776999999999996</v>
      </c>
      <c r="K77" s="39">
        <v>0</v>
      </c>
      <c r="L77" s="39">
        <v>3.5419999999999998</v>
      </c>
      <c r="M77" s="39">
        <v>1.2130000000000001</v>
      </c>
      <c r="N77" s="39">
        <v>5.2339000000000002</v>
      </c>
      <c r="O77" s="39">
        <v>0</v>
      </c>
      <c r="P77" s="39">
        <v>0</v>
      </c>
    </row>
    <row r="78" spans="1:16" hidden="1" outlineLevel="1" collapsed="1">
      <c r="A78" s="9">
        <v>42583</v>
      </c>
      <c r="B78" s="39">
        <v>13.309699999999999</v>
      </c>
      <c r="C78" s="39">
        <v>10.310700000000001</v>
      </c>
      <c r="D78" s="39">
        <v>14.402699999999999</v>
      </c>
      <c r="E78" s="39">
        <v>6.1349999999999998</v>
      </c>
      <c r="F78" s="39">
        <v>0</v>
      </c>
      <c r="G78" s="39">
        <v>13.6</v>
      </c>
      <c r="H78" s="39">
        <v>9.9382000000000001</v>
      </c>
      <c r="I78" s="39">
        <v>14.0364</v>
      </c>
      <c r="J78" s="39">
        <v>6.0244</v>
      </c>
      <c r="K78" s="39">
        <v>0</v>
      </c>
      <c r="L78" s="39">
        <v>2.8708999999999998</v>
      </c>
      <c r="M78" s="39">
        <v>1.6842999999999999</v>
      </c>
      <c r="N78" s="39">
        <v>2.9138999999999999</v>
      </c>
      <c r="O78" s="39">
        <v>0</v>
      </c>
      <c r="P78" s="39">
        <v>0</v>
      </c>
    </row>
    <row r="79" spans="1:16" hidden="1" outlineLevel="1" collapsed="1">
      <c r="A79" s="9">
        <v>42614</v>
      </c>
      <c r="B79" s="39">
        <v>12.8558</v>
      </c>
      <c r="C79" s="39">
        <v>9.7544000000000004</v>
      </c>
      <c r="D79" s="39">
        <v>12.914899999999999</v>
      </c>
      <c r="E79" s="39">
        <v>10.9178</v>
      </c>
      <c r="F79" s="39">
        <v>0</v>
      </c>
      <c r="G79" s="39">
        <v>13.2173</v>
      </c>
      <c r="H79" s="39">
        <v>8.9907000000000004</v>
      </c>
      <c r="I79" s="39">
        <v>13.924899999999999</v>
      </c>
      <c r="J79" s="39">
        <v>6.1329000000000002</v>
      </c>
      <c r="K79" s="39">
        <v>0</v>
      </c>
      <c r="L79" s="39">
        <v>2.3115999999999999</v>
      </c>
      <c r="M79" s="39">
        <v>1.5350999999999999</v>
      </c>
      <c r="N79" s="39">
        <v>2.3180000000000001</v>
      </c>
      <c r="O79" s="39">
        <v>0</v>
      </c>
      <c r="P79" s="39">
        <v>0</v>
      </c>
    </row>
    <row r="80" spans="1:16" hidden="1" outlineLevel="1" collapsed="1">
      <c r="A80" s="9">
        <v>42644</v>
      </c>
      <c r="B80" s="39">
        <v>13.113</v>
      </c>
      <c r="C80" s="39">
        <v>9.9879999999999995</v>
      </c>
      <c r="D80" s="39">
        <v>12.4564</v>
      </c>
      <c r="E80" s="39">
        <v>6.4821999999999997</v>
      </c>
      <c r="F80" s="39">
        <v>0</v>
      </c>
      <c r="G80" s="39">
        <v>13.3012</v>
      </c>
      <c r="H80" s="39">
        <v>9.6798999999999999</v>
      </c>
      <c r="I80" s="39">
        <v>13.8612</v>
      </c>
      <c r="J80" s="39">
        <v>6.5244999999999997</v>
      </c>
      <c r="K80" s="39">
        <v>0</v>
      </c>
      <c r="L80" s="39">
        <v>2.0308000000000002</v>
      </c>
      <c r="M80" s="39">
        <v>1.3632</v>
      </c>
      <c r="N80" s="39">
        <v>2.0737999999999999</v>
      </c>
      <c r="O80" s="39">
        <v>0.78</v>
      </c>
      <c r="P80" s="39">
        <v>0</v>
      </c>
    </row>
    <row r="81" spans="1:16" hidden="1" outlineLevel="1" collapsed="1">
      <c r="A81" s="9">
        <v>42675</v>
      </c>
      <c r="B81" s="39">
        <v>12.160500000000001</v>
      </c>
      <c r="C81" s="39">
        <v>9.8895999999999997</v>
      </c>
      <c r="D81" s="39">
        <v>13.202999999999999</v>
      </c>
      <c r="E81" s="39">
        <v>5.9389000000000003</v>
      </c>
      <c r="F81" s="39">
        <v>0</v>
      </c>
      <c r="G81" s="39">
        <v>12.256</v>
      </c>
      <c r="H81" s="39">
        <v>9.9398</v>
      </c>
      <c r="I81" s="39">
        <v>12.8414</v>
      </c>
      <c r="J81" s="39">
        <v>6.8061999999999996</v>
      </c>
      <c r="K81" s="39">
        <v>0</v>
      </c>
      <c r="L81" s="39">
        <v>3.1240000000000001</v>
      </c>
      <c r="M81" s="39">
        <v>0.4582</v>
      </c>
      <c r="N81" s="39">
        <v>3.1749999999999998</v>
      </c>
      <c r="O81" s="39">
        <v>0</v>
      </c>
      <c r="P81" s="39">
        <v>0</v>
      </c>
    </row>
    <row r="82" spans="1:16" hidden="1" outlineLevel="1" collapsed="1">
      <c r="A82" s="9">
        <v>42705</v>
      </c>
      <c r="B82" s="39">
        <v>11.5238</v>
      </c>
      <c r="C82" s="39">
        <v>8.8236000000000008</v>
      </c>
      <c r="D82" s="39">
        <v>14.5619</v>
      </c>
      <c r="E82" s="39">
        <v>6.1726000000000001</v>
      </c>
      <c r="F82" s="39">
        <v>0</v>
      </c>
      <c r="G82" s="39">
        <v>11.686</v>
      </c>
      <c r="H82" s="39">
        <v>7.9782000000000002</v>
      </c>
      <c r="I82" s="39">
        <v>13.0745</v>
      </c>
      <c r="J82" s="39">
        <v>6.8308</v>
      </c>
      <c r="K82" s="39">
        <v>0</v>
      </c>
      <c r="L82" s="39">
        <v>2.9245000000000001</v>
      </c>
      <c r="M82" s="39">
        <v>0.61580000000000001</v>
      </c>
      <c r="N82" s="39">
        <v>3.0973000000000002</v>
      </c>
      <c r="O82" s="39">
        <v>1.04</v>
      </c>
      <c r="P82" s="39">
        <v>0</v>
      </c>
    </row>
    <row r="83" spans="1:16" hidden="1" outlineLevel="1" collapsed="1">
      <c r="A83" s="9">
        <v>42736</v>
      </c>
      <c r="B83" s="39">
        <v>11.366899999999999</v>
      </c>
      <c r="C83" s="39">
        <v>9.2175999999999991</v>
      </c>
      <c r="D83" s="39">
        <v>14.9002</v>
      </c>
      <c r="E83" s="39">
        <v>9.2579999999999991</v>
      </c>
      <c r="F83" s="39">
        <v>0</v>
      </c>
      <c r="G83" s="39">
        <v>11.4717</v>
      </c>
      <c r="H83" s="39">
        <v>8.0690000000000008</v>
      </c>
      <c r="I83" s="39">
        <v>12.383699999999999</v>
      </c>
      <c r="J83" s="39">
        <v>6.7088000000000001</v>
      </c>
      <c r="K83" s="39">
        <v>0</v>
      </c>
      <c r="L83" s="39">
        <v>1.8441000000000001</v>
      </c>
      <c r="M83" s="39">
        <v>1.0800000000000001E-2</v>
      </c>
      <c r="N83" s="39">
        <v>2.1181999999999999</v>
      </c>
      <c r="O83" s="39">
        <v>0</v>
      </c>
      <c r="P83" s="39">
        <v>0</v>
      </c>
    </row>
    <row r="84" spans="1:16" hidden="1" outlineLevel="1" collapsed="1">
      <c r="A84" s="9">
        <v>42767</v>
      </c>
      <c r="B84" s="39">
        <v>10.6381</v>
      </c>
      <c r="C84" s="39">
        <v>9.4225999999999992</v>
      </c>
      <c r="D84" s="39">
        <v>14.4076</v>
      </c>
      <c r="E84" s="39">
        <v>8.7582000000000004</v>
      </c>
      <c r="F84" s="39">
        <v>0</v>
      </c>
      <c r="G84" s="39">
        <v>10.9192</v>
      </c>
      <c r="H84" s="39">
        <v>8.0031999999999996</v>
      </c>
      <c r="I84" s="39">
        <v>12.021699999999999</v>
      </c>
      <c r="J84" s="39">
        <v>6.7644000000000002</v>
      </c>
      <c r="K84" s="39">
        <v>0</v>
      </c>
      <c r="L84" s="39">
        <v>2.8403999999999998</v>
      </c>
      <c r="M84" s="39">
        <v>1.5862000000000001</v>
      </c>
      <c r="N84" s="39">
        <v>2.8664000000000001</v>
      </c>
      <c r="O84" s="39">
        <v>0</v>
      </c>
      <c r="P84" s="39">
        <v>0</v>
      </c>
    </row>
    <row r="85" spans="1:16" hidden="1" outlineLevel="1" collapsed="1">
      <c r="A85" s="9">
        <v>42795</v>
      </c>
      <c r="B85" s="39">
        <v>9.2911999999999999</v>
      </c>
      <c r="C85" s="39">
        <v>9.7726000000000006</v>
      </c>
      <c r="D85" s="39">
        <v>13.7927</v>
      </c>
      <c r="E85" s="39">
        <v>10.5983</v>
      </c>
      <c r="F85" s="39">
        <v>0</v>
      </c>
      <c r="G85" s="39">
        <v>9.7508999999999997</v>
      </c>
      <c r="H85" s="39">
        <v>7.5667999999999997</v>
      </c>
      <c r="I85" s="39">
        <v>12.507400000000001</v>
      </c>
      <c r="J85" s="39">
        <v>6.8089000000000004</v>
      </c>
      <c r="K85" s="39">
        <v>0</v>
      </c>
      <c r="L85" s="39">
        <v>2.7391999999999999</v>
      </c>
      <c r="M85" s="39">
        <v>1.5358000000000001</v>
      </c>
      <c r="N85" s="39">
        <v>2.84</v>
      </c>
      <c r="O85" s="39">
        <v>0</v>
      </c>
      <c r="P85" s="39">
        <v>0</v>
      </c>
    </row>
    <row r="86" spans="1:16" hidden="1" outlineLevel="1" collapsed="1">
      <c r="A86" s="9">
        <v>42826</v>
      </c>
      <c r="B86" s="39">
        <v>9.4361999999999995</v>
      </c>
      <c r="C86" s="39">
        <v>8.7058999999999997</v>
      </c>
      <c r="D86" s="39">
        <v>12.6599</v>
      </c>
      <c r="E86" s="39">
        <v>6.7130000000000001</v>
      </c>
      <c r="F86" s="39">
        <v>0</v>
      </c>
      <c r="G86" s="39">
        <v>10.2277</v>
      </c>
      <c r="H86" s="39">
        <v>6.7188999999999997</v>
      </c>
      <c r="I86" s="39">
        <v>12.833299999999999</v>
      </c>
      <c r="J86" s="39">
        <v>6.8491999999999997</v>
      </c>
      <c r="K86" s="39">
        <v>0</v>
      </c>
      <c r="L86" s="39">
        <v>1.877</v>
      </c>
      <c r="M86" s="39">
        <v>1.1293</v>
      </c>
      <c r="N86" s="39">
        <v>1.9096</v>
      </c>
      <c r="O86" s="39">
        <v>0</v>
      </c>
      <c r="P86" s="39">
        <v>0</v>
      </c>
    </row>
    <row r="87" spans="1:16" hidden="1" outlineLevel="1" collapsed="1">
      <c r="A87" s="9">
        <v>42856</v>
      </c>
      <c r="B87" s="39">
        <v>8.9274000000000004</v>
      </c>
      <c r="C87" s="39">
        <v>7.8765999999999998</v>
      </c>
      <c r="D87" s="39">
        <v>11.9937</v>
      </c>
      <c r="E87" s="39">
        <v>6.8365999999999998</v>
      </c>
      <c r="F87" s="39">
        <v>0</v>
      </c>
      <c r="G87" s="39">
        <v>9.7327999999999992</v>
      </c>
      <c r="H87" s="39">
        <v>6.5370999999999997</v>
      </c>
      <c r="I87" s="39">
        <v>11.697900000000001</v>
      </c>
      <c r="J87" s="39">
        <v>6.8592000000000004</v>
      </c>
      <c r="K87" s="39">
        <v>0</v>
      </c>
      <c r="L87" s="39">
        <v>1.8351999999999999</v>
      </c>
      <c r="M87" s="39">
        <v>0.12839999999999999</v>
      </c>
      <c r="N87" s="39">
        <v>1.8452</v>
      </c>
      <c r="O87" s="39">
        <v>0</v>
      </c>
      <c r="P87" s="39">
        <v>0</v>
      </c>
    </row>
    <row r="88" spans="1:16" hidden="1" outlineLevel="1" collapsed="1">
      <c r="A88" s="9">
        <v>42887</v>
      </c>
      <c r="B88" s="39">
        <v>8.4979999999999993</v>
      </c>
      <c r="C88" s="39">
        <v>7.1565000000000003</v>
      </c>
      <c r="D88" s="39">
        <v>11.5586</v>
      </c>
      <c r="E88" s="39">
        <v>8.3408999999999995</v>
      </c>
      <c r="F88" s="39">
        <v>0</v>
      </c>
      <c r="G88" s="39">
        <v>9.5229999999999997</v>
      </c>
      <c r="H88" s="39">
        <v>6.3151999999999999</v>
      </c>
      <c r="I88" s="39">
        <v>11.717000000000001</v>
      </c>
      <c r="J88" s="39">
        <v>6.2279</v>
      </c>
      <c r="K88" s="39">
        <v>14.6</v>
      </c>
      <c r="L88" s="39">
        <v>1.6521999999999999</v>
      </c>
      <c r="M88" s="39">
        <v>0.27879999999999999</v>
      </c>
      <c r="N88" s="39">
        <v>2.0293000000000001</v>
      </c>
      <c r="O88" s="39">
        <v>0</v>
      </c>
      <c r="P88" s="39">
        <v>0.1</v>
      </c>
    </row>
    <row r="89" spans="1:16" hidden="1" outlineLevel="1" collapsed="1">
      <c r="A89" s="9">
        <v>42917</v>
      </c>
      <c r="B89" s="39">
        <v>8.2584</v>
      </c>
      <c r="C89" s="39">
        <v>6.3223000000000003</v>
      </c>
      <c r="D89" s="39">
        <v>10.4749</v>
      </c>
      <c r="E89" s="39">
        <v>5.9459999999999997</v>
      </c>
      <c r="F89" s="39">
        <v>0</v>
      </c>
      <c r="G89" s="39">
        <v>8.7033000000000005</v>
      </c>
      <c r="H89" s="39">
        <v>5.6334</v>
      </c>
      <c r="I89" s="39">
        <v>10.4514</v>
      </c>
      <c r="J89" s="39">
        <v>5.9427000000000003</v>
      </c>
      <c r="K89" s="39">
        <v>0</v>
      </c>
      <c r="L89" s="39">
        <v>1.9078999999999999</v>
      </c>
      <c r="M89" s="39">
        <v>0.96550000000000002</v>
      </c>
      <c r="N89" s="39">
        <v>1.9784999999999999</v>
      </c>
      <c r="O89" s="39">
        <v>0</v>
      </c>
      <c r="P89" s="39">
        <v>0</v>
      </c>
    </row>
    <row r="90" spans="1:16" hidden="1" outlineLevel="1" collapsed="1">
      <c r="A90" s="9">
        <v>42948</v>
      </c>
      <c r="B90" s="39">
        <v>8.1706000000000003</v>
      </c>
      <c r="C90" s="39">
        <v>6.4143999999999997</v>
      </c>
      <c r="D90" s="39">
        <v>11.4734</v>
      </c>
      <c r="E90" s="39">
        <v>6.2721</v>
      </c>
      <c r="F90" s="39">
        <v>0</v>
      </c>
      <c r="G90" s="39">
        <v>8.6042000000000005</v>
      </c>
      <c r="H90" s="39">
        <v>5.5125999999999999</v>
      </c>
      <c r="I90" s="39">
        <v>10.4565</v>
      </c>
      <c r="J90" s="39">
        <v>6.2148000000000003</v>
      </c>
      <c r="K90" s="39">
        <v>0</v>
      </c>
      <c r="L90" s="39">
        <v>1.7529999999999999</v>
      </c>
      <c r="M90" s="39">
        <v>0.83169999999999999</v>
      </c>
      <c r="N90" s="39">
        <v>1.8003</v>
      </c>
      <c r="O90" s="39">
        <v>0</v>
      </c>
      <c r="P90" s="39">
        <v>0</v>
      </c>
    </row>
    <row r="91" spans="1:16" hidden="1" outlineLevel="1" collapsed="1">
      <c r="A91" s="9">
        <v>42979</v>
      </c>
      <c r="B91" s="39">
        <v>8.3276000000000003</v>
      </c>
      <c r="C91" s="39">
        <v>6.1291000000000002</v>
      </c>
      <c r="D91" s="39">
        <v>12.3742</v>
      </c>
      <c r="E91" s="39">
        <v>6.0016999999999996</v>
      </c>
      <c r="F91" s="39">
        <v>0</v>
      </c>
      <c r="G91" s="39">
        <v>9.0233000000000008</v>
      </c>
      <c r="H91" s="39">
        <v>5.8625999999999996</v>
      </c>
      <c r="I91" s="39">
        <v>10.5229</v>
      </c>
      <c r="J91" s="39">
        <v>5.5800999999999998</v>
      </c>
      <c r="K91" s="39">
        <v>0</v>
      </c>
      <c r="L91" s="39">
        <v>1.8485</v>
      </c>
      <c r="M91" s="39">
        <v>0.4819</v>
      </c>
      <c r="N91" s="39">
        <v>1.9642999999999999</v>
      </c>
      <c r="O91" s="39">
        <v>0</v>
      </c>
      <c r="P91" s="39">
        <v>0</v>
      </c>
    </row>
    <row r="92" spans="1:16" hidden="1" outlineLevel="1" collapsed="1">
      <c r="A92" s="9">
        <v>43009</v>
      </c>
      <c r="B92" s="39">
        <v>8.0381</v>
      </c>
      <c r="C92" s="39">
        <v>5.4222000000000001</v>
      </c>
      <c r="D92" s="39">
        <v>12.148</v>
      </c>
      <c r="E92" s="39">
        <v>8.6768000000000001</v>
      </c>
      <c r="F92" s="39">
        <v>0</v>
      </c>
      <c r="G92" s="39">
        <v>8.5492000000000008</v>
      </c>
      <c r="H92" s="39">
        <v>5.4977999999999998</v>
      </c>
      <c r="I92" s="39">
        <v>10.143700000000001</v>
      </c>
      <c r="J92" s="39">
        <v>5.9890999999999996</v>
      </c>
      <c r="K92" s="39">
        <v>0</v>
      </c>
      <c r="L92" s="39">
        <v>1.7202999999999999</v>
      </c>
      <c r="M92" s="39">
        <v>0.97760000000000002</v>
      </c>
      <c r="N92" s="39">
        <v>1.7962</v>
      </c>
      <c r="O92" s="39">
        <v>0</v>
      </c>
      <c r="P92" s="39">
        <v>0</v>
      </c>
    </row>
    <row r="93" spans="1:16" hidden="1" outlineLevel="1" collapsed="1">
      <c r="A93" s="9">
        <v>43040</v>
      </c>
      <c r="B93" s="39">
        <v>8.8231000000000002</v>
      </c>
      <c r="C93" s="39">
        <v>5.6055000000000001</v>
      </c>
      <c r="D93" s="39">
        <v>12.326599999999999</v>
      </c>
      <c r="E93" s="39">
        <v>6.2325999999999997</v>
      </c>
      <c r="F93" s="39">
        <v>0</v>
      </c>
      <c r="G93" s="39">
        <v>9.0192999999999994</v>
      </c>
      <c r="H93" s="39">
        <v>5.44</v>
      </c>
      <c r="I93" s="39">
        <v>10.143700000000001</v>
      </c>
      <c r="J93" s="39">
        <v>5.9976000000000003</v>
      </c>
      <c r="K93" s="39">
        <v>0</v>
      </c>
      <c r="L93" s="39">
        <v>1.5336000000000001</v>
      </c>
      <c r="M93" s="39">
        <v>0.61450000000000005</v>
      </c>
      <c r="N93" s="39">
        <v>1.9115</v>
      </c>
      <c r="O93" s="39">
        <v>0</v>
      </c>
      <c r="P93" s="39">
        <v>0</v>
      </c>
    </row>
    <row r="94" spans="1:16" hidden="1" outlineLevel="1" collapsed="1">
      <c r="A94" s="9">
        <v>43070</v>
      </c>
      <c r="B94" s="39">
        <v>8.5497999999999994</v>
      </c>
      <c r="C94" s="39">
        <v>6.0046999999999997</v>
      </c>
      <c r="D94" s="39">
        <v>11.292400000000001</v>
      </c>
      <c r="E94" s="39">
        <v>5.7237999999999998</v>
      </c>
      <c r="F94" s="39">
        <v>0.1</v>
      </c>
      <c r="G94" s="39">
        <v>8.7522000000000002</v>
      </c>
      <c r="H94" s="39">
        <v>5.1852999999999998</v>
      </c>
      <c r="I94" s="39">
        <v>10.3653</v>
      </c>
      <c r="J94" s="39">
        <v>6.4714</v>
      </c>
      <c r="K94" s="39">
        <v>0</v>
      </c>
      <c r="L94" s="39">
        <v>2.4108999999999998</v>
      </c>
      <c r="M94" s="39">
        <v>1.0632999999999999</v>
      </c>
      <c r="N94" s="39">
        <v>2.6673</v>
      </c>
      <c r="O94" s="39">
        <v>0</v>
      </c>
      <c r="P94" s="39">
        <v>0</v>
      </c>
    </row>
    <row r="95" spans="1:16" hidden="1" outlineLevel="1" collapsed="1">
      <c r="A95" s="9">
        <v>43101</v>
      </c>
      <c r="B95" s="39">
        <v>9.1004000000000005</v>
      </c>
      <c r="C95" s="39">
        <v>5.4923000000000002</v>
      </c>
      <c r="D95" s="39">
        <v>11.7555</v>
      </c>
      <c r="E95" s="39">
        <v>5.8342000000000001</v>
      </c>
      <c r="F95" s="39">
        <v>0</v>
      </c>
      <c r="G95" s="39">
        <v>9.3549000000000007</v>
      </c>
      <c r="H95" s="39">
        <v>5.5247999999999999</v>
      </c>
      <c r="I95" s="39">
        <v>10.7104</v>
      </c>
      <c r="J95" s="39">
        <v>6.0891999999999999</v>
      </c>
      <c r="K95" s="39">
        <v>0</v>
      </c>
      <c r="L95" s="39">
        <v>1.7757000000000001</v>
      </c>
      <c r="M95" s="39">
        <v>1.8937999999999999</v>
      </c>
      <c r="N95" s="39">
        <v>1.6740999999999999</v>
      </c>
      <c r="O95" s="39">
        <v>0</v>
      </c>
      <c r="P95" s="39">
        <v>0</v>
      </c>
    </row>
    <row r="96" spans="1:16" hidden="1" outlineLevel="1" collapsed="1">
      <c r="A96" s="9">
        <v>43132</v>
      </c>
      <c r="B96" s="39">
        <v>9.8922000000000008</v>
      </c>
      <c r="C96" s="39">
        <v>5.5923999999999996</v>
      </c>
      <c r="D96" s="39">
        <v>12.143599999999999</v>
      </c>
      <c r="E96" s="39">
        <v>6.5576999999999996</v>
      </c>
      <c r="F96" s="39">
        <v>0</v>
      </c>
      <c r="G96" s="39">
        <v>10.1538</v>
      </c>
      <c r="H96" s="39">
        <v>5.4885999999999999</v>
      </c>
      <c r="I96" s="39">
        <v>11.687900000000001</v>
      </c>
      <c r="J96" s="39">
        <v>6.2858000000000001</v>
      </c>
      <c r="K96" s="39">
        <v>0</v>
      </c>
      <c r="L96" s="39">
        <v>1.9256</v>
      </c>
      <c r="M96" s="39">
        <v>1.6893</v>
      </c>
      <c r="N96" s="39">
        <v>2.2812999999999999</v>
      </c>
      <c r="O96" s="39">
        <v>0</v>
      </c>
      <c r="P96" s="39">
        <v>0</v>
      </c>
    </row>
    <row r="97" spans="1:16" hidden="1" outlineLevel="1" collapsed="1">
      <c r="A97" s="9">
        <v>43160</v>
      </c>
      <c r="B97" s="39">
        <v>9.7364999999999995</v>
      </c>
      <c r="C97" s="39">
        <v>5.8685</v>
      </c>
      <c r="D97" s="39">
        <v>13.644600000000001</v>
      </c>
      <c r="E97" s="39">
        <v>8.7166999999999994</v>
      </c>
      <c r="F97" s="39">
        <v>0</v>
      </c>
      <c r="G97" s="39">
        <v>9.9809000000000001</v>
      </c>
      <c r="H97" s="39">
        <v>5.72</v>
      </c>
      <c r="I97" s="39">
        <v>12.258599999999999</v>
      </c>
      <c r="J97" s="39">
        <v>6.3422999999999998</v>
      </c>
      <c r="K97" s="39">
        <v>0</v>
      </c>
      <c r="L97" s="39">
        <v>2.1410999999999998</v>
      </c>
      <c r="M97" s="39">
        <v>1.8121</v>
      </c>
      <c r="N97" s="39">
        <v>2.4912999999999998</v>
      </c>
      <c r="O97" s="39">
        <v>0</v>
      </c>
      <c r="P97" s="39">
        <v>0</v>
      </c>
    </row>
    <row r="98" spans="1:16" hidden="1" outlineLevel="1" collapsed="1">
      <c r="A98" s="9">
        <v>43191</v>
      </c>
      <c r="B98" s="39">
        <v>10.069100000000001</v>
      </c>
      <c r="C98" s="39">
        <v>6.6181999999999999</v>
      </c>
      <c r="D98" s="39">
        <v>11.4376</v>
      </c>
      <c r="E98" s="39">
        <v>0</v>
      </c>
      <c r="F98" s="39">
        <v>0</v>
      </c>
      <c r="G98" s="39">
        <v>10.34</v>
      </c>
      <c r="H98" s="39">
        <v>5.7934000000000001</v>
      </c>
      <c r="I98" s="39">
        <v>12.305899999999999</v>
      </c>
      <c r="J98" s="39">
        <v>0</v>
      </c>
      <c r="K98" s="39">
        <v>0</v>
      </c>
      <c r="L98" s="39">
        <v>1.6234999999999999</v>
      </c>
      <c r="M98" s="39">
        <v>1.0130999999999999</v>
      </c>
      <c r="N98" s="39">
        <v>2.4824000000000002</v>
      </c>
      <c r="O98" s="39">
        <v>0</v>
      </c>
      <c r="P98" s="39">
        <v>0</v>
      </c>
    </row>
    <row r="99" spans="1:16" hidden="1" outlineLevel="1" collapsed="1">
      <c r="A99" s="9">
        <v>43221</v>
      </c>
      <c r="B99" s="39">
        <v>10.362399999999999</v>
      </c>
      <c r="C99" s="39">
        <v>6.5964</v>
      </c>
      <c r="D99" s="39">
        <v>12.110900000000001</v>
      </c>
      <c r="E99" s="39">
        <v>15</v>
      </c>
      <c r="F99" s="39">
        <v>0</v>
      </c>
      <c r="G99" s="39">
        <v>10.717599999999999</v>
      </c>
      <c r="H99" s="39">
        <v>5.8571999999999997</v>
      </c>
      <c r="I99" s="39">
        <v>12.4008</v>
      </c>
      <c r="J99" s="39">
        <v>1</v>
      </c>
      <c r="K99" s="39">
        <v>0</v>
      </c>
      <c r="L99" s="39">
        <v>1.9815</v>
      </c>
      <c r="M99" s="39">
        <v>1.2101</v>
      </c>
      <c r="N99" s="39">
        <v>2.1739000000000002</v>
      </c>
      <c r="O99" s="39">
        <v>3.4733000000000001</v>
      </c>
      <c r="P99" s="39">
        <v>0</v>
      </c>
    </row>
    <row r="100" spans="1:16" hidden="1" outlineLevel="1" collapsed="1">
      <c r="A100" s="9">
        <v>43252</v>
      </c>
      <c r="B100" s="39">
        <v>10.438499999999999</v>
      </c>
      <c r="C100" s="39">
        <v>6.2359999999999998</v>
      </c>
      <c r="D100" s="39">
        <v>12.326499999999999</v>
      </c>
      <c r="E100" s="39">
        <v>3</v>
      </c>
      <c r="F100" s="39">
        <v>0</v>
      </c>
      <c r="G100" s="39">
        <v>10.928100000000001</v>
      </c>
      <c r="H100" s="39">
        <v>5.9516</v>
      </c>
      <c r="I100" s="39">
        <v>12.4099</v>
      </c>
      <c r="J100" s="39">
        <v>1</v>
      </c>
      <c r="K100" s="39">
        <v>13.4</v>
      </c>
      <c r="L100" s="39">
        <v>2.3542999999999998</v>
      </c>
      <c r="M100" s="39">
        <v>0.4451</v>
      </c>
      <c r="N100" s="39">
        <v>2.2976999999999999</v>
      </c>
      <c r="O100" s="39">
        <v>4.2</v>
      </c>
      <c r="P100" s="39">
        <v>0</v>
      </c>
    </row>
    <row r="101" spans="1:16" hidden="1" outlineLevel="1" collapsed="1">
      <c r="A101" s="9">
        <v>43282</v>
      </c>
      <c r="B101" s="39">
        <v>10.5647</v>
      </c>
      <c r="C101" s="39">
        <v>6.3216000000000001</v>
      </c>
      <c r="D101" s="39">
        <v>12.3954</v>
      </c>
      <c r="E101" s="39">
        <v>2.0909</v>
      </c>
      <c r="F101" s="39">
        <v>0</v>
      </c>
      <c r="G101" s="39">
        <v>10.8414</v>
      </c>
      <c r="H101" s="39">
        <v>8.0312999999999999</v>
      </c>
      <c r="I101" s="39">
        <v>12.4498</v>
      </c>
      <c r="J101" s="39">
        <v>5</v>
      </c>
      <c r="K101" s="39">
        <v>0</v>
      </c>
      <c r="L101" s="39">
        <v>1.6409</v>
      </c>
      <c r="M101" s="39">
        <v>0.54920000000000002</v>
      </c>
      <c r="N101" s="39">
        <v>1.7163999999999999</v>
      </c>
      <c r="O101" s="39">
        <v>0</v>
      </c>
      <c r="P101" s="39">
        <v>0</v>
      </c>
    </row>
    <row r="102" spans="1:16" hidden="1" outlineLevel="1" collapsed="1">
      <c r="A102" s="9">
        <v>43313</v>
      </c>
      <c r="B102" s="39">
        <v>11.0862</v>
      </c>
      <c r="C102" s="39">
        <v>6.3779000000000003</v>
      </c>
      <c r="D102" s="39">
        <v>13.069100000000001</v>
      </c>
      <c r="E102" s="39">
        <v>1</v>
      </c>
      <c r="F102" s="39">
        <v>0</v>
      </c>
      <c r="G102" s="39">
        <v>11.266</v>
      </c>
      <c r="H102" s="39">
        <v>6.867</v>
      </c>
      <c r="I102" s="39">
        <v>12.8573</v>
      </c>
      <c r="J102" s="39">
        <v>1</v>
      </c>
      <c r="K102" s="39">
        <v>0</v>
      </c>
      <c r="L102" s="39">
        <v>0.58430000000000004</v>
      </c>
      <c r="M102" s="39">
        <v>0.43340000000000001</v>
      </c>
      <c r="N102" s="39">
        <v>0.76839999999999997</v>
      </c>
      <c r="O102" s="39">
        <v>0</v>
      </c>
      <c r="P102" s="39">
        <v>0</v>
      </c>
    </row>
    <row r="103" spans="1:16" hidden="1" outlineLevel="1" collapsed="1">
      <c r="A103" s="9">
        <v>43344</v>
      </c>
      <c r="B103" s="39">
        <v>11.7098</v>
      </c>
      <c r="C103" s="39">
        <v>6.4924999999999997</v>
      </c>
      <c r="D103" s="39">
        <v>14.894500000000001</v>
      </c>
      <c r="E103" s="39">
        <v>16</v>
      </c>
      <c r="F103" s="39">
        <v>0</v>
      </c>
      <c r="G103" s="39">
        <v>11.8551</v>
      </c>
      <c r="H103" s="39">
        <v>7.6631</v>
      </c>
      <c r="I103" s="39">
        <v>13.6921</v>
      </c>
      <c r="J103" s="39">
        <v>18</v>
      </c>
      <c r="K103" s="39">
        <v>0</v>
      </c>
      <c r="L103" s="39">
        <v>0.81269999999999998</v>
      </c>
      <c r="M103" s="39">
        <v>0.60309999999999997</v>
      </c>
      <c r="N103" s="39">
        <v>2.2968000000000002</v>
      </c>
      <c r="O103" s="39">
        <v>0</v>
      </c>
      <c r="P103" s="39">
        <v>0</v>
      </c>
    </row>
    <row r="104" spans="1:16" hidden="1" outlineLevel="1" collapsed="1">
      <c r="A104" s="9">
        <v>43374</v>
      </c>
      <c r="B104" s="39">
        <v>12.488099999999999</v>
      </c>
      <c r="C104" s="39">
        <v>6.2262000000000004</v>
      </c>
      <c r="D104" s="39">
        <v>15.3338</v>
      </c>
      <c r="E104" s="39">
        <v>0.01</v>
      </c>
      <c r="F104" s="39">
        <v>0</v>
      </c>
      <c r="G104" s="39">
        <v>12.709300000000001</v>
      </c>
      <c r="H104" s="39">
        <v>7.6875</v>
      </c>
      <c r="I104" s="39">
        <v>14.741300000000001</v>
      </c>
      <c r="J104" s="39">
        <v>20</v>
      </c>
      <c r="K104" s="39">
        <v>15.1</v>
      </c>
      <c r="L104" s="39">
        <v>2.3479000000000001</v>
      </c>
      <c r="M104" s="39">
        <v>0.26910000000000001</v>
      </c>
      <c r="N104" s="39">
        <v>3.2044000000000001</v>
      </c>
      <c r="O104" s="39">
        <v>0</v>
      </c>
      <c r="P104" s="39">
        <v>0</v>
      </c>
    </row>
    <row r="105" spans="1:16" hidden="1" outlineLevel="1" collapsed="1">
      <c r="A105" s="9">
        <v>43405</v>
      </c>
      <c r="B105" s="39">
        <v>13.1107</v>
      </c>
      <c r="C105" s="39">
        <v>8.6641999999999992</v>
      </c>
      <c r="D105" s="39">
        <v>16.384799999999998</v>
      </c>
      <c r="E105" s="39">
        <v>16.386099999999999</v>
      </c>
      <c r="F105" s="39">
        <v>0</v>
      </c>
      <c r="G105" s="39">
        <v>13.277699999999999</v>
      </c>
      <c r="H105" s="39">
        <v>6.8040000000000003</v>
      </c>
      <c r="I105" s="39">
        <v>15.2346</v>
      </c>
      <c r="J105" s="39">
        <v>17.7437</v>
      </c>
      <c r="K105" s="39">
        <v>8</v>
      </c>
      <c r="L105" s="39">
        <v>1.7713000000000001</v>
      </c>
      <c r="M105" s="39">
        <v>0.67600000000000005</v>
      </c>
      <c r="N105" s="39">
        <v>3.6778</v>
      </c>
      <c r="O105" s="39">
        <v>0</v>
      </c>
      <c r="P105" s="39">
        <v>0</v>
      </c>
    </row>
    <row r="106" spans="1:16" hidden="1" outlineLevel="1" collapsed="1">
      <c r="A106" s="9">
        <v>43435</v>
      </c>
      <c r="B106" s="39">
        <v>13.691000000000001</v>
      </c>
      <c r="C106" s="39">
        <v>7.9424999999999999</v>
      </c>
      <c r="D106" s="39">
        <v>15.985900000000001</v>
      </c>
      <c r="E106" s="39">
        <v>8.2943999999999996</v>
      </c>
      <c r="F106" s="39">
        <v>0</v>
      </c>
      <c r="G106" s="39">
        <v>13.763999999999999</v>
      </c>
      <c r="H106" s="39">
        <v>11.271699999999999</v>
      </c>
      <c r="I106" s="39">
        <v>15.576000000000001</v>
      </c>
      <c r="J106" s="39">
        <v>17.957599999999999</v>
      </c>
      <c r="K106" s="39">
        <v>0</v>
      </c>
      <c r="L106" s="39">
        <v>1.9669000000000001</v>
      </c>
      <c r="M106" s="39">
        <v>0.4037</v>
      </c>
      <c r="N106" s="39">
        <v>2.6943000000000001</v>
      </c>
      <c r="O106" s="39">
        <v>0</v>
      </c>
      <c r="P106" s="39">
        <v>0</v>
      </c>
    </row>
    <row r="107" spans="1:16" hidden="1" outlineLevel="1" collapsed="1">
      <c r="A107" s="9">
        <v>43466</v>
      </c>
      <c r="B107" s="39">
        <v>13.870900000000001</v>
      </c>
      <c r="C107" s="39">
        <v>8.1064000000000007</v>
      </c>
      <c r="D107" s="39">
        <v>16.683900000000001</v>
      </c>
      <c r="E107" s="39">
        <v>12.7273</v>
      </c>
      <c r="F107" s="39">
        <v>0</v>
      </c>
      <c r="G107" s="39">
        <v>13.988899999999999</v>
      </c>
      <c r="H107" s="39">
        <v>8.3724000000000007</v>
      </c>
      <c r="I107" s="39">
        <v>15.481999999999999</v>
      </c>
      <c r="J107" s="39">
        <v>9.85</v>
      </c>
      <c r="K107" s="39">
        <v>0</v>
      </c>
      <c r="L107" s="39">
        <v>3.8433999999999999</v>
      </c>
      <c r="M107" s="39">
        <v>3.0200000000000001E-2</v>
      </c>
      <c r="N107" s="39">
        <v>4.0674999999999999</v>
      </c>
      <c r="O107" s="39">
        <v>4.5999999999999996</v>
      </c>
      <c r="P107" s="39">
        <v>0</v>
      </c>
    </row>
    <row r="108" spans="1:16" hidden="1" outlineLevel="1" collapsed="1">
      <c r="A108" s="9">
        <v>43497</v>
      </c>
      <c r="B108" s="39">
        <v>12.4086</v>
      </c>
      <c r="C108" s="39">
        <v>6.8162000000000003</v>
      </c>
      <c r="D108" s="39">
        <v>16.597200000000001</v>
      </c>
      <c r="E108" s="39">
        <v>15.9724</v>
      </c>
      <c r="F108" s="39">
        <v>0</v>
      </c>
      <c r="G108" s="39">
        <v>12.7378</v>
      </c>
      <c r="H108" s="39">
        <v>8.6974</v>
      </c>
      <c r="I108" s="39">
        <v>14.721299999999999</v>
      </c>
      <c r="J108" s="39">
        <v>13</v>
      </c>
      <c r="K108" s="39">
        <v>0</v>
      </c>
      <c r="L108" s="39">
        <v>1.9026000000000001</v>
      </c>
      <c r="M108" s="39">
        <v>0.75460000000000005</v>
      </c>
      <c r="N108" s="39">
        <v>2.1709000000000001</v>
      </c>
      <c r="O108" s="39">
        <v>0</v>
      </c>
      <c r="P108" s="39">
        <v>0</v>
      </c>
    </row>
    <row r="109" spans="1:16" hidden="1" outlineLevel="1" collapsed="1">
      <c r="A109" s="9">
        <v>43525</v>
      </c>
      <c r="B109" s="39">
        <v>12.0379</v>
      </c>
      <c r="C109" s="39">
        <v>7.0888999999999998</v>
      </c>
      <c r="D109" s="39">
        <v>16.281400000000001</v>
      </c>
      <c r="E109" s="39">
        <v>10.336</v>
      </c>
      <c r="F109" s="39">
        <v>0</v>
      </c>
      <c r="G109" s="39">
        <v>12.1896</v>
      </c>
      <c r="H109" s="39">
        <v>7.6006999999999998</v>
      </c>
      <c r="I109" s="39">
        <v>15.0404</v>
      </c>
      <c r="J109" s="39">
        <v>8.1280000000000001</v>
      </c>
      <c r="K109" s="39">
        <v>0</v>
      </c>
      <c r="L109" s="39">
        <v>1.1852</v>
      </c>
      <c r="M109" s="39">
        <v>1.4500000000000001E-2</v>
      </c>
      <c r="N109" s="39">
        <v>2.2725</v>
      </c>
      <c r="O109" s="39">
        <v>0</v>
      </c>
      <c r="P109" s="39">
        <v>1.7</v>
      </c>
    </row>
    <row r="110" spans="1:16" hidden="1" outlineLevel="1" collapsed="1">
      <c r="A110" s="9">
        <v>43556</v>
      </c>
      <c r="B110" s="39">
        <v>12.3405</v>
      </c>
      <c r="C110" s="39">
        <v>5.7314999999999996</v>
      </c>
      <c r="D110" s="39">
        <v>16.4998</v>
      </c>
      <c r="E110" s="39">
        <v>14.201599999999999</v>
      </c>
      <c r="F110" s="39">
        <v>0</v>
      </c>
      <c r="G110" s="39">
        <v>12.710100000000001</v>
      </c>
      <c r="H110" s="39">
        <v>7.4386999999999999</v>
      </c>
      <c r="I110" s="39">
        <v>15.3109</v>
      </c>
      <c r="J110" s="39">
        <v>6.89</v>
      </c>
      <c r="K110" s="39">
        <v>0</v>
      </c>
      <c r="L110" s="39">
        <v>1.4657</v>
      </c>
      <c r="M110" s="39">
        <v>6.6299999999999998E-2</v>
      </c>
      <c r="N110" s="39">
        <v>2.0848</v>
      </c>
      <c r="O110" s="39">
        <v>0</v>
      </c>
      <c r="P110" s="39">
        <v>1.7</v>
      </c>
    </row>
    <row r="111" spans="1:16" hidden="1" outlineLevel="1" collapsed="1">
      <c r="A111" s="9">
        <v>43586</v>
      </c>
      <c r="B111" s="39">
        <v>13.1533</v>
      </c>
      <c r="C111" s="39">
        <v>5.7035999999999998</v>
      </c>
      <c r="D111" s="39">
        <v>16.0212</v>
      </c>
      <c r="E111" s="39">
        <v>11.392899999999999</v>
      </c>
      <c r="F111" s="39">
        <v>0</v>
      </c>
      <c r="G111" s="39">
        <v>13.5046</v>
      </c>
      <c r="H111" s="39">
        <v>7.7328000000000001</v>
      </c>
      <c r="I111" s="39">
        <v>15.6805</v>
      </c>
      <c r="J111" s="39">
        <v>10.8713</v>
      </c>
      <c r="K111" s="39">
        <v>0</v>
      </c>
      <c r="L111" s="39">
        <v>0.5786</v>
      </c>
      <c r="M111" s="39">
        <v>8.9399999999999993E-2</v>
      </c>
      <c r="N111" s="39">
        <v>0.85099999999999998</v>
      </c>
      <c r="O111" s="39">
        <v>0</v>
      </c>
      <c r="P111" s="39">
        <v>1.7</v>
      </c>
    </row>
    <row r="112" spans="1:16" hidden="1" outlineLevel="1" collapsed="1">
      <c r="A112" s="9">
        <v>43617</v>
      </c>
      <c r="B112" s="39">
        <v>13.0372</v>
      </c>
      <c r="C112" s="39">
        <v>5.9568000000000003</v>
      </c>
      <c r="D112" s="39">
        <v>15.7392</v>
      </c>
      <c r="E112" s="39">
        <v>12.486499999999999</v>
      </c>
      <c r="F112" s="39">
        <v>0</v>
      </c>
      <c r="G112" s="39">
        <v>13.744999999999999</v>
      </c>
      <c r="H112" s="39">
        <v>7.8377999999999997</v>
      </c>
      <c r="I112" s="39">
        <v>15.310600000000001</v>
      </c>
      <c r="J112" s="39">
        <v>10.634600000000001</v>
      </c>
      <c r="K112" s="39">
        <v>0</v>
      </c>
      <c r="L112" s="39">
        <v>2.1865000000000001</v>
      </c>
      <c r="M112" s="39">
        <v>1.444</v>
      </c>
      <c r="N112" s="39">
        <v>1.7511000000000001</v>
      </c>
      <c r="O112" s="39">
        <v>5</v>
      </c>
      <c r="P112" s="39">
        <v>3.4007999999999998</v>
      </c>
    </row>
    <row r="113" spans="1:16" hidden="1" outlineLevel="1" collapsed="1">
      <c r="A113" s="9">
        <v>43647</v>
      </c>
      <c r="B113" s="39">
        <v>11.2392</v>
      </c>
      <c r="C113" s="39">
        <v>5.9494999999999996</v>
      </c>
      <c r="D113" s="39">
        <v>15.329700000000001</v>
      </c>
      <c r="E113" s="39">
        <v>10.789300000000001</v>
      </c>
      <c r="F113" s="39">
        <v>0</v>
      </c>
      <c r="G113" s="39">
        <v>11.4771</v>
      </c>
      <c r="H113" s="39">
        <v>7.6508000000000003</v>
      </c>
      <c r="I113" s="39">
        <v>15.327299999999999</v>
      </c>
      <c r="J113" s="39">
        <v>12.172800000000001</v>
      </c>
      <c r="K113" s="39">
        <v>13.6</v>
      </c>
      <c r="L113" s="39">
        <v>2.2122000000000002</v>
      </c>
      <c r="M113" s="39">
        <v>1.2911999999999999</v>
      </c>
      <c r="N113" s="39">
        <v>1.4677</v>
      </c>
      <c r="O113" s="39">
        <v>5</v>
      </c>
      <c r="P113" s="39">
        <v>1.7</v>
      </c>
    </row>
    <row r="114" spans="1:16" hidden="1" outlineLevel="1" collapsed="1">
      <c r="A114" s="9">
        <v>43678</v>
      </c>
      <c r="B114" s="39">
        <v>12.117000000000001</v>
      </c>
      <c r="C114" s="39">
        <v>5.8888999999999996</v>
      </c>
      <c r="D114" s="39">
        <v>13.930300000000001</v>
      </c>
      <c r="E114" s="39">
        <v>10.059799999999999</v>
      </c>
      <c r="F114" s="39">
        <v>5</v>
      </c>
      <c r="G114" s="39">
        <v>12.611700000000001</v>
      </c>
      <c r="H114" s="39">
        <v>5.6341000000000001</v>
      </c>
      <c r="I114" s="39">
        <v>15.0457</v>
      </c>
      <c r="J114" s="39">
        <v>10.948700000000001</v>
      </c>
      <c r="K114" s="39">
        <v>0</v>
      </c>
      <c r="L114" s="39">
        <v>1.8066</v>
      </c>
      <c r="M114" s="39">
        <v>1.7174</v>
      </c>
      <c r="N114" s="39">
        <v>2.9697</v>
      </c>
      <c r="O114" s="39">
        <v>1</v>
      </c>
      <c r="P114" s="39">
        <v>1.7</v>
      </c>
    </row>
    <row r="115" spans="1:16" hidden="1" outlineLevel="1" collapsed="1">
      <c r="A115" s="9">
        <v>43709</v>
      </c>
      <c r="B115" s="39">
        <v>11.4292</v>
      </c>
      <c r="C115" s="39">
        <v>6.0884</v>
      </c>
      <c r="D115" s="39">
        <v>13.0405</v>
      </c>
      <c r="E115" s="39">
        <v>8.9370999999999992</v>
      </c>
      <c r="F115" s="39">
        <v>0</v>
      </c>
      <c r="G115" s="39">
        <v>11.8314</v>
      </c>
      <c r="H115" s="39">
        <v>5.7321999999999997</v>
      </c>
      <c r="I115" s="39">
        <v>14.313700000000001</v>
      </c>
      <c r="J115" s="39">
        <v>8.5725999999999996</v>
      </c>
      <c r="K115" s="39">
        <v>0</v>
      </c>
      <c r="L115" s="39">
        <v>1.4449000000000001</v>
      </c>
      <c r="M115" s="39">
        <v>1.6700999999999999</v>
      </c>
      <c r="N115" s="39">
        <v>1.014</v>
      </c>
      <c r="O115" s="39">
        <v>0</v>
      </c>
      <c r="P115" s="39">
        <v>1.7</v>
      </c>
    </row>
    <row r="116" spans="1:16" hidden="1" outlineLevel="1" collapsed="1">
      <c r="A116" s="9">
        <v>43739</v>
      </c>
      <c r="B116" s="39">
        <v>11.7334</v>
      </c>
      <c r="C116" s="39">
        <v>6.4623999999999997</v>
      </c>
      <c r="D116" s="39">
        <v>14.4598</v>
      </c>
      <c r="E116" s="39">
        <v>8.9243000000000006</v>
      </c>
      <c r="F116" s="39">
        <v>0</v>
      </c>
      <c r="G116" s="39">
        <v>11.833</v>
      </c>
      <c r="H116" s="39">
        <v>6.1779000000000002</v>
      </c>
      <c r="I116" s="39">
        <v>14.149900000000001</v>
      </c>
      <c r="J116" s="39">
        <v>9.4466999999999999</v>
      </c>
      <c r="K116" s="39">
        <v>13.6</v>
      </c>
      <c r="L116" s="39">
        <v>1.3512</v>
      </c>
      <c r="M116" s="39">
        <v>5.0200000000000002E-2</v>
      </c>
      <c r="N116" s="39">
        <v>1.851</v>
      </c>
      <c r="O116" s="39">
        <v>0</v>
      </c>
      <c r="P116" s="39">
        <v>1.7</v>
      </c>
    </row>
    <row r="117" spans="1:16" hidden="1" outlineLevel="1" collapsed="1">
      <c r="A117" s="9">
        <v>43770</v>
      </c>
      <c r="B117" s="39">
        <v>10.828799999999999</v>
      </c>
      <c r="C117" s="39">
        <v>7.1130000000000004</v>
      </c>
      <c r="D117" s="39">
        <v>13.742699999999999</v>
      </c>
      <c r="E117" s="39">
        <v>9.3978999999999999</v>
      </c>
      <c r="F117" s="39">
        <v>0</v>
      </c>
      <c r="G117" s="39">
        <v>11.0848</v>
      </c>
      <c r="H117" s="39">
        <v>6.117</v>
      </c>
      <c r="I117" s="39">
        <v>13.2903</v>
      </c>
      <c r="J117" s="39">
        <v>9.9337</v>
      </c>
      <c r="K117" s="39">
        <v>0</v>
      </c>
      <c r="L117" s="39">
        <v>1.6719999999999999</v>
      </c>
      <c r="M117" s="39">
        <v>4.3700000000000003E-2</v>
      </c>
      <c r="N117" s="39">
        <v>1.8920999999999999</v>
      </c>
      <c r="O117" s="39">
        <v>4</v>
      </c>
      <c r="P117" s="39">
        <v>1.7</v>
      </c>
    </row>
    <row r="118" spans="1:16" hidden="1" outlineLevel="1" collapsed="1">
      <c r="A118" s="9">
        <v>43800</v>
      </c>
      <c r="B118" s="39">
        <v>10.497199999999999</v>
      </c>
      <c r="C118" s="39">
        <v>6.3887999999999998</v>
      </c>
      <c r="D118" s="39">
        <v>11.9039</v>
      </c>
      <c r="E118" s="39">
        <v>10.629200000000001</v>
      </c>
      <c r="F118" s="39">
        <v>7</v>
      </c>
      <c r="G118" s="39">
        <v>10.694100000000001</v>
      </c>
      <c r="H118" s="39">
        <v>6.6859000000000002</v>
      </c>
      <c r="I118" s="39">
        <v>12.491400000000001</v>
      </c>
      <c r="J118" s="39">
        <v>7.6281999999999996</v>
      </c>
      <c r="K118" s="39">
        <v>13.5</v>
      </c>
      <c r="L118" s="39">
        <v>1.1462000000000001</v>
      </c>
      <c r="M118" s="39">
        <v>0.62029999999999996</v>
      </c>
      <c r="N118" s="39">
        <v>2.0125999999999999</v>
      </c>
      <c r="O118" s="39">
        <v>0</v>
      </c>
      <c r="P118" s="39">
        <v>1.7</v>
      </c>
    </row>
    <row r="119" spans="1:16" hidden="1" outlineLevel="1" collapsed="1">
      <c r="A119" s="9">
        <v>43831</v>
      </c>
      <c r="B119" s="39">
        <v>8.7985000000000007</v>
      </c>
      <c r="C119" s="39">
        <v>6.3087</v>
      </c>
      <c r="D119" s="39">
        <v>10.69</v>
      </c>
      <c r="E119" s="39">
        <v>9.548</v>
      </c>
      <c r="F119" s="39">
        <v>0</v>
      </c>
      <c r="G119" s="39">
        <v>9.1738</v>
      </c>
      <c r="H119" s="39">
        <v>5.9459</v>
      </c>
      <c r="I119" s="39">
        <v>10.475300000000001</v>
      </c>
      <c r="J119" s="39">
        <v>6.7586000000000004</v>
      </c>
      <c r="K119" s="39">
        <v>11.6157</v>
      </c>
      <c r="L119" s="39">
        <v>1.7887999999999999</v>
      </c>
      <c r="M119" s="39">
        <v>1.55E-2</v>
      </c>
      <c r="N119" s="39">
        <v>2.6974999999999998</v>
      </c>
      <c r="O119" s="39">
        <v>2</v>
      </c>
      <c r="P119" s="39">
        <v>1.4169</v>
      </c>
    </row>
    <row r="120" spans="1:16" hidden="1" outlineLevel="1" collapsed="1">
      <c r="A120" s="9">
        <v>43862</v>
      </c>
      <c r="B120" s="39">
        <v>7.4737</v>
      </c>
      <c r="C120" s="39">
        <v>6.2489999999999997</v>
      </c>
      <c r="D120" s="39">
        <v>9.1471999999999998</v>
      </c>
      <c r="E120" s="39">
        <v>9.5733999999999995</v>
      </c>
      <c r="F120" s="39">
        <v>0</v>
      </c>
      <c r="G120" s="39">
        <v>7.7356999999999996</v>
      </c>
      <c r="H120" s="39">
        <v>6.3651999999999997</v>
      </c>
      <c r="I120" s="39">
        <v>8.3294999999999995</v>
      </c>
      <c r="J120" s="39">
        <v>5.4306000000000001</v>
      </c>
      <c r="K120" s="39">
        <v>0</v>
      </c>
      <c r="L120" s="39">
        <v>1.0157</v>
      </c>
      <c r="M120" s="39">
        <v>5.9799999999999999E-2</v>
      </c>
      <c r="N120" s="39">
        <v>1.0771999999999999</v>
      </c>
      <c r="O120" s="39">
        <v>1</v>
      </c>
      <c r="P120" s="39">
        <v>1.0071000000000001</v>
      </c>
    </row>
    <row r="121" spans="1:16" hidden="1" outlineLevel="1" collapsed="1">
      <c r="A121" s="9">
        <v>43891</v>
      </c>
      <c r="B121" s="39">
        <v>7.8129</v>
      </c>
      <c r="C121" s="39">
        <v>6.0570000000000004</v>
      </c>
      <c r="D121" s="39">
        <v>8.7568999999999999</v>
      </c>
      <c r="E121" s="39">
        <v>7.0907999999999998</v>
      </c>
      <c r="F121" s="39">
        <v>0</v>
      </c>
      <c r="G121" s="39">
        <v>7.9212999999999996</v>
      </c>
      <c r="H121" s="39">
        <v>6.0915999999999997</v>
      </c>
      <c r="I121" s="39">
        <v>8.8699999999999992</v>
      </c>
      <c r="J121" s="39">
        <v>5.9202000000000004</v>
      </c>
      <c r="K121" s="39">
        <v>0</v>
      </c>
      <c r="L121" s="39">
        <v>0.1206</v>
      </c>
      <c r="M121" s="39">
        <v>2.92E-2</v>
      </c>
      <c r="N121" s="39">
        <v>0.13619999999999999</v>
      </c>
      <c r="O121" s="39">
        <v>0</v>
      </c>
      <c r="P121" s="39">
        <v>0</v>
      </c>
    </row>
    <row r="122" spans="1:16" hidden="1" outlineLevel="1" collapsed="1">
      <c r="A122" s="9">
        <v>43922</v>
      </c>
      <c r="B122" s="39">
        <v>8.5012000000000008</v>
      </c>
      <c r="C122" s="39">
        <v>5.5928000000000004</v>
      </c>
      <c r="D122" s="39">
        <v>11.2331</v>
      </c>
      <c r="E122" s="39">
        <v>6.3415999999999997</v>
      </c>
      <c r="F122" s="39">
        <v>0</v>
      </c>
      <c r="G122" s="39">
        <v>8.6418999999999997</v>
      </c>
      <c r="H122" s="39">
        <v>5.6733000000000002</v>
      </c>
      <c r="I122" s="39">
        <v>10.1221</v>
      </c>
      <c r="J122" s="39">
        <v>6.6948999999999996</v>
      </c>
      <c r="K122" s="39">
        <v>0</v>
      </c>
      <c r="L122" s="39">
        <v>0.3306</v>
      </c>
      <c r="M122" s="39">
        <v>1.52E-2</v>
      </c>
      <c r="N122" s="39">
        <v>0.49130000000000001</v>
      </c>
      <c r="O122" s="39">
        <v>0</v>
      </c>
      <c r="P122" s="39">
        <v>0</v>
      </c>
    </row>
    <row r="123" spans="1:16" hidden="1" outlineLevel="1" collapsed="1">
      <c r="A123" s="9">
        <v>43952</v>
      </c>
      <c r="B123" s="39">
        <v>7.4394</v>
      </c>
      <c r="C123" s="39">
        <v>5.2668999999999997</v>
      </c>
      <c r="D123" s="39">
        <v>9.1266999999999996</v>
      </c>
      <c r="E123" s="39">
        <v>6.8029999999999999</v>
      </c>
      <c r="F123" s="39">
        <v>6</v>
      </c>
      <c r="G123" s="39">
        <v>7.4931000000000001</v>
      </c>
      <c r="H123" s="39">
        <v>5.2302</v>
      </c>
      <c r="I123" s="39">
        <v>8.7147000000000006</v>
      </c>
      <c r="J123" s="39">
        <v>6.4215</v>
      </c>
      <c r="K123" s="39">
        <v>9</v>
      </c>
      <c r="L123" s="39">
        <v>3.4434</v>
      </c>
      <c r="M123" s="39">
        <v>2.5899999999999999E-2</v>
      </c>
      <c r="N123" s="39">
        <v>3.4954000000000001</v>
      </c>
      <c r="O123" s="39">
        <v>0</v>
      </c>
      <c r="P123" s="39">
        <v>3.6</v>
      </c>
    </row>
    <row r="124" spans="1:16" hidden="1" outlineLevel="1" collapsed="1">
      <c r="A124" s="9">
        <v>43983</v>
      </c>
      <c r="B124" s="39">
        <v>7.0589000000000004</v>
      </c>
      <c r="C124" s="39">
        <v>5.2973999999999997</v>
      </c>
      <c r="D124" s="39">
        <v>8.91</v>
      </c>
      <c r="E124" s="39">
        <v>6.0471000000000004</v>
      </c>
      <c r="F124" s="39">
        <v>0</v>
      </c>
      <c r="G124" s="39">
        <v>7.1996000000000002</v>
      </c>
      <c r="H124" s="39">
        <v>5.0999999999999996</v>
      </c>
      <c r="I124" s="39">
        <v>8.1341000000000001</v>
      </c>
      <c r="J124" s="39">
        <v>6.1314000000000002</v>
      </c>
      <c r="K124" s="39">
        <v>0</v>
      </c>
      <c r="L124" s="39">
        <v>2.2191000000000001</v>
      </c>
      <c r="M124" s="39">
        <v>1.15E-2</v>
      </c>
      <c r="N124" s="39">
        <v>2.5</v>
      </c>
      <c r="O124" s="39">
        <v>2.1</v>
      </c>
      <c r="P124" s="39">
        <v>2.7023999999999999</v>
      </c>
    </row>
    <row r="125" spans="1:16" hidden="1" outlineLevel="1" collapsed="1">
      <c r="A125" s="9">
        <v>44013</v>
      </c>
      <c r="B125" s="39">
        <v>5.9095000000000004</v>
      </c>
      <c r="C125" s="39">
        <v>4.5609000000000002</v>
      </c>
      <c r="D125" s="39">
        <v>7.1055999999999999</v>
      </c>
      <c r="E125" s="39">
        <v>5.2709000000000001</v>
      </c>
      <c r="F125" s="39">
        <v>5.35</v>
      </c>
      <c r="G125" s="39">
        <v>6.306</v>
      </c>
      <c r="H125" s="39">
        <v>4.2766000000000002</v>
      </c>
      <c r="I125" s="39">
        <v>7.3700999999999999</v>
      </c>
      <c r="J125" s="39">
        <v>5.3319999999999999</v>
      </c>
      <c r="K125" s="39">
        <v>0</v>
      </c>
      <c r="L125" s="39">
        <v>1.0682</v>
      </c>
      <c r="M125" s="39">
        <v>0.01</v>
      </c>
      <c r="N125" s="39">
        <v>0.92059999999999997</v>
      </c>
      <c r="O125" s="39">
        <v>0</v>
      </c>
      <c r="P125" s="39">
        <v>2.2999999999999998</v>
      </c>
    </row>
    <row r="126" spans="1:16" hidden="1" outlineLevel="1" collapsed="1">
      <c r="A126" s="9">
        <v>44044</v>
      </c>
      <c r="B126" s="39">
        <v>5.3619000000000003</v>
      </c>
      <c r="C126" s="39">
        <v>3.3727999999999998</v>
      </c>
      <c r="D126" s="39">
        <v>6.8952999999999998</v>
      </c>
      <c r="E126" s="39">
        <v>5.6407999999999996</v>
      </c>
      <c r="F126" s="39">
        <v>0</v>
      </c>
      <c r="G126" s="39">
        <v>5.4061000000000003</v>
      </c>
      <c r="H126" s="39">
        <v>3.4952000000000001</v>
      </c>
      <c r="I126" s="39">
        <v>6.8677999999999999</v>
      </c>
      <c r="J126" s="39">
        <v>5.2035999999999998</v>
      </c>
      <c r="K126" s="39">
        <v>5.5</v>
      </c>
      <c r="L126" s="39">
        <v>1.1867000000000001</v>
      </c>
      <c r="M126" s="39">
        <v>0.01</v>
      </c>
      <c r="N126" s="39">
        <v>1.5234000000000001</v>
      </c>
      <c r="O126" s="39">
        <v>0</v>
      </c>
      <c r="P126" s="39">
        <v>1.7</v>
      </c>
    </row>
    <row r="127" spans="1:16" hidden="1" outlineLevel="1" collapsed="1">
      <c r="A127" s="9">
        <v>44075</v>
      </c>
      <c r="B127" s="39">
        <v>4.5856000000000003</v>
      </c>
      <c r="C127" s="39">
        <v>2.7185999999999999</v>
      </c>
      <c r="D127" s="39">
        <v>5.9135</v>
      </c>
      <c r="E127" s="39">
        <v>4.9566999999999997</v>
      </c>
      <c r="F127" s="39">
        <v>0</v>
      </c>
      <c r="G127" s="39">
        <v>4.6231</v>
      </c>
      <c r="H127" s="39">
        <v>2.6057000000000001</v>
      </c>
      <c r="I127" s="39">
        <v>6.1185</v>
      </c>
      <c r="J127" s="39">
        <v>5.1146000000000003</v>
      </c>
      <c r="K127" s="39">
        <v>7</v>
      </c>
      <c r="L127" s="39">
        <v>0.50570000000000004</v>
      </c>
      <c r="M127" s="39">
        <v>0.01</v>
      </c>
      <c r="N127" s="39">
        <v>0.29170000000000001</v>
      </c>
      <c r="O127" s="39">
        <v>0</v>
      </c>
      <c r="P127" s="39">
        <v>1.7</v>
      </c>
    </row>
    <row r="128" spans="1:16" hidden="1" outlineLevel="1" collapsed="1">
      <c r="A128" s="9">
        <v>44105</v>
      </c>
      <c r="B128" s="39">
        <v>4.0039999999999996</v>
      </c>
      <c r="C128" s="39">
        <v>2.3504999999999998</v>
      </c>
      <c r="D128" s="39">
        <v>5.7624000000000004</v>
      </c>
      <c r="E128" s="39">
        <v>4.5162000000000004</v>
      </c>
      <c r="F128" s="39">
        <v>0</v>
      </c>
      <c r="G128" s="39">
        <v>4.0178000000000003</v>
      </c>
      <c r="H128" s="39">
        <v>1.9663999999999999</v>
      </c>
      <c r="I128" s="39">
        <v>5.8304</v>
      </c>
      <c r="J128" s="39">
        <v>4.5510999999999999</v>
      </c>
      <c r="K128" s="39">
        <v>0</v>
      </c>
      <c r="L128" s="39">
        <v>1.407</v>
      </c>
      <c r="M128" s="39">
        <v>0.01</v>
      </c>
      <c r="N128" s="39">
        <v>1.7</v>
      </c>
      <c r="O128" s="39">
        <v>0</v>
      </c>
      <c r="P128" s="39">
        <v>1.7</v>
      </c>
    </row>
    <row r="129" spans="1:16" hidden="1" outlineLevel="1" collapsed="1">
      <c r="A129" s="9">
        <v>44136</v>
      </c>
      <c r="B129" s="39">
        <v>3.6206</v>
      </c>
      <c r="C129" s="39">
        <v>1.0237000000000001</v>
      </c>
      <c r="D129" s="39">
        <v>5.0716999999999999</v>
      </c>
      <c r="E129" s="39">
        <v>4.0236999999999998</v>
      </c>
      <c r="F129" s="39">
        <v>0</v>
      </c>
      <c r="G129" s="39">
        <v>3.6657999999999999</v>
      </c>
      <c r="H129" s="39">
        <v>1.2515000000000001</v>
      </c>
      <c r="I129" s="39">
        <v>5.3010000000000002</v>
      </c>
      <c r="J129" s="39">
        <v>4.3826000000000001</v>
      </c>
      <c r="K129" s="39">
        <v>0</v>
      </c>
      <c r="L129" s="39">
        <v>1.5915999999999999</v>
      </c>
      <c r="M129" s="39">
        <v>0.01</v>
      </c>
      <c r="N129" s="39">
        <v>1.0051000000000001</v>
      </c>
      <c r="O129" s="39">
        <v>2.4</v>
      </c>
      <c r="P129" s="39">
        <v>1.7</v>
      </c>
    </row>
    <row r="130" spans="1:16" hidden="1" outlineLevel="1" collapsed="1">
      <c r="A130" s="9">
        <v>44166</v>
      </c>
      <c r="B130" s="39">
        <v>3.4397000000000002</v>
      </c>
      <c r="C130" s="39">
        <v>1.2622</v>
      </c>
      <c r="D130" s="39">
        <v>4.1353999999999997</v>
      </c>
      <c r="E130" s="39">
        <v>5.0593000000000004</v>
      </c>
      <c r="F130" s="39">
        <v>0</v>
      </c>
      <c r="G130" s="39">
        <v>3.4853000000000001</v>
      </c>
      <c r="H130" s="39">
        <v>0.95489999999999997</v>
      </c>
      <c r="I130" s="39">
        <v>4.8627000000000002</v>
      </c>
      <c r="J130" s="39">
        <v>4.0727000000000002</v>
      </c>
      <c r="K130" s="39">
        <v>0</v>
      </c>
      <c r="L130" s="39">
        <v>1.6088</v>
      </c>
      <c r="M130" s="39">
        <v>0.01</v>
      </c>
      <c r="N130" s="39">
        <v>1.7</v>
      </c>
      <c r="O130" s="39">
        <v>2.2000000000000002</v>
      </c>
      <c r="P130" s="39">
        <v>1.7</v>
      </c>
    </row>
    <row r="131" spans="1:16" hidden="1" outlineLevel="1" collapsed="1">
      <c r="A131" s="9">
        <v>44197</v>
      </c>
      <c r="B131" s="39">
        <v>4.1689999999999996</v>
      </c>
      <c r="C131" s="39">
        <v>0.73519999999999996</v>
      </c>
      <c r="D131" s="39">
        <v>4.2842000000000002</v>
      </c>
      <c r="E131" s="39">
        <v>3.4874999999999998</v>
      </c>
      <c r="F131" s="39">
        <v>0</v>
      </c>
      <c r="G131" s="39">
        <v>4.2274000000000003</v>
      </c>
      <c r="H131" s="39">
        <v>1.141</v>
      </c>
      <c r="I131" s="39">
        <v>5.1707999999999998</v>
      </c>
      <c r="J131" s="39">
        <v>4.2923</v>
      </c>
      <c r="K131" s="39">
        <v>0</v>
      </c>
      <c r="L131" s="39">
        <v>1.4058999999999999</v>
      </c>
      <c r="M131" s="39">
        <v>0.01</v>
      </c>
      <c r="N131" s="39">
        <v>1.4058999999999999</v>
      </c>
      <c r="O131" s="39">
        <v>0</v>
      </c>
      <c r="P131" s="39">
        <v>0</v>
      </c>
    </row>
    <row r="132" spans="1:16" hidden="1" outlineLevel="1" collapsed="1">
      <c r="A132" s="9">
        <v>44228</v>
      </c>
      <c r="B132" s="39">
        <v>3.7547999999999999</v>
      </c>
      <c r="C132" s="39">
        <v>0.64700000000000002</v>
      </c>
      <c r="D132" s="39">
        <v>4.3483999999999998</v>
      </c>
      <c r="E132" s="39">
        <v>3.7098</v>
      </c>
      <c r="F132" s="39">
        <v>0</v>
      </c>
      <c r="G132" s="39">
        <v>3.7719999999999998</v>
      </c>
      <c r="H132" s="39">
        <v>0.78369999999999995</v>
      </c>
      <c r="I132" s="39">
        <v>4.9413</v>
      </c>
      <c r="J132" s="39">
        <v>3.1173999999999999</v>
      </c>
      <c r="K132" s="39">
        <v>0</v>
      </c>
      <c r="L132" s="39">
        <v>0.56079999999999997</v>
      </c>
      <c r="M132" s="39">
        <v>0.01</v>
      </c>
      <c r="N132" s="39">
        <v>0.82599999999999996</v>
      </c>
      <c r="O132" s="39">
        <v>2.1</v>
      </c>
      <c r="P132" s="39">
        <v>0</v>
      </c>
    </row>
    <row r="133" spans="1:16" hidden="1" outlineLevel="1" collapsed="1">
      <c r="A133" s="9">
        <v>44256</v>
      </c>
      <c r="B133" s="39">
        <v>3.6739000000000002</v>
      </c>
      <c r="C133" s="39">
        <v>0.79090000000000005</v>
      </c>
      <c r="D133" s="39">
        <v>3.7858000000000001</v>
      </c>
      <c r="E133" s="39">
        <v>3.4264999999999999</v>
      </c>
      <c r="F133" s="39">
        <v>0</v>
      </c>
      <c r="G133" s="39">
        <v>3.6877</v>
      </c>
      <c r="H133" s="39">
        <v>0.80279999999999996</v>
      </c>
      <c r="I133" s="39">
        <v>4.4954999999999998</v>
      </c>
      <c r="J133" s="39">
        <v>3.1398000000000001</v>
      </c>
      <c r="K133" s="39">
        <v>0</v>
      </c>
      <c r="L133" s="39">
        <v>0.21229999999999999</v>
      </c>
      <c r="M133" s="39">
        <v>0.01</v>
      </c>
      <c r="N133" s="39">
        <v>0.30099999999999999</v>
      </c>
      <c r="O133" s="39">
        <v>0</v>
      </c>
      <c r="P133" s="39">
        <v>0</v>
      </c>
    </row>
    <row r="134" spans="1:16" hidden="1" outlineLevel="1" collapsed="1">
      <c r="A134" s="9">
        <v>44287</v>
      </c>
      <c r="B134" s="39">
        <v>3.7347000000000001</v>
      </c>
      <c r="C134" s="39">
        <v>0.98980000000000001</v>
      </c>
      <c r="D134" s="39">
        <v>4.8604000000000003</v>
      </c>
      <c r="E134" s="39">
        <v>3.4083999999999999</v>
      </c>
      <c r="F134" s="39">
        <v>4.75</v>
      </c>
      <c r="G134" s="39">
        <v>3.7557</v>
      </c>
      <c r="H134" s="39">
        <v>0.96079999999999999</v>
      </c>
      <c r="I134" s="39">
        <v>4.7038000000000002</v>
      </c>
      <c r="J134" s="39">
        <v>3.0669</v>
      </c>
      <c r="K134" s="39">
        <v>0</v>
      </c>
      <c r="L134" s="39">
        <v>1.3912</v>
      </c>
      <c r="M134" s="39">
        <v>0.27150000000000002</v>
      </c>
      <c r="N134" s="39">
        <v>1.9767999999999999</v>
      </c>
      <c r="O134" s="39">
        <v>0</v>
      </c>
      <c r="P134" s="39">
        <v>0</v>
      </c>
    </row>
    <row r="135" spans="1:16" hidden="1" outlineLevel="1" collapsed="1">
      <c r="A135" s="9">
        <v>44317</v>
      </c>
      <c r="B135" s="39">
        <v>3.5895999999999999</v>
      </c>
      <c r="C135" s="39">
        <v>0.60640000000000005</v>
      </c>
      <c r="D135" s="39">
        <v>4.8825000000000003</v>
      </c>
      <c r="E135" s="39">
        <v>3.2155999999999998</v>
      </c>
      <c r="F135" s="39">
        <v>0</v>
      </c>
      <c r="G135" s="39">
        <v>3.6267</v>
      </c>
      <c r="H135" s="39">
        <v>1.0501</v>
      </c>
      <c r="I135" s="39">
        <v>4.7773000000000003</v>
      </c>
      <c r="J135" s="39">
        <v>3.1259000000000001</v>
      </c>
      <c r="K135" s="39">
        <v>5.49</v>
      </c>
      <c r="L135" s="39">
        <v>0.17560000000000001</v>
      </c>
      <c r="M135" s="39">
        <v>0.01</v>
      </c>
      <c r="N135" s="39">
        <v>0.25</v>
      </c>
      <c r="O135" s="39">
        <v>0</v>
      </c>
      <c r="P135" s="39">
        <v>0</v>
      </c>
    </row>
    <row r="136" spans="1:16" hidden="1" outlineLevel="1" collapsed="1">
      <c r="A136" s="9">
        <v>44348</v>
      </c>
      <c r="B136" s="39">
        <v>3.8050000000000002</v>
      </c>
      <c r="C136" s="39">
        <v>0.7097</v>
      </c>
      <c r="D136" s="39">
        <v>4.7675999999999998</v>
      </c>
      <c r="E136" s="39">
        <v>3.2574000000000001</v>
      </c>
      <c r="F136" s="39">
        <v>0</v>
      </c>
      <c r="G136" s="39">
        <v>3.8719000000000001</v>
      </c>
      <c r="H136" s="39">
        <v>0.7661</v>
      </c>
      <c r="I136" s="39">
        <v>4.7766000000000002</v>
      </c>
      <c r="J136" s="39">
        <v>3.0729000000000002</v>
      </c>
      <c r="K136" s="39">
        <v>0</v>
      </c>
      <c r="L136" s="39">
        <v>1.4348000000000001</v>
      </c>
      <c r="M136" s="39">
        <v>1.6076999999999999</v>
      </c>
      <c r="N136" s="39">
        <v>0.13100000000000001</v>
      </c>
      <c r="O136" s="39">
        <v>0</v>
      </c>
      <c r="P136" s="39">
        <v>0</v>
      </c>
    </row>
    <row r="137" spans="1:16" hidden="1" outlineLevel="1" collapsed="1">
      <c r="A137" s="9">
        <v>44378</v>
      </c>
      <c r="B137" s="39">
        <v>3.452</v>
      </c>
      <c r="C137" s="39">
        <v>0.7147</v>
      </c>
      <c r="D137" s="39">
        <v>4.5922999999999998</v>
      </c>
      <c r="E137" s="39">
        <v>4.6059000000000001</v>
      </c>
      <c r="F137" s="39">
        <v>0</v>
      </c>
      <c r="G137" s="39">
        <v>3.5451999999999999</v>
      </c>
      <c r="H137" s="39">
        <v>1.4857</v>
      </c>
      <c r="I137" s="39">
        <v>4.6338999999999997</v>
      </c>
      <c r="J137" s="39">
        <v>2.9011999999999998</v>
      </c>
      <c r="K137" s="39">
        <v>9.3025000000000002</v>
      </c>
      <c r="L137" s="39">
        <v>1.7583</v>
      </c>
      <c r="M137" s="39">
        <v>1.8214999999999999</v>
      </c>
      <c r="N137" s="39">
        <v>7.6100000000000001E-2</v>
      </c>
      <c r="O137" s="39">
        <v>0</v>
      </c>
      <c r="P137" s="39">
        <v>0</v>
      </c>
    </row>
    <row r="138" spans="1:16" hidden="1" outlineLevel="1" collapsed="1">
      <c r="A138" s="9">
        <v>44409</v>
      </c>
      <c r="B138" s="39">
        <v>3.5356999999999998</v>
      </c>
      <c r="C138" s="39">
        <v>0.63539999999999996</v>
      </c>
      <c r="D138" s="39">
        <v>4.9217000000000004</v>
      </c>
      <c r="E138" s="39">
        <v>3.4148000000000001</v>
      </c>
      <c r="F138" s="39">
        <v>4.75</v>
      </c>
      <c r="G138" s="39">
        <v>3.5449999999999999</v>
      </c>
      <c r="H138" s="39">
        <v>1.3818999999999999</v>
      </c>
      <c r="I138" s="39">
        <v>4.7820999999999998</v>
      </c>
      <c r="J138" s="39">
        <v>2.7018</v>
      </c>
      <c r="K138" s="39">
        <v>0</v>
      </c>
      <c r="L138" s="39">
        <v>5.67E-2</v>
      </c>
      <c r="M138" s="39">
        <v>0.01</v>
      </c>
      <c r="N138" s="39">
        <v>8.1199999999999994E-2</v>
      </c>
      <c r="O138" s="39">
        <v>0</v>
      </c>
      <c r="P138" s="39">
        <v>0</v>
      </c>
    </row>
    <row r="139" spans="1:16" hidden="1" outlineLevel="1" collapsed="1">
      <c r="A139" s="9">
        <v>44440</v>
      </c>
      <c r="B139" s="39">
        <v>3.2806999999999999</v>
      </c>
      <c r="C139" s="39">
        <v>0.91710000000000003</v>
      </c>
      <c r="D139" s="39">
        <v>4.4264999999999999</v>
      </c>
      <c r="E139" s="39">
        <v>2.8727999999999998</v>
      </c>
      <c r="F139" s="39">
        <v>0</v>
      </c>
      <c r="G139" s="39">
        <v>3.3115000000000001</v>
      </c>
      <c r="H139" s="39">
        <v>0.74319999999999997</v>
      </c>
      <c r="I139" s="39">
        <v>4.7266000000000004</v>
      </c>
      <c r="J139" s="39">
        <v>2.5714000000000001</v>
      </c>
      <c r="K139" s="39">
        <v>6.5</v>
      </c>
      <c r="L139" s="39">
        <v>1.1947000000000001</v>
      </c>
      <c r="M139" s="39">
        <v>1.2490000000000001</v>
      </c>
      <c r="N139" s="39">
        <v>0.25</v>
      </c>
      <c r="O139" s="39">
        <v>0</v>
      </c>
      <c r="P139" s="39">
        <v>0</v>
      </c>
    </row>
    <row r="140" spans="1:16" hidden="1" outlineLevel="1" collapsed="1">
      <c r="A140" s="9">
        <v>44470</v>
      </c>
      <c r="B140" s="39">
        <v>3.3969</v>
      </c>
      <c r="C140" s="39">
        <v>0.70209999999999995</v>
      </c>
      <c r="D140" s="39">
        <v>4.5449999999999999</v>
      </c>
      <c r="E140" s="39">
        <v>3.0516999999999999</v>
      </c>
      <c r="F140" s="39">
        <v>0</v>
      </c>
      <c r="G140" s="39">
        <v>3.4409000000000001</v>
      </c>
      <c r="H140" s="39">
        <v>1.0167999999999999</v>
      </c>
      <c r="I140" s="39">
        <v>4.8205</v>
      </c>
      <c r="J140" s="39">
        <v>2.5695000000000001</v>
      </c>
      <c r="K140" s="39">
        <v>0</v>
      </c>
      <c r="L140" s="39">
        <v>1.1173999999999999</v>
      </c>
      <c r="M140" s="39">
        <v>1.9763999999999999</v>
      </c>
      <c r="N140" s="39">
        <v>0.01</v>
      </c>
      <c r="O140" s="39">
        <v>0</v>
      </c>
      <c r="P140" s="39">
        <v>0</v>
      </c>
    </row>
    <row r="141" spans="1:16" hidden="1" outlineLevel="1" collapsed="1">
      <c r="A141" s="9">
        <v>44501</v>
      </c>
      <c r="B141" s="39">
        <v>3.3677000000000001</v>
      </c>
      <c r="C141" s="39">
        <v>0.89890000000000003</v>
      </c>
      <c r="D141" s="39">
        <v>4.4501999999999997</v>
      </c>
      <c r="E141" s="39">
        <v>3.6448</v>
      </c>
      <c r="F141" s="39">
        <v>4.75</v>
      </c>
      <c r="G141" s="39">
        <v>3.4081000000000001</v>
      </c>
      <c r="H141" s="39">
        <v>1.1042000000000001</v>
      </c>
      <c r="I141" s="39">
        <v>4.8170999999999999</v>
      </c>
      <c r="J141" s="39">
        <v>2.4331999999999998</v>
      </c>
      <c r="K141" s="39">
        <v>0</v>
      </c>
      <c r="L141" s="39">
        <v>1.6936</v>
      </c>
      <c r="M141" s="39">
        <v>0.01</v>
      </c>
      <c r="N141" s="39">
        <v>0</v>
      </c>
      <c r="O141" s="39">
        <v>1.75</v>
      </c>
      <c r="P141" s="39">
        <v>1.7</v>
      </c>
    </row>
    <row r="142" spans="1:16" hidden="1" outlineLevel="1" collapsed="1">
      <c r="A142" s="9">
        <v>44531</v>
      </c>
      <c r="B142" s="39">
        <v>3.6044</v>
      </c>
      <c r="C142" s="39">
        <v>3.5526</v>
      </c>
      <c r="D142" s="39">
        <v>5.0496999999999996</v>
      </c>
      <c r="E142" s="39">
        <v>3.0358999999999998</v>
      </c>
      <c r="F142" s="39">
        <v>0</v>
      </c>
      <c r="G142" s="39">
        <v>3.6663999999999999</v>
      </c>
      <c r="H142" s="39">
        <v>1.429</v>
      </c>
      <c r="I142" s="39">
        <v>5.0938999999999997</v>
      </c>
      <c r="J142" s="39">
        <v>2.5234999999999999</v>
      </c>
      <c r="K142" s="39">
        <v>0</v>
      </c>
      <c r="L142" s="39">
        <v>1.2465999999999999</v>
      </c>
      <c r="M142" s="39">
        <v>0.32900000000000001</v>
      </c>
      <c r="N142" s="39">
        <v>0.12189999999999999</v>
      </c>
      <c r="O142" s="39">
        <v>1.7803</v>
      </c>
      <c r="P142" s="39">
        <v>1.7</v>
      </c>
    </row>
    <row r="143" spans="1:16" hidden="1" outlineLevel="1" collapsed="1">
      <c r="A143" s="9">
        <v>44562</v>
      </c>
      <c r="B143" s="39">
        <v>4.0921000000000003</v>
      </c>
      <c r="C143" s="39">
        <v>1.4341999999999999</v>
      </c>
      <c r="D143" s="39">
        <v>4.7495000000000003</v>
      </c>
      <c r="E143" s="39">
        <v>3.3660999999999999</v>
      </c>
      <c r="F143" s="39">
        <v>4.75</v>
      </c>
      <c r="G143" s="39">
        <v>4.2058999999999997</v>
      </c>
      <c r="H143" s="39">
        <v>1.3661000000000001</v>
      </c>
      <c r="I143" s="39">
        <v>5.5945</v>
      </c>
      <c r="J143" s="39">
        <v>2.5323000000000002</v>
      </c>
      <c r="K143" s="39">
        <v>0</v>
      </c>
      <c r="L143" s="39">
        <v>1.6704000000000001</v>
      </c>
      <c r="M143" s="39">
        <v>0.01</v>
      </c>
      <c r="N143" s="39">
        <v>9.8000000000000004E-2</v>
      </c>
      <c r="O143" s="39">
        <v>0</v>
      </c>
      <c r="P143" s="39">
        <v>1.7</v>
      </c>
    </row>
    <row r="144" spans="1:16" hidden="1" outlineLevel="1" collapsed="1">
      <c r="A144" s="9">
        <v>44593</v>
      </c>
      <c r="B144" s="39">
        <v>4.2005999999999997</v>
      </c>
      <c r="C144" s="39">
        <v>1.8201000000000001</v>
      </c>
      <c r="D144" s="39">
        <v>4.8086000000000002</v>
      </c>
      <c r="E144" s="39">
        <v>3.2664</v>
      </c>
      <c r="F144" s="39">
        <v>0</v>
      </c>
      <c r="G144" s="39">
        <v>4.2018000000000004</v>
      </c>
      <c r="H144" s="39">
        <v>1.6568000000000001</v>
      </c>
      <c r="I144" s="39">
        <v>6.2601000000000004</v>
      </c>
      <c r="J144" s="39">
        <v>2.9095</v>
      </c>
      <c r="K144" s="39">
        <v>0</v>
      </c>
      <c r="L144" s="39">
        <v>1.7491000000000001</v>
      </c>
      <c r="M144" s="39">
        <v>1.7491000000000001</v>
      </c>
      <c r="N144" s="39">
        <v>0</v>
      </c>
      <c r="O144" s="39">
        <v>0</v>
      </c>
      <c r="P144" s="39">
        <v>0</v>
      </c>
    </row>
    <row r="145" spans="1:16" hidden="1" outlineLevel="1" collapsed="1">
      <c r="A145" s="9">
        <v>44621</v>
      </c>
      <c r="B145" s="39">
        <v>3.9329999999999998</v>
      </c>
      <c r="C145" s="39">
        <v>1.1200000000000001</v>
      </c>
      <c r="D145" s="39">
        <v>4.8169000000000004</v>
      </c>
      <c r="E145" s="39">
        <v>8.5</v>
      </c>
      <c r="F145" s="39">
        <v>0</v>
      </c>
      <c r="G145" s="39">
        <v>3.9748000000000001</v>
      </c>
      <c r="H145" s="39">
        <v>1.6249</v>
      </c>
      <c r="I145" s="39">
        <v>5.1681999999999997</v>
      </c>
      <c r="J145" s="39">
        <v>5.7</v>
      </c>
      <c r="K145" s="39">
        <v>0</v>
      </c>
      <c r="L145" s="39">
        <v>0.83330000000000004</v>
      </c>
      <c r="M145" s="39">
        <v>1.6999</v>
      </c>
      <c r="N145" s="39">
        <v>0</v>
      </c>
      <c r="O145" s="39">
        <v>0</v>
      </c>
      <c r="P145" s="39">
        <v>0</v>
      </c>
    </row>
    <row r="146" spans="1:16" hidden="1" outlineLevel="1" collapsed="1">
      <c r="A146" s="9">
        <v>44652</v>
      </c>
      <c r="B146" s="39">
        <v>4.4066999999999998</v>
      </c>
      <c r="C146" s="39">
        <v>1.3109999999999999</v>
      </c>
      <c r="D146" s="39">
        <v>5.4184000000000001</v>
      </c>
      <c r="E146" s="39">
        <v>0</v>
      </c>
      <c r="F146" s="39">
        <v>0</v>
      </c>
      <c r="G146" s="39">
        <v>4.6544999999999996</v>
      </c>
      <c r="H146" s="39">
        <v>1.7459</v>
      </c>
      <c r="I146" s="39">
        <v>6.0476999999999999</v>
      </c>
      <c r="J146" s="39">
        <v>5.9988000000000001</v>
      </c>
      <c r="K146" s="39">
        <v>0</v>
      </c>
      <c r="L146" s="39">
        <v>0.46689999999999998</v>
      </c>
      <c r="M146" s="39">
        <v>1.1099000000000001</v>
      </c>
      <c r="N146" s="39">
        <v>0.05</v>
      </c>
      <c r="O146" s="39">
        <v>0</v>
      </c>
      <c r="P146" s="39">
        <v>0</v>
      </c>
    </row>
    <row r="147" spans="1:16" hidden="1" outlineLevel="1" collapsed="1">
      <c r="A147" s="9">
        <v>44682</v>
      </c>
      <c r="B147" s="39">
        <v>3.7875999999999999</v>
      </c>
      <c r="C147" s="39">
        <v>1.4470000000000001</v>
      </c>
      <c r="D147" s="39">
        <v>5.5627000000000004</v>
      </c>
      <c r="E147" s="39">
        <v>0.39689999999999998</v>
      </c>
      <c r="F147" s="39">
        <v>0</v>
      </c>
      <c r="G147" s="39">
        <v>3.8969999999999998</v>
      </c>
      <c r="H147" s="39">
        <v>2.2145000000000001</v>
      </c>
      <c r="I147" s="39">
        <v>5.6551</v>
      </c>
      <c r="J147" s="39">
        <v>4.3032000000000004</v>
      </c>
      <c r="K147" s="39">
        <v>0</v>
      </c>
      <c r="L147" s="39">
        <v>8.5800000000000001E-2</v>
      </c>
      <c r="M147" s="39">
        <v>1.1919999999999999</v>
      </c>
      <c r="N147" s="39">
        <v>5.2600000000000001E-2</v>
      </c>
      <c r="O147" s="39">
        <v>0.01</v>
      </c>
      <c r="P147" s="39">
        <v>0</v>
      </c>
    </row>
    <row r="148" spans="1:16" hidden="1" outlineLevel="1" collapsed="1">
      <c r="A148" s="9">
        <v>44713</v>
      </c>
      <c r="B148" s="39">
        <v>6.7619999999999996</v>
      </c>
      <c r="C148" s="39">
        <v>2.2625000000000002</v>
      </c>
      <c r="D148" s="39">
        <v>7.0437000000000003</v>
      </c>
      <c r="E148" s="39">
        <v>2.25</v>
      </c>
      <c r="F148" s="39">
        <v>0</v>
      </c>
      <c r="G148" s="39">
        <v>6.8304999999999998</v>
      </c>
      <c r="H148" s="39">
        <v>2.5333999999999999</v>
      </c>
      <c r="I148" s="39">
        <v>9.0039999999999996</v>
      </c>
      <c r="J148" s="39">
        <v>4.25</v>
      </c>
      <c r="K148" s="39">
        <v>0</v>
      </c>
      <c r="L148" s="39">
        <v>0.5796</v>
      </c>
      <c r="M148" s="39">
        <v>1.7290000000000001</v>
      </c>
      <c r="N148" s="39">
        <v>6.2600000000000003E-2</v>
      </c>
      <c r="O148" s="39">
        <v>0.01</v>
      </c>
      <c r="P148" s="39">
        <v>0</v>
      </c>
    </row>
    <row r="149" spans="1:16" hidden="1" outlineLevel="1" collapsed="1">
      <c r="A149" s="9">
        <v>44743</v>
      </c>
      <c r="B149" s="39">
        <v>9.1266999999999996</v>
      </c>
      <c r="C149" s="39">
        <v>4.2450000000000001</v>
      </c>
      <c r="D149" s="39">
        <v>7.7431000000000001</v>
      </c>
      <c r="E149" s="39">
        <v>8.125</v>
      </c>
      <c r="F149" s="39">
        <v>0</v>
      </c>
      <c r="G149" s="39">
        <v>9.4227000000000007</v>
      </c>
      <c r="H149" s="39">
        <v>3.0941999999999998</v>
      </c>
      <c r="I149" s="39">
        <v>10.2774</v>
      </c>
      <c r="J149" s="39">
        <v>9</v>
      </c>
      <c r="K149" s="39">
        <v>0</v>
      </c>
      <c r="L149" s="39">
        <v>0.89980000000000004</v>
      </c>
      <c r="M149" s="39">
        <v>1</v>
      </c>
      <c r="N149" s="39">
        <v>6.5299999999999997E-2</v>
      </c>
      <c r="O149" s="39">
        <v>0</v>
      </c>
      <c r="P149" s="39">
        <v>0</v>
      </c>
    </row>
    <row r="150" spans="1:16" hidden="1" outlineLevel="1" collapsed="1">
      <c r="A150" s="9">
        <v>44774</v>
      </c>
      <c r="B150" s="39">
        <v>8.5609000000000002</v>
      </c>
      <c r="C150" s="39">
        <v>2.1680000000000001</v>
      </c>
      <c r="D150" s="39">
        <v>11.5543</v>
      </c>
      <c r="E150" s="39">
        <v>2.2753999999999999</v>
      </c>
      <c r="F150" s="39">
        <v>0</v>
      </c>
      <c r="G150" s="39">
        <v>9.9501000000000008</v>
      </c>
      <c r="H150" s="39">
        <v>3.4203000000000001</v>
      </c>
      <c r="I150" s="39">
        <v>12.5344</v>
      </c>
      <c r="J150" s="39">
        <v>14.9466</v>
      </c>
      <c r="K150" s="39">
        <v>0</v>
      </c>
      <c r="L150" s="39">
        <v>1.3562000000000001</v>
      </c>
      <c r="M150" s="39">
        <v>1.7</v>
      </c>
      <c r="N150" s="39">
        <v>1.2958000000000001</v>
      </c>
      <c r="O150" s="39">
        <v>1.65</v>
      </c>
      <c r="P150" s="39" t="s">
        <v>265</v>
      </c>
    </row>
    <row r="151" spans="1:16" hidden="1" outlineLevel="1" collapsed="1">
      <c r="A151" s="9">
        <v>44805</v>
      </c>
      <c r="B151" s="39">
        <v>10.255699999999999</v>
      </c>
      <c r="C151" s="39">
        <v>2.5872999999999999</v>
      </c>
      <c r="D151" s="39">
        <v>10.344200000000001</v>
      </c>
      <c r="E151" s="39">
        <v>11.4673</v>
      </c>
      <c r="F151" s="39">
        <v>0</v>
      </c>
      <c r="G151" s="39">
        <v>10.4267</v>
      </c>
      <c r="H151" s="39">
        <v>6.4497</v>
      </c>
      <c r="I151" s="39">
        <v>12.5982</v>
      </c>
      <c r="J151" s="39">
        <v>9.9885999999999999</v>
      </c>
      <c r="K151" s="39">
        <v>0</v>
      </c>
      <c r="L151" s="39">
        <v>0.40100000000000002</v>
      </c>
      <c r="M151" s="39">
        <v>1.6999</v>
      </c>
      <c r="N151" s="39">
        <v>2.4799999999999999E-2</v>
      </c>
      <c r="O151" s="39">
        <v>0</v>
      </c>
      <c r="P151" s="39">
        <v>0</v>
      </c>
    </row>
    <row r="152" spans="1:16" hidden="1" outlineLevel="1" collapsed="1">
      <c r="A152" s="9">
        <v>44835</v>
      </c>
      <c r="B152" s="39">
        <v>10.113799999999999</v>
      </c>
      <c r="C152" s="39">
        <v>2.5874000000000001</v>
      </c>
      <c r="D152" s="39">
        <v>10.2834</v>
      </c>
      <c r="E152" s="39">
        <v>2.6333000000000002</v>
      </c>
      <c r="F152" s="39">
        <v>0</v>
      </c>
      <c r="G152" s="39">
        <v>10.762600000000001</v>
      </c>
      <c r="H152" s="39">
        <v>7.1029999999999998</v>
      </c>
      <c r="I152" s="39">
        <v>13.0755</v>
      </c>
      <c r="J152" s="39">
        <v>15.9534</v>
      </c>
      <c r="K152" s="39">
        <v>9</v>
      </c>
      <c r="L152" s="39">
        <v>1.1124000000000001</v>
      </c>
      <c r="M152" s="39">
        <v>1.4403999999999999</v>
      </c>
      <c r="N152" s="39">
        <v>0.90339999999999998</v>
      </c>
      <c r="O152" s="39">
        <v>0</v>
      </c>
      <c r="P152" s="39">
        <v>1.7</v>
      </c>
    </row>
    <row r="153" spans="1:16" hidden="1" outlineLevel="1" collapsed="1">
      <c r="A153" s="9">
        <v>44866</v>
      </c>
      <c r="B153" s="39">
        <v>10.526</v>
      </c>
      <c r="C153" s="39">
        <v>2.7456</v>
      </c>
      <c r="D153" s="39">
        <v>11.702299999999999</v>
      </c>
      <c r="E153" s="39">
        <v>0</v>
      </c>
      <c r="F153" s="39">
        <v>0</v>
      </c>
      <c r="G153" s="39">
        <v>10.893700000000001</v>
      </c>
      <c r="H153" s="39">
        <v>8.1526999999999994</v>
      </c>
      <c r="I153" s="39">
        <v>13.0337</v>
      </c>
      <c r="J153" s="39">
        <v>10</v>
      </c>
      <c r="K153" s="39">
        <v>0</v>
      </c>
      <c r="L153" s="39">
        <v>2.2637999999999998</v>
      </c>
      <c r="M153" s="39">
        <v>1.6984999999999999</v>
      </c>
      <c r="N153" s="39">
        <v>2.2686000000000002</v>
      </c>
      <c r="O153" s="39">
        <v>0</v>
      </c>
      <c r="P153" s="39">
        <v>1.7</v>
      </c>
    </row>
    <row r="154" spans="1:16" hidden="1" outlineLevel="1" collapsed="1">
      <c r="A154" s="9">
        <v>44896</v>
      </c>
      <c r="B154" s="39">
        <v>11.1479</v>
      </c>
      <c r="C154" s="39">
        <v>1.9069</v>
      </c>
      <c r="D154" s="39">
        <v>13.2959</v>
      </c>
      <c r="E154" s="39">
        <v>0</v>
      </c>
      <c r="F154" s="39">
        <v>0</v>
      </c>
      <c r="G154" s="39">
        <v>11.3513</v>
      </c>
      <c r="H154" s="39">
        <v>7.7016999999999998</v>
      </c>
      <c r="I154" s="39">
        <v>13.6128</v>
      </c>
      <c r="J154" s="39">
        <v>16.485099999999999</v>
      </c>
      <c r="K154" s="39">
        <v>0</v>
      </c>
      <c r="L154" s="39">
        <v>0.79469999999999996</v>
      </c>
      <c r="M154" s="39">
        <v>1.1993</v>
      </c>
      <c r="N154" s="39">
        <v>0.74450000000000005</v>
      </c>
      <c r="O154" s="39">
        <v>1.7707999999999999</v>
      </c>
      <c r="P154" s="39" t="s">
        <v>265</v>
      </c>
    </row>
    <row r="155" spans="1:16" hidden="1" outlineLevel="1" collapsed="1">
      <c r="A155" s="9">
        <v>44927</v>
      </c>
      <c r="B155" s="39">
        <v>12.085100000000001</v>
      </c>
      <c r="C155" s="39">
        <v>2.5958000000000001</v>
      </c>
      <c r="D155" s="39">
        <v>12.7316</v>
      </c>
      <c r="E155" s="39">
        <v>0</v>
      </c>
      <c r="F155" s="39">
        <v>0</v>
      </c>
      <c r="G155" s="39">
        <v>12.8399</v>
      </c>
      <c r="H155" s="39">
        <v>8.7509999999999994</v>
      </c>
      <c r="I155" s="39">
        <v>14.3782</v>
      </c>
      <c r="J155" s="39">
        <v>0</v>
      </c>
      <c r="K155" s="39">
        <v>0</v>
      </c>
      <c r="L155" s="39">
        <v>0.48449999999999999</v>
      </c>
      <c r="M155" s="39">
        <v>0.01</v>
      </c>
      <c r="N155" s="39">
        <v>0.66639999999999999</v>
      </c>
      <c r="O155" s="39">
        <v>0.01</v>
      </c>
      <c r="P155" s="39" t="s">
        <v>265</v>
      </c>
    </row>
    <row r="156" spans="1:16" hidden="1" outlineLevel="1" collapsed="1">
      <c r="A156" s="9">
        <v>44958</v>
      </c>
      <c r="B156" s="39">
        <v>11.114100000000001</v>
      </c>
      <c r="C156" s="39">
        <v>2.1774</v>
      </c>
      <c r="D156" s="39">
        <v>14.7636</v>
      </c>
      <c r="E156" s="39">
        <v>17</v>
      </c>
      <c r="F156" s="39">
        <v>0</v>
      </c>
      <c r="G156" s="39">
        <v>15.3888</v>
      </c>
      <c r="H156" s="39">
        <v>5.9734999999999996</v>
      </c>
      <c r="I156" s="39">
        <v>17.029399999999999</v>
      </c>
      <c r="J156" s="39">
        <v>0</v>
      </c>
      <c r="K156" s="39">
        <v>0</v>
      </c>
      <c r="L156" s="39">
        <v>0.58979999999999999</v>
      </c>
      <c r="M156" s="39">
        <v>9.9000000000000008E-3</v>
      </c>
      <c r="N156" s="39">
        <v>0.58979999999999999</v>
      </c>
      <c r="O156" s="39">
        <v>0</v>
      </c>
      <c r="P156" s="39">
        <v>0</v>
      </c>
    </row>
    <row r="157" spans="1:16" hidden="1" outlineLevel="1" collapsed="1">
      <c r="A157" s="9">
        <v>44986</v>
      </c>
      <c r="B157" s="39">
        <v>14.068899999999999</v>
      </c>
      <c r="C157" s="39">
        <v>2.2934999999999999</v>
      </c>
      <c r="D157" s="39">
        <v>9.9725999999999999</v>
      </c>
      <c r="E157" s="39">
        <v>18.384499999999999</v>
      </c>
      <c r="F157" s="39">
        <v>0.1</v>
      </c>
      <c r="G157" s="39">
        <v>17.757899999999999</v>
      </c>
      <c r="H157" s="39">
        <v>6.7290000000000001</v>
      </c>
      <c r="I157" s="39">
        <v>18.549800000000001</v>
      </c>
      <c r="J157" s="39">
        <v>8</v>
      </c>
      <c r="K157" s="39">
        <v>0</v>
      </c>
      <c r="L157" s="39">
        <v>0.62570000000000003</v>
      </c>
      <c r="M157" s="39">
        <v>1.01E-2</v>
      </c>
      <c r="N157" s="39">
        <v>0.62570000000000003</v>
      </c>
      <c r="O157" s="39">
        <v>0</v>
      </c>
      <c r="P157" s="39">
        <v>0</v>
      </c>
    </row>
    <row r="158" spans="1:16" hidden="1" outlineLevel="1" collapsed="1">
      <c r="A158" s="9">
        <v>45017</v>
      </c>
      <c r="B158" s="39">
        <v>14.212400000000001</v>
      </c>
      <c r="C158" s="39">
        <v>2.9434</v>
      </c>
      <c r="D158" s="39">
        <v>7.5514000000000001</v>
      </c>
      <c r="E158" s="39">
        <v>2.25</v>
      </c>
      <c r="F158" s="39">
        <v>0</v>
      </c>
      <c r="G158" s="39">
        <v>15.8423</v>
      </c>
      <c r="H158" s="39">
        <v>4.9139999999999997</v>
      </c>
      <c r="I158" s="39">
        <v>16.348700000000001</v>
      </c>
      <c r="J158" s="39">
        <v>17.226099999999999</v>
      </c>
      <c r="K158" s="39">
        <v>0</v>
      </c>
      <c r="L158" s="39">
        <v>0.69069999999999998</v>
      </c>
      <c r="M158" s="39">
        <v>9.5999999999999992E-3</v>
      </c>
      <c r="N158" s="39">
        <v>0.69069999999999998</v>
      </c>
      <c r="O158" s="39">
        <v>0.75</v>
      </c>
      <c r="P158" s="39">
        <v>0</v>
      </c>
    </row>
    <row r="159" spans="1:16" hidden="1" outlineLevel="1" collapsed="1">
      <c r="A159" s="9">
        <v>45047</v>
      </c>
      <c r="B159" s="39">
        <v>12.7371</v>
      </c>
      <c r="C159" s="39">
        <v>2.9502999999999999</v>
      </c>
      <c r="D159" s="39">
        <v>7.5045999999999999</v>
      </c>
      <c r="E159" s="39">
        <v>9</v>
      </c>
      <c r="F159" s="39">
        <v>2.5</v>
      </c>
      <c r="G159" s="39">
        <v>15.383100000000001</v>
      </c>
      <c r="H159" s="39">
        <v>5.4945000000000004</v>
      </c>
      <c r="I159" s="39">
        <v>15.8965</v>
      </c>
      <c r="J159" s="39">
        <v>9.8332999999999995</v>
      </c>
      <c r="K159" s="39">
        <v>0</v>
      </c>
      <c r="L159" s="39">
        <v>0.78220000000000001</v>
      </c>
      <c r="M159" s="39">
        <v>0.8</v>
      </c>
      <c r="N159" s="39">
        <v>0.78220000000000001</v>
      </c>
      <c r="O159" s="39">
        <v>0</v>
      </c>
      <c r="P159" s="39">
        <v>0</v>
      </c>
    </row>
    <row r="160" spans="1:16" hidden="1" outlineLevel="1" collapsed="1">
      <c r="A160" s="9">
        <v>45078</v>
      </c>
      <c r="B160" s="39">
        <v>12.0063</v>
      </c>
      <c r="C160" s="39">
        <v>3.0112999999999999</v>
      </c>
      <c r="D160" s="39">
        <v>7.5293000000000001</v>
      </c>
      <c r="E160" s="39">
        <v>0</v>
      </c>
      <c r="F160" s="39">
        <v>0</v>
      </c>
      <c r="G160" s="39">
        <v>15.8752</v>
      </c>
      <c r="H160" s="39">
        <v>4.1748000000000003</v>
      </c>
      <c r="I160" s="39">
        <v>16.320499999999999</v>
      </c>
      <c r="J160" s="39">
        <v>9</v>
      </c>
      <c r="K160" s="39">
        <v>0</v>
      </c>
      <c r="L160" s="39">
        <v>0.69930000000000003</v>
      </c>
      <c r="M160" s="39">
        <v>9.7999999999999997E-3</v>
      </c>
      <c r="N160" s="39">
        <v>0.69930000000000003</v>
      </c>
      <c r="O160" s="39">
        <v>0</v>
      </c>
      <c r="P160" s="39">
        <v>0</v>
      </c>
    </row>
    <row r="161" spans="1:16" hidden="1" outlineLevel="1" collapsed="1">
      <c r="A161" s="9">
        <v>45108</v>
      </c>
      <c r="B161" s="39">
        <v>13.216799999999999</v>
      </c>
      <c r="C161" s="39">
        <v>3.3491</v>
      </c>
      <c r="D161" s="39">
        <v>8.9410000000000007</v>
      </c>
      <c r="E161" s="39">
        <v>4.7843</v>
      </c>
      <c r="F161" s="39">
        <v>3.0783</v>
      </c>
      <c r="G161" s="39">
        <v>17.184899999999999</v>
      </c>
      <c r="H161" s="39">
        <v>2.6972</v>
      </c>
      <c r="I161" s="39">
        <v>17.5124</v>
      </c>
      <c r="J161" s="39">
        <v>5.3078000000000003</v>
      </c>
      <c r="K161" s="39">
        <v>5.4478</v>
      </c>
      <c r="L161" s="39">
        <v>0.89049999999999996</v>
      </c>
      <c r="M161" s="39">
        <v>9.7000000000000003E-3</v>
      </c>
      <c r="N161" s="39">
        <v>0.89049999999999996</v>
      </c>
      <c r="O161" s="39">
        <v>0.01</v>
      </c>
      <c r="P161" s="39">
        <v>0.01</v>
      </c>
    </row>
    <row r="162" spans="1:16" hidden="1" outlineLevel="1" collapsed="1">
      <c r="A162" s="9">
        <v>45139</v>
      </c>
      <c r="B162" s="39">
        <v>12.4846</v>
      </c>
      <c r="C162" s="39">
        <v>3.3668999999999998</v>
      </c>
      <c r="D162" s="39">
        <v>10.8918</v>
      </c>
      <c r="E162" s="39">
        <v>16</v>
      </c>
      <c r="F162" s="39">
        <v>0</v>
      </c>
      <c r="G162" s="39">
        <v>15.162800000000001</v>
      </c>
      <c r="H162" s="39">
        <v>1.9500999999999999</v>
      </c>
      <c r="I162" s="39">
        <v>15.359</v>
      </c>
      <c r="J162" s="39">
        <v>13.106999999999999</v>
      </c>
      <c r="K162" s="39">
        <v>0</v>
      </c>
      <c r="L162" s="39">
        <v>0.91659999999999997</v>
      </c>
      <c r="M162" s="39">
        <v>9.7999999999999997E-3</v>
      </c>
      <c r="N162" s="39">
        <v>0.91659999999999997</v>
      </c>
      <c r="O162" s="39">
        <v>0</v>
      </c>
      <c r="P162" s="39">
        <v>0</v>
      </c>
    </row>
    <row r="163" spans="1:16" hidden="1" outlineLevel="1" collapsed="1">
      <c r="A163" s="9">
        <v>45170</v>
      </c>
      <c r="B163" s="39">
        <v>11.693</v>
      </c>
      <c r="C163" s="39">
        <v>4.5872000000000002</v>
      </c>
      <c r="D163" s="39">
        <v>13.839700000000001</v>
      </c>
      <c r="E163" s="39">
        <v>9</v>
      </c>
      <c r="F163" s="39">
        <v>0</v>
      </c>
      <c r="G163" s="39">
        <v>12.53</v>
      </c>
      <c r="H163" s="39">
        <v>2.5829</v>
      </c>
      <c r="I163" s="39">
        <v>12.8002</v>
      </c>
      <c r="J163" s="39">
        <v>11.5</v>
      </c>
      <c r="K163" s="39">
        <v>12</v>
      </c>
      <c r="L163" s="39">
        <v>1.0782</v>
      </c>
      <c r="M163" s="39">
        <v>9.7000000000000003E-3</v>
      </c>
      <c r="N163" s="39">
        <v>1.0782</v>
      </c>
      <c r="O163" s="39">
        <v>0</v>
      </c>
      <c r="P163" s="39">
        <v>0</v>
      </c>
    </row>
    <row r="164" spans="1:16" hidden="1" outlineLevel="1" collapsed="1">
      <c r="A164" s="9">
        <v>45200</v>
      </c>
      <c r="B164" s="39">
        <v>10.523099999999999</v>
      </c>
      <c r="C164" s="39">
        <v>4.7797000000000001</v>
      </c>
      <c r="D164" s="39">
        <v>12.900600000000001</v>
      </c>
      <c r="E164" s="39">
        <v>0</v>
      </c>
      <c r="F164" s="39">
        <v>0</v>
      </c>
      <c r="G164" s="39">
        <v>11.238099999999999</v>
      </c>
      <c r="H164" s="39">
        <v>3.1905000000000001</v>
      </c>
      <c r="I164" s="39">
        <v>11.3653</v>
      </c>
      <c r="J164" s="39">
        <v>13.652699999999999</v>
      </c>
      <c r="K164" s="39">
        <v>0</v>
      </c>
      <c r="L164" s="39">
        <v>2.2382</v>
      </c>
      <c r="M164" s="39">
        <v>9.7999999999999997E-3</v>
      </c>
      <c r="N164" s="39">
        <v>2.2382</v>
      </c>
      <c r="O164" s="39">
        <v>0</v>
      </c>
      <c r="P164" s="39">
        <v>0</v>
      </c>
    </row>
    <row r="165" spans="1:16" hidden="1" outlineLevel="1" collapsed="1">
      <c r="A165" s="9">
        <v>45231</v>
      </c>
      <c r="B165" s="39">
        <v>10.2384</v>
      </c>
      <c r="C165" s="39">
        <v>4.2142999999999997</v>
      </c>
      <c r="D165" s="39">
        <v>11.7721</v>
      </c>
      <c r="E165" s="39">
        <v>14</v>
      </c>
      <c r="F165" s="39">
        <v>0</v>
      </c>
      <c r="G165" s="39">
        <v>10.9704</v>
      </c>
      <c r="H165" s="39">
        <v>4.2286999999999999</v>
      </c>
      <c r="I165" s="39">
        <v>11.127800000000001</v>
      </c>
      <c r="J165" s="39">
        <v>9</v>
      </c>
      <c r="K165" s="39">
        <v>0</v>
      </c>
      <c r="L165" s="39">
        <v>1.7276</v>
      </c>
      <c r="M165" s="39">
        <v>9.7000000000000003E-3</v>
      </c>
      <c r="N165" s="39">
        <v>1.7754000000000001</v>
      </c>
      <c r="O165" s="39">
        <v>0.5</v>
      </c>
      <c r="P165" s="39">
        <v>0</v>
      </c>
    </row>
    <row r="166" spans="1:16" hidden="1" outlineLevel="1" collapsed="1">
      <c r="A166" s="9">
        <v>45261</v>
      </c>
      <c r="B166" s="39">
        <v>10.690799999999999</v>
      </c>
      <c r="C166" s="39">
        <v>3.5516999999999999</v>
      </c>
      <c r="D166" s="39">
        <v>9.6417000000000002</v>
      </c>
      <c r="E166" s="39">
        <v>0</v>
      </c>
      <c r="F166" s="39">
        <v>0</v>
      </c>
      <c r="G166" s="39">
        <v>11.139099999999999</v>
      </c>
      <c r="H166" s="39">
        <v>3.2887</v>
      </c>
      <c r="I166" s="39">
        <v>11.269399999999999</v>
      </c>
      <c r="J166" s="39">
        <v>13.5</v>
      </c>
      <c r="K166" s="39">
        <v>0</v>
      </c>
      <c r="L166" s="39">
        <v>1.7654000000000001</v>
      </c>
      <c r="M166" s="39">
        <v>9.5999999999999992E-3</v>
      </c>
      <c r="N166" s="39">
        <v>1.7655000000000001</v>
      </c>
      <c r="O166" s="39">
        <v>1.75</v>
      </c>
      <c r="P166" s="39">
        <v>0</v>
      </c>
    </row>
    <row r="167" spans="1:16" hidden="1" outlineLevel="1" collapsed="1">
      <c r="A167" s="9">
        <v>45292</v>
      </c>
      <c r="B167" s="39">
        <v>9.8208000000000002</v>
      </c>
      <c r="C167" s="39">
        <v>4.6463000000000001</v>
      </c>
      <c r="D167" s="39">
        <v>10.791700000000001</v>
      </c>
      <c r="E167" s="39">
        <v>12.571400000000001</v>
      </c>
      <c r="F167" s="39">
        <v>0</v>
      </c>
      <c r="G167" s="39">
        <v>10.4099</v>
      </c>
      <c r="H167" s="39">
        <v>3.3965999999999998</v>
      </c>
      <c r="I167" s="39">
        <v>10.494999999999999</v>
      </c>
      <c r="J167" s="39">
        <v>9</v>
      </c>
      <c r="K167" s="39">
        <v>0</v>
      </c>
      <c r="L167" s="39">
        <v>1.423</v>
      </c>
      <c r="M167" s="39">
        <v>9.7000000000000003E-3</v>
      </c>
      <c r="N167" s="39">
        <v>1.423</v>
      </c>
      <c r="O167" s="39">
        <v>0</v>
      </c>
      <c r="P167" s="39">
        <v>0</v>
      </c>
    </row>
    <row r="168" spans="1:16" hidden="1" outlineLevel="1" collapsed="1">
      <c r="A168" s="9">
        <v>45323</v>
      </c>
      <c r="B168" s="39">
        <v>9.4041999999999994</v>
      </c>
      <c r="C168" s="39">
        <v>4.3471000000000002</v>
      </c>
      <c r="D168" s="39">
        <v>10.394399999999999</v>
      </c>
      <c r="E168" s="39">
        <v>13.089600000000001</v>
      </c>
      <c r="F168" s="39">
        <v>0</v>
      </c>
      <c r="G168" s="39">
        <v>10.2242</v>
      </c>
      <c r="H168" s="39">
        <v>3.6385999999999998</v>
      </c>
      <c r="I168" s="39">
        <v>10.3599</v>
      </c>
      <c r="J168" s="39">
        <v>9</v>
      </c>
      <c r="K168" s="39">
        <v>10</v>
      </c>
      <c r="L168" s="39">
        <v>1.897</v>
      </c>
      <c r="M168" s="39">
        <v>0.4</v>
      </c>
      <c r="N168" s="39">
        <v>1.9360999999999999</v>
      </c>
      <c r="O168" s="39">
        <v>0</v>
      </c>
      <c r="P168" s="39">
        <v>0</v>
      </c>
    </row>
    <row r="169" spans="1:16" hidden="1" outlineLevel="1" collapsed="1">
      <c r="A169" s="9">
        <v>45352</v>
      </c>
      <c r="B169" s="39">
        <v>9.8999000000000006</v>
      </c>
      <c r="C169" s="39">
        <v>4.2645</v>
      </c>
      <c r="D169" s="39">
        <v>9.2883999999999993</v>
      </c>
      <c r="E169" s="39">
        <v>0</v>
      </c>
      <c r="F169" s="39">
        <v>0</v>
      </c>
      <c r="G169" s="39">
        <v>10.2866</v>
      </c>
      <c r="H169" s="39">
        <v>3.2088000000000001</v>
      </c>
      <c r="I169" s="39">
        <v>10.4985</v>
      </c>
      <c r="J169" s="39">
        <v>8.9649999999999999</v>
      </c>
      <c r="K169" s="39">
        <v>0</v>
      </c>
      <c r="L169" s="39">
        <v>1.5464</v>
      </c>
      <c r="M169" s="39">
        <v>9.9000000000000008E-3</v>
      </c>
      <c r="N169" s="39">
        <v>1.5464</v>
      </c>
      <c r="O169" s="39">
        <v>0</v>
      </c>
      <c r="P169" s="39">
        <v>0</v>
      </c>
    </row>
    <row r="170" spans="1:16" collapsed="1">
      <c r="A170" s="9">
        <v>45383</v>
      </c>
      <c r="B170" s="39">
        <v>9.5568000000000008</v>
      </c>
      <c r="C170" s="39">
        <v>4.3330000000000002</v>
      </c>
      <c r="D170" s="39">
        <v>9.3648000000000007</v>
      </c>
      <c r="E170" s="39">
        <v>9</v>
      </c>
      <c r="F170" s="39">
        <v>0</v>
      </c>
      <c r="G170" s="39">
        <v>10.081899999999999</v>
      </c>
      <c r="H170" s="39">
        <v>4.3589000000000002</v>
      </c>
      <c r="I170" s="39">
        <v>10.188599999999999</v>
      </c>
      <c r="J170" s="39">
        <v>12.708399999999999</v>
      </c>
      <c r="K170" s="39">
        <v>0</v>
      </c>
      <c r="L170" s="39">
        <v>1.385</v>
      </c>
      <c r="M170" s="39">
        <v>9.7999999999999997E-3</v>
      </c>
      <c r="N170" s="39">
        <v>1.385</v>
      </c>
      <c r="O170" s="39">
        <v>0</v>
      </c>
      <c r="P170" s="39">
        <v>0</v>
      </c>
    </row>
    <row r="171" spans="1:16">
      <c r="A171" s="9">
        <v>45413</v>
      </c>
      <c r="B171" s="39">
        <v>8.6592000000000002</v>
      </c>
      <c r="C171" s="39">
        <v>4.4554999999999998</v>
      </c>
      <c r="D171" s="39">
        <v>9.2416</v>
      </c>
      <c r="E171" s="39">
        <v>0</v>
      </c>
      <c r="F171" s="39">
        <v>0</v>
      </c>
      <c r="G171" s="39">
        <v>9.4765999999999995</v>
      </c>
      <c r="H171" s="39">
        <v>5.0975999999999999</v>
      </c>
      <c r="I171" s="39">
        <v>9.5792000000000002</v>
      </c>
      <c r="J171" s="39">
        <v>6</v>
      </c>
      <c r="K171" s="39">
        <v>0</v>
      </c>
      <c r="L171" s="39">
        <v>1.9202999999999999</v>
      </c>
      <c r="M171" s="39">
        <v>9.5999999999999992E-3</v>
      </c>
      <c r="N171" s="39">
        <v>1.9202999999999999</v>
      </c>
      <c r="O171" s="39">
        <v>0</v>
      </c>
      <c r="P171" s="39" t="s">
        <v>265</v>
      </c>
    </row>
    <row r="172" spans="1:16">
      <c r="A172" s="9">
        <v>45444</v>
      </c>
      <c r="B172" s="39">
        <v>8.6971000000000007</v>
      </c>
      <c r="C172" s="39">
        <v>4.9253</v>
      </c>
      <c r="D172" s="39">
        <v>8.7851999999999997</v>
      </c>
      <c r="E172" s="39">
        <v>0</v>
      </c>
      <c r="F172" s="39">
        <v>0</v>
      </c>
      <c r="G172" s="39">
        <v>9.2946000000000009</v>
      </c>
      <c r="H172" s="39">
        <v>4.9146000000000001</v>
      </c>
      <c r="I172" s="39">
        <v>9.4105000000000008</v>
      </c>
      <c r="J172" s="39">
        <v>11.75</v>
      </c>
      <c r="K172" s="39">
        <v>0</v>
      </c>
      <c r="L172" s="39">
        <v>1.5389999999999999</v>
      </c>
      <c r="M172" s="39">
        <v>9.9000000000000008E-3</v>
      </c>
      <c r="N172" s="39">
        <v>1.5389999999999999</v>
      </c>
      <c r="O172" s="39">
        <v>0</v>
      </c>
      <c r="P172" s="39" t="s">
        <v>265</v>
      </c>
    </row>
    <row r="173" spans="1:16">
      <c r="A173" s="9">
        <v>45474</v>
      </c>
      <c r="B173" s="39">
        <v>8.3480000000000008</v>
      </c>
      <c r="C173" s="39">
        <v>4.2154999999999996</v>
      </c>
      <c r="D173" s="39">
        <v>9.2579999999999991</v>
      </c>
      <c r="E173" s="39">
        <v>9</v>
      </c>
      <c r="F173" s="39">
        <v>0</v>
      </c>
      <c r="G173" s="39">
        <v>9.0523000000000007</v>
      </c>
      <c r="H173" s="39">
        <v>4.7016999999999998</v>
      </c>
      <c r="I173" s="39">
        <v>9.1930999999999994</v>
      </c>
      <c r="J173" s="39">
        <v>0</v>
      </c>
      <c r="K173" s="39">
        <v>0</v>
      </c>
      <c r="L173" s="39">
        <v>1.6584000000000001</v>
      </c>
      <c r="M173" s="39">
        <v>1.9</v>
      </c>
      <c r="N173" s="39">
        <v>1.631</v>
      </c>
      <c r="O173" s="39">
        <v>0</v>
      </c>
      <c r="P173" s="39">
        <v>0</v>
      </c>
    </row>
    <row r="174" spans="1:16">
      <c r="A174" s="9">
        <v>45505</v>
      </c>
      <c r="B174" s="39">
        <v>8.9425000000000008</v>
      </c>
      <c r="C174" s="39">
        <v>3.0857000000000001</v>
      </c>
      <c r="D174" s="39">
        <v>8.2422000000000004</v>
      </c>
      <c r="E174" s="39">
        <v>0</v>
      </c>
      <c r="F174" s="39">
        <v>0</v>
      </c>
      <c r="G174" s="39">
        <v>9.2001000000000008</v>
      </c>
      <c r="H174" s="39">
        <v>4.4390999999999998</v>
      </c>
      <c r="I174" s="39">
        <v>9.2811000000000003</v>
      </c>
      <c r="J174" s="39">
        <v>12.25</v>
      </c>
      <c r="K174" s="39">
        <v>0</v>
      </c>
      <c r="L174" s="39">
        <v>1.4655</v>
      </c>
      <c r="M174" s="39">
        <v>9.7999999999999997E-3</v>
      </c>
      <c r="N174" s="39">
        <v>1.5083</v>
      </c>
      <c r="O174" s="39">
        <v>0.5</v>
      </c>
      <c r="P174" s="39">
        <v>0</v>
      </c>
    </row>
    <row r="175" spans="1:16">
      <c r="A175" s="9">
        <v>45536</v>
      </c>
      <c r="B175" s="39">
        <v>8.3941999999999997</v>
      </c>
      <c r="C175" s="39">
        <v>4.0362999999999998</v>
      </c>
      <c r="D175" s="39">
        <v>8.9291</v>
      </c>
      <c r="E175" s="39">
        <v>0</v>
      </c>
      <c r="F175" s="39">
        <v>0</v>
      </c>
      <c r="G175" s="39">
        <v>9.2260000000000009</v>
      </c>
      <c r="H175" s="39">
        <v>3.8959000000000001</v>
      </c>
      <c r="I175" s="39">
        <v>9.2897999999999996</v>
      </c>
      <c r="J175" s="39">
        <v>7.9980000000000002</v>
      </c>
      <c r="K175" s="39">
        <v>0</v>
      </c>
      <c r="L175" s="39">
        <v>1.8394999999999999</v>
      </c>
      <c r="M175" s="39">
        <v>9.5999999999999992E-3</v>
      </c>
      <c r="N175" s="39">
        <v>1.8407</v>
      </c>
      <c r="O175" s="39">
        <v>1.5</v>
      </c>
      <c r="P175" s="39" t="s">
        <v>265</v>
      </c>
    </row>
    <row r="176" spans="1:16">
      <c r="A176" s="9">
        <v>45566</v>
      </c>
      <c r="B176" s="39">
        <v>8.7703000000000007</v>
      </c>
      <c r="C176" s="39">
        <v>4.4111000000000002</v>
      </c>
      <c r="D176" s="39">
        <v>8.8658000000000001</v>
      </c>
      <c r="E176" s="39">
        <v>0</v>
      </c>
      <c r="F176" s="39">
        <v>0</v>
      </c>
      <c r="G176" s="39">
        <v>9.3623999999999992</v>
      </c>
      <c r="H176" s="39">
        <v>3.6345000000000001</v>
      </c>
      <c r="I176" s="39">
        <v>9.4674999999999994</v>
      </c>
      <c r="J176" s="39">
        <v>12.0975</v>
      </c>
      <c r="K176" s="39">
        <v>0</v>
      </c>
      <c r="L176" s="39">
        <v>1.6886000000000001</v>
      </c>
      <c r="M176" s="39">
        <v>9.5999999999999992E-3</v>
      </c>
      <c r="N176" s="39">
        <v>1.6983999999999999</v>
      </c>
      <c r="O176" s="39">
        <v>0.5</v>
      </c>
      <c r="P176" s="39">
        <v>0</v>
      </c>
    </row>
    <row r="177" spans="1:16">
      <c r="A177" s="9">
        <v>45597</v>
      </c>
      <c r="B177" s="39">
        <v>8.4453999999999994</v>
      </c>
      <c r="C177" s="39">
        <v>4.2606999999999999</v>
      </c>
      <c r="D177" s="39">
        <v>8.7460000000000004</v>
      </c>
      <c r="E177" s="39">
        <v>11.5</v>
      </c>
      <c r="F177" s="39">
        <v>0</v>
      </c>
      <c r="G177" s="39">
        <v>8.9908999999999999</v>
      </c>
      <c r="H177" s="39">
        <v>4.1253000000000002</v>
      </c>
      <c r="I177" s="39">
        <v>9.0683000000000007</v>
      </c>
      <c r="J177" s="39">
        <v>13.5579</v>
      </c>
      <c r="K177" s="39">
        <v>0</v>
      </c>
      <c r="L177" s="39">
        <v>1.3511</v>
      </c>
      <c r="M177" s="39">
        <v>9.4999999999999998E-3</v>
      </c>
      <c r="N177" s="39">
        <v>1.3511</v>
      </c>
      <c r="O177" s="39">
        <v>0</v>
      </c>
      <c r="P177" s="39">
        <v>0</v>
      </c>
    </row>
    <row r="178" spans="1:16">
      <c r="A178" s="9">
        <v>45627</v>
      </c>
      <c r="B178" s="39">
        <v>7.9253999999999998</v>
      </c>
      <c r="C178" s="39">
        <v>3.8035999999999999</v>
      </c>
      <c r="D178" s="39">
        <v>8.1795000000000009</v>
      </c>
      <c r="E178" s="39">
        <v>8</v>
      </c>
      <c r="F178" s="39">
        <v>0</v>
      </c>
      <c r="G178" s="39">
        <v>8.9899000000000004</v>
      </c>
      <c r="H178" s="39">
        <v>3.7469999999999999</v>
      </c>
      <c r="I178" s="39">
        <v>9.0877999999999997</v>
      </c>
      <c r="J178" s="39">
        <v>12.8085</v>
      </c>
      <c r="K178" s="39">
        <v>0</v>
      </c>
      <c r="L178" s="39">
        <v>1.8169</v>
      </c>
      <c r="M178" s="39">
        <v>0</v>
      </c>
      <c r="N178" s="39">
        <v>1.8172999999999999</v>
      </c>
      <c r="O178" s="39">
        <v>1.35</v>
      </c>
      <c r="P178" s="39">
        <v>0</v>
      </c>
    </row>
    <row r="179" spans="1:16">
      <c r="A179" s="9">
        <v>45658</v>
      </c>
      <c r="B179" s="39">
        <v>8.3338999999999999</v>
      </c>
      <c r="C179" s="39">
        <v>4.4977</v>
      </c>
      <c r="D179" s="39">
        <v>8.8119999999999994</v>
      </c>
      <c r="E179" s="39">
        <v>0</v>
      </c>
      <c r="F179" s="39">
        <v>0</v>
      </c>
      <c r="G179" s="39">
        <v>9.1623000000000001</v>
      </c>
      <c r="H179" s="39">
        <v>3.5406</v>
      </c>
      <c r="I179" s="39">
        <v>9.2109000000000005</v>
      </c>
      <c r="J179" s="39">
        <v>13.633900000000001</v>
      </c>
      <c r="K179" s="39">
        <v>0</v>
      </c>
      <c r="L179" s="39">
        <v>1.4557</v>
      </c>
      <c r="M179" s="39">
        <v>0</v>
      </c>
      <c r="N179" s="39">
        <v>1.4557</v>
      </c>
      <c r="O179" s="39">
        <v>0</v>
      </c>
      <c r="P179" s="39">
        <v>0</v>
      </c>
    </row>
    <row r="180" spans="1:16">
      <c r="A180" s="9">
        <v>45689</v>
      </c>
      <c r="B180" s="39">
        <v>8.9200999999999997</v>
      </c>
      <c r="C180" s="39">
        <v>5.1959999999999997</v>
      </c>
      <c r="D180" s="39">
        <v>9.2899999999999991</v>
      </c>
      <c r="E180" s="39">
        <v>0</v>
      </c>
      <c r="F180" s="39">
        <v>0</v>
      </c>
      <c r="G180" s="39">
        <v>9.4823000000000004</v>
      </c>
      <c r="H180" s="39">
        <v>5.0305999999999997</v>
      </c>
      <c r="I180" s="39">
        <v>9.5917999999999992</v>
      </c>
      <c r="J180" s="39">
        <v>11.5</v>
      </c>
      <c r="K180" s="39">
        <v>0</v>
      </c>
      <c r="L180" s="39">
        <v>1.1537999999999999</v>
      </c>
      <c r="M180" s="39">
        <v>0</v>
      </c>
      <c r="N180" s="39">
        <v>1.1537999999999999</v>
      </c>
      <c r="O180" s="39">
        <v>0</v>
      </c>
      <c r="P180" s="39">
        <v>0</v>
      </c>
    </row>
    <row r="181" spans="1:16">
      <c r="A181" s="9">
        <v>45717</v>
      </c>
      <c r="B181" s="39">
        <v>9.0055999999999994</v>
      </c>
      <c r="C181" s="39">
        <v>4.3372000000000002</v>
      </c>
      <c r="D181" s="39">
        <v>9.4795999999999996</v>
      </c>
      <c r="E181" s="39">
        <v>0</v>
      </c>
      <c r="F181" s="39">
        <v>0</v>
      </c>
      <c r="G181" s="39">
        <v>9.3935999999999993</v>
      </c>
      <c r="H181" s="39">
        <v>4.8311999999999999</v>
      </c>
      <c r="I181" s="39">
        <v>9.5470000000000006</v>
      </c>
      <c r="J181" s="39">
        <v>11.455299999999999</v>
      </c>
      <c r="K181" s="39">
        <v>0</v>
      </c>
      <c r="L181" s="39">
        <v>0.8579</v>
      </c>
      <c r="M181" s="39">
        <v>0</v>
      </c>
      <c r="N181" s="39">
        <v>0.86299999999999999</v>
      </c>
      <c r="O181" s="39">
        <v>0.1</v>
      </c>
      <c r="P181" s="39">
        <v>0</v>
      </c>
    </row>
    <row r="182" spans="1:16">
      <c r="A182" s="9">
        <v>45748</v>
      </c>
      <c r="B182" s="39">
        <v>8.7840000000000007</v>
      </c>
      <c r="C182" s="39">
        <v>3.7164999999999999</v>
      </c>
      <c r="D182" s="39">
        <v>9.5318000000000005</v>
      </c>
      <c r="E182" s="39">
        <v>0</v>
      </c>
      <c r="F182" s="39">
        <v>0</v>
      </c>
      <c r="G182" s="39">
        <v>9.8874999999999993</v>
      </c>
      <c r="H182" s="39">
        <v>3.7713999999999999</v>
      </c>
      <c r="I182" s="39">
        <v>10.0411</v>
      </c>
      <c r="J182" s="39">
        <v>13.5931</v>
      </c>
      <c r="K182" s="39">
        <v>0</v>
      </c>
      <c r="L182" s="39">
        <v>1.5926</v>
      </c>
      <c r="M182" s="39">
        <v>0</v>
      </c>
      <c r="N182" s="39">
        <v>1.5926</v>
      </c>
      <c r="O182" s="39">
        <v>0</v>
      </c>
      <c r="P182" s="39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6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2"/>
    </row>
    <row r="3" spans="1:16" ht="27" customHeight="1">
      <c r="A3" s="221" t="s">
        <v>110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1" t="s">
        <v>127</v>
      </c>
    </row>
    <row r="5" spans="1:16" ht="12.75" customHeight="1">
      <c r="A5" s="12" t="s">
        <v>51</v>
      </c>
    </row>
    <row r="6" spans="1:16" s="18" customFormat="1" ht="15" customHeight="1">
      <c r="A6" s="191" t="s">
        <v>0</v>
      </c>
      <c r="B6" s="226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227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228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6"/>
      <c r="B9" s="124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</row>
    <row r="11" spans="1:16" ht="12.75" hidden="1" customHeight="1" outlineLevel="1">
      <c r="A11" s="9">
        <v>40544</v>
      </c>
      <c r="B11" s="39">
        <v>9.9238</v>
      </c>
      <c r="C11" s="39">
        <v>3.5173999999999999</v>
      </c>
      <c r="D11" s="39">
        <v>9.4131</v>
      </c>
      <c r="E11" s="39">
        <v>11.5892</v>
      </c>
      <c r="F11" s="39">
        <v>12.1639</v>
      </c>
      <c r="G11" s="39">
        <v>11.7705</v>
      </c>
      <c r="H11" s="39">
        <v>2.6415000000000002</v>
      </c>
      <c r="I11" s="39">
        <v>13.8401</v>
      </c>
      <c r="J11" s="39">
        <v>15.7028</v>
      </c>
      <c r="K11" s="39">
        <v>13.132199999999999</v>
      </c>
      <c r="L11" s="39">
        <v>6.7488999999999999</v>
      </c>
      <c r="M11" s="39">
        <v>4.0528000000000004</v>
      </c>
      <c r="N11" s="39">
        <v>6.6275000000000004</v>
      </c>
      <c r="O11" s="39">
        <v>8.3069000000000006</v>
      </c>
      <c r="P11" s="39">
        <v>7.0144000000000002</v>
      </c>
    </row>
    <row r="12" spans="1:16" ht="12.75" hidden="1" customHeight="1" outlineLevel="1">
      <c r="A12" s="9">
        <v>40575</v>
      </c>
      <c r="B12" s="39">
        <v>8.6089000000000002</v>
      </c>
      <c r="C12" s="39">
        <v>3.3273000000000001</v>
      </c>
      <c r="D12" s="39">
        <v>8.7123000000000008</v>
      </c>
      <c r="E12" s="39">
        <v>14.0932</v>
      </c>
      <c r="F12" s="39">
        <v>14.6685</v>
      </c>
      <c r="G12" s="39">
        <v>10.191000000000001</v>
      </c>
      <c r="H12" s="39">
        <v>3.3370000000000002</v>
      </c>
      <c r="I12" s="39">
        <v>12.590299999999999</v>
      </c>
      <c r="J12" s="39">
        <v>15.927199999999999</v>
      </c>
      <c r="K12" s="39">
        <v>14.9671</v>
      </c>
      <c r="L12" s="39">
        <v>6.3106</v>
      </c>
      <c r="M12" s="39">
        <v>4.0759999999999996</v>
      </c>
      <c r="N12" s="39">
        <v>6.1276000000000002</v>
      </c>
      <c r="O12" s="39">
        <v>8.5815000000000001</v>
      </c>
      <c r="P12" s="39">
        <v>7.9016999999999999</v>
      </c>
    </row>
    <row r="13" spans="1:16" ht="12.75" hidden="1" customHeight="1" outlineLevel="1">
      <c r="A13" s="9">
        <v>40603</v>
      </c>
      <c r="B13" s="39">
        <v>8.3306000000000004</v>
      </c>
      <c r="C13" s="39">
        <v>3.7706</v>
      </c>
      <c r="D13" s="39">
        <v>8.4507999999999992</v>
      </c>
      <c r="E13" s="39">
        <v>12.463900000000001</v>
      </c>
      <c r="F13" s="39">
        <v>9.1277000000000008</v>
      </c>
      <c r="G13" s="39">
        <v>10.0571</v>
      </c>
      <c r="H13" s="39">
        <v>2.9619</v>
      </c>
      <c r="I13" s="39">
        <v>11.7098</v>
      </c>
      <c r="J13" s="39">
        <v>14.7296</v>
      </c>
      <c r="K13" s="39">
        <v>11.6967</v>
      </c>
      <c r="L13" s="39">
        <v>6.1730999999999998</v>
      </c>
      <c r="M13" s="39">
        <v>3.5707</v>
      </c>
      <c r="N13" s="39">
        <v>6.2149999999999999</v>
      </c>
      <c r="O13" s="39">
        <v>7.0401999999999996</v>
      </c>
      <c r="P13" s="39">
        <v>6.7019000000000002</v>
      </c>
    </row>
    <row r="14" spans="1:16" ht="12.75" hidden="1" customHeight="1" outlineLevel="1">
      <c r="A14" s="9">
        <v>40634</v>
      </c>
      <c r="B14" s="39">
        <v>8.1449999999999996</v>
      </c>
      <c r="C14" s="39">
        <v>3.6038000000000001</v>
      </c>
      <c r="D14" s="39">
        <v>8.9634</v>
      </c>
      <c r="E14" s="39">
        <v>11.968</v>
      </c>
      <c r="F14" s="39">
        <v>11.270200000000001</v>
      </c>
      <c r="G14" s="39">
        <v>9.7241</v>
      </c>
      <c r="H14" s="39">
        <v>2.5937999999999999</v>
      </c>
      <c r="I14" s="39">
        <v>11.6784</v>
      </c>
      <c r="J14" s="39">
        <v>14.6515</v>
      </c>
      <c r="K14" s="39">
        <v>14.2521</v>
      </c>
      <c r="L14" s="39">
        <v>6.0507</v>
      </c>
      <c r="M14" s="39">
        <v>3.2555999999999998</v>
      </c>
      <c r="N14" s="39">
        <v>6.0811999999999999</v>
      </c>
      <c r="O14" s="39">
        <v>7.3217999999999996</v>
      </c>
      <c r="P14" s="39">
        <v>6.8129999999999997</v>
      </c>
    </row>
    <row r="15" spans="1:16" ht="12.75" hidden="1" customHeight="1" outlineLevel="1">
      <c r="A15" s="9">
        <v>40664</v>
      </c>
      <c r="B15" s="39">
        <v>8.2507000000000001</v>
      </c>
      <c r="C15" s="39">
        <v>3.6926000000000001</v>
      </c>
      <c r="D15" s="39">
        <v>8.2615999999999996</v>
      </c>
      <c r="E15" s="39">
        <v>12.132199999999999</v>
      </c>
      <c r="F15" s="39">
        <v>12.026400000000001</v>
      </c>
      <c r="G15" s="39">
        <v>9.7806999999999995</v>
      </c>
      <c r="H15" s="39">
        <v>2.6652</v>
      </c>
      <c r="I15" s="39">
        <v>11.814</v>
      </c>
      <c r="J15" s="39">
        <v>14.528700000000001</v>
      </c>
      <c r="K15" s="39">
        <v>14.197800000000001</v>
      </c>
      <c r="L15" s="39">
        <v>6.1417999999999999</v>
      </c>
      <c r="M15" s="39">
        <v>2.9586000000000001</v>
      </c>
      <c r="N15" s="39">
        <v>6.0548000000000002</v>
      </c>
      <c r="O15" s="39">
        <v>7.7256</v>
      </c>
      <c r="P15" s="39">
        <v>6.4687000000000001</v>
      </c>
    </row>
    <row r="16" spans="1:16" ht="12.75" hidden="1" customHeight="1" outlineLevel="1">
      <c r="A16" s="9">
        <v>40695</v>
      </c>
      <c r="B16" s="39">
        <v>8.3442000000000007</v>
      </c>
      <c r="C16" s="39">
        <v>3.5173000000000001</v>
      </c>
      <c r="D16" s="39">
        <v>7.8391000000000002</v>
      </c>
      <c r="E16" s="39">
        <v>11.6137</v>
      </c>
      <c r="F16" s="39">
        <v>8.9314999999999998</v>
      </c>
      <c r="G16" s="39">
        <v>10.026300000000001</v>
      </c>
      <c r="H16" s="39">
        <v>3.2153</v>
      </c>
      <c r="I16" s="39">
        <v>11.6814</v>
      </c>
      <c r="J16" s="39">
        <v>14.5032</v>
      </c>
      <c r="K16" s="39">
        <v>14.402900000000001</v>
      </c>
      <c r="L16" s="39">
        <v>6.2205000000000004</v>
      </c>
      <c r="M16" s="39">
        <v>3.0240999999999998</v>
      </c>
      <c r="N16" s="39">
        <v>6.1025</v>
      </c>
      <c r="O16" s="39">
        <v>7.5498000000000003</v>
      </c>
      <c r="P16" s="39">
        <v>6.5096999999999996</v>
      </c>
    </row>
    <row r="17" spans="1:16" ht="12.75" hidden="1" customHeight="1" outlineLevel="1">
      <c r="A17" s="9">
        <v>40725</v>
      </c>
      <c r="B17" s="39">
        <v>7.7865000000000002</v>
      </c>
      <c r="C17" s="39">
        <v>4.9039000000000001</v>
      </c>
      <c r="D17" s="39">
        <v>7.6932</v>
      </c>
      <c r="E17" s="39">
        <v>11.3017</v>
      </c>
      <c r="F17" s="39">
        <v>12.513500000000001</v>
      </c>
      <c r="G17" s="39">
        <v>9.3398000000000003</v>
      </c>
      <c r="H17" s="39">
        <v>3.2372000000000001</v>
      </c>
      <c r="I17" s="39">
        <v>11.8988</v>
      </c>
      <c r="J17" s="39">
        <v>14.049099999999999</v>
      </c>
      <c r="K17" s="39">
        <v>15.143599999999999</v>
      </c>
      <c r="L17" s="39">
        <v>5.6422999999999996</v>
      </c>
      <c r="M17" s="39">
        <v>2.9864000000000002</v>
      </c>
      <c r="N17" s="39">
        <v>5.9699</v>
      </c>
      <c r="O17" s="39">
        <v>6.8268000000000004</v>
      </c>
      <c r="P17" s="39">
        <v>9.2882999999999996</v>
      </c>
    </row>
    <row r="18" spans="1:16" ht="12.75" hidden="1" customHeight="1" outlineLevel="1">
      <c r="A18" s="9">
        <v>40756</v>
      </c>
      <c r="B18" s="39">
        <v>7.7347000000000001</v>
      </c>
      <c r="C18" s="39">
        <v>4.5753000000000004</v>
      </c>
      <c r="D18" s="39">
        <v>7.83</v>
      </c>
      <c r="E18" s="39">
        <v>10.7807</v>
      </c>
      <c r="F18" s="39">
        <v>12.0746</v>
      </c>
      <c r="G18" s="39">
        <v>9.4931000000000001</v>
      </c>
      <c r="H18" s="39">
        <v>2.4407999999999999</v>
      </c>
      <c r="I18" s="39">
        <v>11.6972</v>
      </c>
      <c r="J18" s="39">
        <v>14.367599999999999</v>
      </c>
      <c r="K18" s="39">
        <v>15.913600000000001</v>
      </c>
      <c r="L18" s="39">
        <v>5.5750999999999999</v>
      </c>
      <c r="M18" s="39">
        <v>2.7574999999999998</v>
      </c>
      <c r="N18" s="39">
        <v>5.5877999999999997</v>
      </c>
      <c r="O18" s="39">
        <v>7.2792000000000003</v>
      </c>
      <c r="P18" s="39">
        <v>3.2612999999999999</v>
      </c>
    </row>
    <row r="19" spans="1:16" ht="12.75" hidden="1" customHeight="1" outlineLevel="1">
      <c r="A19" s="9">
        <v>40787</v>
      </c>
      <c r="B19" s="39">
        <v>7.9124999999999996</v>
      </c>
      <c r="C19" s="39">
        <v>3.8218999999999999</v>
      </c>
      <c r="D19" s="39">
        <v>10.352600000000001</v>
      </c>
      <c r="E19" s="39">
        <v>11.363</v>
      </c>
      <c r="F19" s="39">
        <v>13.836600000000001</v>
      </c>
      <c r="G19" s="39">
        <v>9.6928999999999998</v>
      </c>
      <c r="H19" s="39">
        <v>3.0407999999999999</v>
      </c>
      <c r="I19" s="39">
        <v>12.1187</v>
      </c>
      <c r="J19" s="39">
        <v>14.6434</v>
      </c>
      <c r="K19" s="39">
        <v>13.4054</v>
      </c>
      <c r="L19" s="39">
        <v>5.8273000000000001</v>
      </c>
      <c r="M19" s="39">
        <v>2.7572999999999999</v>
      </c>
      <c r="N19" s="39">
        <v>5.8333000000000004</v>
      </c>
      <c r="O19" s="39">
        <v>7.9908999999999999</v>
      </c>
      <c r="P19" s="39">
        <v>3.0141</v>
      </c>
    </row>
    <row r="20" spans="1:16" ht="12.75" hidden="1" customHeight="1" outlineLevel="1">
      <c r="A20" s="9">
        <v>40817</v>
      </c>
      <c r="B20" s="39">
        <v>7.8085000000000004</v>
      </c>
      <c r="C20" s="39">
        <v>4.2085999999999997</v>
      </c>
      <c r="D20" s="39">
        <v>9.0361999999999991</v>
      </c>
      <c r="E20" s="39">
        <v>11.5632</v>
      </c>
      <c r="F20" s="39">
        <v>20.868400000000001</v>
      </c>
      <c r="G20" s="39">
        <v>9.8413000000000004</v>
      </c>
      <c r="H20" s="39">
        <v>4.0690999999999997</v>
      </c>
      <c r="I20" s="39">
        <v>13.9376</v>
      </c>
      <c r="J20" s="39">
        <v>14.4748</v>
      </c>
      <c r="K20" s="39">
        <v>14.8284</v>
      </c>
      <c r="L20" s="39">
        <v>5.4878</v>
      </c>
      <c r="M20" s="39">
        <v>2.8612000000000002</v>
      </c>
      <c r="N20" s="39">
        <v>6.5263</v>
      </c>
      <c r="O20" s="39">
        <v>7.1750999999999996</v>
      </c>
      <c r="P20" s="39">
        <v>4.0726000000000004</v>
      </c>
    </row>
    <row r="21" spans="1:16" ht="12.75" hidden="1" customHeight="1" outlineLevel="1">
      <c r="A21" s="9">
        <v>40848</v>
      </c>
      <c r="B21" s="39">
        <v>9.5404</v>
      </c>
      <c r="C21" s="39">
        <v>5.3743999999999996</v>
      </c>
      <c r="D21" s="39">
        <v>10.276300000000001</v>
      </c>
      <c r="E21" s="39">
        <v>12.167199999999999</v>
      </c>
      <c r="F21" s="39">
        <v>14.848100000000001</v>
      </c>
      <c r="G21" s="39">
        <v>11.9785</v>
      </c>
      <c r="H21" s="39">
        <v>4.1452</v>
      </c>
      <c r="I21" s="39">
        <v>15.275499999999999</v>
      </c>
      <c r="J21" s="39">
        <v>16.158899999999999</v>
      </c>
      <c r="K21" s="39">
        <v>14.842700000000001</v>
      </c>
      <c r="L21" s="39">
        <v>6.4290000000000003</v>
      </c>
      <c r="M21" s="39">
        <v>3.0295999999999998</v>
      </c>
      <c r="N21" s="39">
        <v>6.6615000000000002</v>
      </c>
      <c r="O21" s="39">
        <v>7.8238000000000003</v>
      </c>
      <c r="P21" s="39">
        <v>0.45340000000000003</v>
      </c>
    </row>
    <row r="22" spans="1:16" ht="12.75" hidden="1" customHeight="1" outlineLevel="1">
      <c r="A22" s="9">
        <v>40878</v>
      </c>
      <c r="B22" s="39">
        <v>10.932399999999999</v>
      </c>
      <c r="C22" s="39">
        <v>4.2301000000000002</v>
      </c>
      <c r="D22" s="39">
        <v>12.604900000000001</v>
      </c>
      <c r="E22" s="39">
        <v>12.6532</v>
      </c>
      <c r="F22" s="39">
        <v>18.670999999999999</v>
      </c>
      <c r="G22" s="39">
        <v>13.2311</v>
      </c>
      <c r="H22" s="39">
        <v>2.5686</v>
      </c>
      <c r="I22" s="39">
        <v>17.745000000000001</v>
      </c>
      <c r="J22" s="39">
        <v>13.008699999999999</v>
      </c>
      <c r="K22" s="39">
        <v>15.2105</v>
      </c>
      <c r="L22" s="39">
        <v>6.8350999999999997</v>
      </c>
      <c r="M22" s="39">
        <v>3.3748999999999998</v>
      </c>
      <c r="N22" s="39">
        <v>7.0659999999999998</v>
      </c>
      <c r="O22" s="39">
        <v>8.1440999999999999</v>
      </c>
      <c r="P22" s="39">
        <v>2.5257000000000001</v>
      </c>
    </row>
    <row r="23" spans="1:16" ht="12.75" hidden="1" customHeight="1" outlineLevel="1">
      <c r="A23" s="9">
        <v>40909</v>
      </c>
      <c r="B23" s="39">
        <v>11.0869</v>
      </c>
      <c r="C23" s="39">
        <v>4.8574999999999999</v>
      </c>
      <c r="D23" s="39">
        <v>12.9537</v>
      </c>
      <c r="E23" s="39">
        <v>11.6845</v>
      </c>
      <c r="F23" s="39">
        <v>20.043500000000002</v>
      </c>
      <c r="G23" s="39">
        <v>13.897600000000001</v>
      </c>
      <c r="H23" s="39">
        <v>3.7793000000000001</v>
      </c>
      <c r="I23" s="39">
        <v>17.541799999999999</v>
      </c>
      <c r="J23" s="39">
        <v>15.6439</v>
      </c>
      <c r="K23" s="39">
        <v>14.9512</v>
      </c>
      <c r="L23" s="39">
        <v>6.8273000000000001</v>
      </c>
      <c r="M23" s="39">
        <v>3.1215999999999999</v>
      </c>
      <c r="N23" s="39">
        <v>7.0179999999999998</v>
      </c>
      <c r="O23" s="39">
        <v>7.7496</v>
      </c>
      <c r="P23" s="39">
        <v>4.3205999999999998</v>
      </c>
    </row>
    <row r="24" spans="1:16" ht="12.75" hidden="1" customHeight="1" outlineLevel="1">
      <c r="A24" s="9">
        <v>40940</v>
      </c>
      <c r="B24" s="39">
        <v>11.4941</v>
      </c>
      <c r="C24" s="39">
        <v>5.4509999999999996</v>
      </c>
      <c r="D24" s="39">
        <v>12.0085</v>
      </c>
      <c r="E24" s="39">
        <v>13.095000000000001</v>
      </c>
      <c r="F24" s="39">
        <v>18.885200000000001</v>
      </c>
      <c r="G24" s="39">
        <v>13.6877</v>
      </c>
      <c r="H24" s="39">
        <v>5.1753</v>
      </c>
      <c r="I24" s="39">
        <v>16.497900000000001</v>
      </c>
      <c r="J24" s="39">
        <v>17.349399999999999</v>
      </c>
      <c r="K24" s="39">
        <v>17.3355</v>
      </c>
      <c r="L24" s="39">
        <v>7.0548999999999999</v>
      </c>
      <c r="M24" s="39">
        <v>3.7936000000000001</v>
      </c>
      <c r="N24" s="39">
        <v>7.0670000000000002</v>
      </c>
      <c r="O24" s="39">
        <v>8.1952999999999996</v>
      </c>
      <c r="P24" s="39">
        <v>6.4691000000000001</v>
      </c>
    </row>
    <row r="25" spans="1:16" ht="12.75" hidden="1" customHeight="1" outlineLevel="1">
      <c r="A25" s="9">
        <v>40969</v>
      </c>
      <c r="B25" s="39">
        <v>11.6142</v>
      </c>
      <c r="C25" s="39">
        <v>6.0583999999999998</v>
      </c>
      <c r="D25" s="39">
        <v>11.796900000000001</v>
      </c>
      <c r="E25" s="39">
        <v>12.9331</v>
      </c>
      <c r="F25" s="39">
        <v>17.649100000000001</v>
      </c>
      <c r="G25" s="39">
        <v>14.5251</v>
      </c>
      <c r="H25" s="39">
        <v>5.4954000000000001</v>
      </c>
      <c r="I25" s="39">
        <v>16.2286</v>
      </c>
      <c r="J25" s="39">
        <v>16.992000000000001</v>
      </c>
      <c r="K25" s="39">
        <v>15.5044</v>
      </c>
      <c r="L25" s="39">
        <v>6.6870000000000003</v>
      </c>
      <c r="M25" s="39">
        <v>3.1137000000000001</v>
      </c>
      <c r="N25" s="39">
        <v>6.7008999999999999</v>
      </c>
      <c r="O25" s="39">
        <v>7.9866000000000001</v>
      </c>
      <c r="P25" s="39">
        <v>8.5850000000000009</v>
      </c>
    </row>
    <row r="26" spans="1:16" ht="12.75" hidden="1" customHeight="1" outlineLevel="1">
      <c r="A26" s="9">
        <v>41000</v>
      </c>
      <c r="B26" s="39">
        <v>11.529199999999999</v>
      </c>
      <c r="C26" s="39">
        <v>6.8742000000000001</v>
      </c>
      <c r="D26" s="39">
        <v>11.338100000000001</v>
      </c>
      <c r="E26" s="39">
        <v>14.1266</v>
      </c>
      <c r="F26" s="39">
        <v>19.542200000000001</v>
      </c>
      <c r="G26" s="39">
        <v>14.912599999999999</v>
      </c>
      <c r="H26" s="39">
        <v>6.2816000000000001</v>
      </c>
      <c r="I26" s="39">
        <v>16.122900000000001</v>
      </c>
      <c r="J26" s="39">
        <v>17.125399999999999</v>
      </c>
      <c r="K26" s="39">
        <v>17.984300000000001</v>
      </c>
      <c r="L26" s="39">
        <v>6.6288999999999998</v>
      </c>
      <c r="M26" s="39">
        <v>3.2210000000000001</v>
      </c>
      <c r="N26" s="39">
        <v>6.6966999999999999</v>
      </c>
      <c r="O26" s="39">
        <v>8.1734000000000009</v>
      </c>
      <c r="P26" s="39">
        <v>8.3013999999999992</v>
      </c>
    </row>
    <row r="27" spans="1:16" ht="12.75" hidden="1" customHeight="1" outlineLevel="1">
      <c r="A27" s="9">
        <v>41030</v>
      </c>
      <c r="B27" s="39">
        <v>11.2441</v>
      </c>
      <c r="C27" s="39">
        <v>5.7234999999999996</v>
      </c>
      <c r="D27" s="39">
        <v>10.8672</v>
      </c>
      <c r="E27" s="39">
        <v>13.2113</v>
      </c>
      <c r="F27" s="39">
        <v>15.747</v>
      </c>
      <c r="G27" s="39">
        <v>14.6927</v>
      </c>
      <c r="H27" s="39">
        <v>6.6845999999999997</v>
      </c>
      <c r="I27" s="39">
        <v>15.892799999999999</v>
      </c>
      <c r="J27" s="39">
        <v>16.7788</v>
      </c>
      <c r="K27" s="39">
        <v>16.785699999999999</v>
      </c>
      <c r="L27" s="39">
        <v>6.5289999999999999</v>
      </c>
      <c r="M27" s="39">
        <v>3.4567000000000001</v>
      </c>
      <c r="N27" s="39">
        <v>6.5640000000000001</v>
      </c>
      <c r="O27" s="39">
        <v>8.0154999999999994</v>
      </c>
      <c r="P27" s="39">
        <v>2.1076000000000001</v>
      </c>
    </row>
    <row r="28" spans="1:16" ht="12.75" hidden="1" customHeight="1" outlineLevel="1">
      <c r="A28" s="9">
        <v>41061</v>
      </c>
      <c r="B28" s="39">
        <v>10.9209</v>
      </c>
      <c r="C28" s="39">
        <v>6.3289999999999997</v>
      </c>
      <c r="D28" s="39">
        <v>11.191000000000001</v>
      </c>
      <c r="E28" s="39">
        <v>12.3071</v>
      </c>
      <c r="F28" s="39">
        <v>17.629100000000001</v>
      </c>
      <c r="G28" s="39">
        <v>14.4156</v>
      </c>
      <c r="H28" s="39">
        <v>5.8773</v>
      </c>
      <c r="I28" s="39">
        <v>16.297000000000001</v>
      </c>
      <c r="J28" s="39">
        <v>17.1035</v>
      </c>
      <c r="K28" s="39">
        <v>17.1127</v>
      </c>
      <c r="L28" s="39">
        <v>6.6885000000000003</v>
      </c>
      <c r="M28" s="39">
        <v>3.1888000000000001</v>
      </c>
      <c r="N28" s="39">
        <v>6.7652000000000001</v>
      </c>
      <c r="O28" s="39">
        <v>8.1448999999999998</v>
      </c>
      <c r="P28" s="39">
        <v>9.0412999999999997</v>
      </c>
    </row>
    <row r="29" spans="1:16" ht="12.75" hidden="1" customHeight="1" outlineLevel="1">
      <c r="A29" s="9">
        <v>41091</v>
      </c>
      <c r="B29" s="39">
        <v>11.8142</v>
      </c>
      <c r="C29" s="39">
        <v>6.9531999999999998</v>
      </c>
      <c r="D29" s="39">
        <v>12.1233</v>
      </c>
      <c r="E29" s="39">
        <v>11.714700000000001</v>
      </c>
      <c r="F29" s="39">
        <v>18.2118</v>
      </c>
      <c r="G29" s="39">
        <v>16.097200000000001</v>
      </c>
      <c r="H29" s="39">
        <v>8.0502000000000002</v>
      </c>
      <c r="I29" s="39">
        <v>17.354800000000001</v>
      </c>
      <c r="J29" s="39">
        <v>18.1904</v>
      </c>
      <c r="K29" s="39">
        <v>17.536999999999999</v>
      </c>
      <c r="L29" s="39">
        <v>6.8304</v>
      </c>
      <c r="M29" s="39">
        <v>3.3365</v>
      </c>
      <c r="N29" s="39">
        <v>6.8883000000000001</v>
      </c>
      <c r="O29" s="39">
        <v>8.3398000000000003</v>
      </c>
      <c r="P29" s="39">
        <v>7.2351000000000001</v>
      </c>
    </row>
    <row r="30" spans="1:16" ht="12.75" hidden="1" customHeight="1" outlineLevel="1">
      <c r="A30" s="9">
        <v>41122</v>
      </c>
      <c r="B30" s="39">
        <v>12.504799999999999</v>
      </c>
      <c r="C30" s="39">
        <v>5.3662999999999998</v>
      </c>
      <c r="D30" s="39">
        <v>13.462300000000001</v>
      </c>
      <c r="E30" s="39">
        <v>13.2341</v>
      </c>
      <c r="F30" s="39">
        <v>15.210900000000001</v>
      </c>
      <c r="G30" s="39">
        <v>17.053000000000001</v>
      </c>
      <c r="H30" s="39">
        <v>8.9437999999999995</v>
      </c>
      <c r="I30" s="39">
        <v>18.3156</v>
      </c>
      <c r="J30" s="39">
        <v>18.435400000000001</v>
      </c>
      <c r="K30" s="39">
        <v>17.859400000000001</v>
      </c>
      <c r="L30" s="39">
        <v>7.1830999999999996</v>
      </c>
      <c r="M30" s="39">
        <v>3.3098999999999998</v>
      </c>
      <c r="N30" s="39">
        <v>7.2057000000000002</v>
      </c>
      <c r="O30" s="39">
        <v>8.2775999999999996</v>
      </c>
      <c r="P30" s="39">
        <v>7.6371000000000002</v>
      </c>
    </row>
    <row r="31" spans="1:16" ht="12.75" hidden="1" customHeight="1" outlineLevel="1">
      <c r="A31" s="9">
        <v>41153</v>
      </c>
      <c r="B31" s="39">
        <v>12.218400000000001</v>
      </c>
      <c r="C31" s="39">
        <v>6.1162000000000001</v>
      </c>
      <c r="D31" s="39">
        <v>16.2258</v>
      </c>
      <c r="E31" s="39">
        <v>11.0938</v>
      </c>
      <c r="F31" s="39">
        <v>17.972100000000001</v>
      </c>
      <c r="G31" s="39">
        <v>17.482600000000001</v>
      </c>
      <c r="H31" s="39">
        <v>12.5871</v>
      </c>
      <c r="I31" s="39">
        <v>19.104099999999999</v>
      </c>
      <c r="J31" s="39">
        <v>19.076699999999999</v>
      </c>
      <c r="K31" s="39">
        <v>18.4072</v>
      </c>
      <c r="L31" s="39">
        <v>7.1932999999999998</v>
      </c>
      <c r="M31" s="39">
        <v>3.4016999999999999</v>
      </c>
      <c r="N31" s="39">
        <v>7.1056999999999997</v>
      </c>
      <c r="O31" s="39">
        <v>8.1290999999999993</v>
      </c>
      <c r="P31" s="39">
        <v>6.1711</v>
      </c>
    </row>
    <row r="32" spans="1:16" ht="12.75" hidden="1" customHeight="1" outlineLevel="1">
      <c r="A32" s="9">
        <v>41183</v>
      </c>
      <c r="B32" s="39">
        <v>12.771100000000001</v>
      </c>
      <c r="C32" s="39">
        <v>6.4402999999999997</v>
      </c>
      <c r="D32" s="39">
        <v>14.1373</v>
      </c>
      <c r="E32" s="39">
        <v>11.885899999999999</v>
      </c>
      <c r="F32" s="39">
        <v>10.4604</v>
      </c>
      <c r="G32" s="39">
        <v>18.706</v>
      </c>
      <c r="H32" s="39">
        <v>9.7370999999999999</v>
      </c>
      <c r="I32" s="39">
        <v>20.3598</v>
      </c>
      <c r="J32" s="39">
        <v>19.0932</v>
      </c>
      <c r="K32" s="39">
        <v>18.916399999999999</v>
      </c>
      <c r="L32" s="39">
        <v>7.4874999999999998</v>
      </c>
      <c r="M32" s="39">
        <v>3.7023000000000001</v>
      </c>
      <c r="N32" s="39">
        <v>7.6753</v>
      </c>
      <c r="O32" s="39">
        <v>8.3466000000000005</v>
      </c>
      <c r="P32" s="39">
        <v>8.4686000000000003</v>
      </c>
    </row>
    <row r="33" spans="1:16" ht="12.75" hidden="1" customHeight="1" outlineLevel="1">
      <c r="A33" s="9">
        <v>41214</v>
      </c>
      <c r="B33" s="39">
        <v>13.7683</v>
      </c>
      <c r="C33" s="39">
        <v>5.9654999999999996</v>
      </c>
      <c r="D33" s="39">
        <v>15.140599999999999</v>
      </c>
      <c r="E33" s="39">
        <v>11.916499999999999</v>
      </c>
      <c r="F33" s="39">
        <v>15.961399999999999</v>
      </c>
      <c r="G33" s="39">
        <v>19.5364</v>
      </c>
      <c r="H33" s="39">
        <v>10.8893</v>
      </c>
      <c r="I33" s="39">
        <v>21.758800000000001</v>
      </c>
      <c r="J33" s="39">
        <v>19.185400000000001</v>
      </c>
      <c r="K33" s="39">
        <v>17.218499999999999</v>
      </c>
      <c r="L33" s="39">
        <v>7.7683</v>
      </c>
      <c r="M33" s="39">
        <v>3.5457000000000001</v>
      </c>
      <c r="N33" s="39">
        <v>8.1195000000000004</v>
      </c>
      <c r="O33" s="39">
        <v>8.2335999999999991</v>
      </c>
      <c r="P33" s="39">
        <v>1.0692999999999999</v>
      </c>
    </row>
    <row r="34" spans="1:16" ht="12.75" hidden="1" customHeight="1" outlineLevel="1">
      <c r="A34" s="9">
        <v>41244</v>
      </c>
      <c r="B34" s="39">
        <v>14.7448</v>
      </c>
      <c r="C34" s="39">
        <v>7.0945999999999998</v>
      </c>
      <c r="D34" s="39">
        <v>16.558800000000002</v>
      </c>
      <c r="E34" s="39">
        <v>12.82</v>
      </c>
      <c r="F34" s="39">
        <v>23.297799999999999</v>
      </c>
      <c r="G34" s="39">
        <v>20.264500000000002</v>
      </c>
      <c r="H34" s="39">
        <v>10.049200000000001</v>
      </c>
      <c r="I34" s="39">
        <v>21.947099999999999</v>
      </c>
      <c r="J34" s="39">
        <v>19.3444</v>
      </c>
      <c r="K34" s="39">
        <v>18.3565</v>
      </c>
      <c r="L34" s="39">
        <v>8.0427</v>
      </c>
      <c r="M34" s="39">
        <v>3.2504</v>
      </c>
      <c r="N34" s="39">
        <v>8.3594000000000008</v>
      </c>
      <c r="O34" s="39">
        <v>8.5775000000000006</v>
      </c>
      <c r="P34" s="39">
        <v>6.0250000000000004</v>
      </c>
    </row>
    <row r="35" spans="1:16" ht="12.75" hidden="1" customHeight="1" outlineLevel="1">
      <c r="A35" s="9">
        <v>41275</v>
      </c>
      <c r="B35" s="39">
        <v>14.7376</v>
      </c>
      <c r="C35" s="39">
        <v>6.7111000000000001</v>
      </c>
      <c r="D35" s="39">
        <v>16.597799999999999</v>
      </c>
      <c r="E35" s="39">
        <v>13.088800000000001</v>
      </c>
      <c r="F35" s="39">
        <v>23.755800000000001</v>
      </c>
      <c r="G35" s="39">
        <v>19.936800000000002</v>
      </c>
      <c r="H35" s="39">
        <v>11.176600000000001</v>
      </c>
      <c r="I35" s="39">
        <v>21.2088</v>
      </c>
      <c r="J35" s="39">
        <v>18.969899999999999</v>
      </c>
      <c r="K35" s="39">
        <v>18.988700000000001</v>
      </c>
      <c r="L35" s="39">
        <v>7.5575000000000001</v>
      </c>
      <c r="M35" s="39">
        <v>2.7374999999999998</v>
      </c>
      <c r="N35" s="39">
        <v>7.7022000000000004</v>
      </c>
      <c r="O35" s="39">
        <v>8.6251999999999995</v>
      </c>
      <c r="P35" s="39">
        <v>9.0741999999999994</v>
      </c>
    </row>
    <row r="36" spans="1:16" ht="12.75" hidden="1" customHeight="1" outlineLevel="1">
      <c r="A36" s="9">
        <v>41306</v>
      </c>
      <c r="B36" s="39">
        <v>14.0436</v>
      </c>
      <c r="C36" s="39">
        <v>8.3964999999999996</v>
      </c>
      <c r="D36" s="39">
        <v>14.4001</v>
      </c>
      <c r="E36" s="39">
        <v>13.3561</v>
      </c>
      <c r="F36" s="39">
        <v>18.614899999999999</v>
      </c>
      <c r="G36" s="39">
        <v>18.8901</v>
      </c>
      <c r="H36" s="39">
        <v>9.4</v>
      </c>
      <c r="I36" s="39">
        <v>20.010899999999999</v>
      </c>
      <c r="J36" s="39">
        <v>18.857800000000001</v>
      </c>
      <c r="K36" s="39">
        <v>18.971</v>
      </c>
      <c r="L36" s="39">
        <v>7.4118000000000004</v>
      </c>
      <c r="M36" s="39">
        <v>2.7814999999999999</v>
      </c>
      <c r="N36" s="39">
        <v>7.3582999999999998</v>
      </c>
      <c r="O36" s="39">
        <v>8.4596999999999998</v>
      </c>
      <c r="P36" s="39">
        <v>9.5067000000000004</v>
      </c>
    </row>
    <row r="37" spans="1:16" ht="12.75" hidden="1" customHeight="1" outlineLevel="1">
      <c r="A37" s="9">
        <v>41334</v>
      </c>
      <c r="B37" s="39">
        <v>13.933299999999999</v>
      </c>
      <c r="C37" s="39">
        <v>8.4886999999999997</v>
      </c>
      <c r="D37" s="39">
        <v>14.5136</v>
      </c>
      <c r="E37" s="39">
        <v>12.887499999999999</v>
      </c>
      <c r="F37" s="39">
        <v>14.887</v>
      </c>
      <c r="G37" s="39">
        <v>17.811</v>
      </c>
      <c r="H37" s="39">
        <v>9.3768999999999991</v>
      </c>
      <c r="I37" s="39">
        <v>18.7498</v>
      </c>
      <c r="J37" s="39">
        <v>18.709099999999999</v>
      </c>
      <c r="K37" s="39">
        <v>18.756799999999998</v>
      </c>
      <c r="L37" s="39">
        <v>7.0602999999999998</v>
      </c>
      <c r="M37" s="39">
        <v>3.327</v>
      </c>
      <c r="N37" s="39">
        <v>7.0247000000000002</v>
      </c>
      <c r="O37" s="39">
        <v>7.9077000000000002</v>
      </c>
      <c r="P37" s="39">
        <v>9.4452999999999996</v>
      </c>
    </row>
    <row r="38" spans="1:16" ht="12.75" hidden="1" customHeight="1" outlineLevel="1">
      <c r="A38" s="9">
        <v>41365</v>
      </c>
      <c r="B38" s="39">
        <v>13.844099999999999</v>
      </c>
      <c r="C38" s="39">
        <v>8.2817000000000007</v>
      </c>
      <c r="D38" s="39">
        <v>14.8504</v>
      </c>
      <c r="E38" s="39">
        <v>13.6275</v>
      </c>
      <c r="F38" s="39">
        <v>15.4552</v>
      </c>
      <c r="G38" s="39">
        <v>17.5168</v>
      </c>
      <c r="H38" s="39">
        <v>10.1158</v>
      </c>
      <c r="I38" s="39">
        <v>18.320699999999999</v>
      </c>
      <c r="J38" s="39">
        <v>18.802800000000001</v>
      </c>
      <c r="K38" s="39">
        <v>18.7651</v>
      </c>
      <c r="L38" s="39">
        <v>6.9828999999999999</v>
      </c>
      <c r="M38" s="39">
        <v>3.0908000000000002</v>
      </c>
      <c r="N38" s="39">
        <v>6.6645000000000003</v>
      </c>
      <c r="O38" s="39">
        <v>8.2966999999999995</v>
      </c>
      <c r="P38" s="39">
        <v>8.5934000000000008</v>
      </c>
    </row>
    <row r="39" spans="1:16" ht="12.75" hidden="1" customHeight="1" outlineLevel="1">
      <c r="A39" s="9">
        <v>41395</v>
      </c>
      <c r="B39" s="39">
        <v>13.020099999999999</v>
      </c>
      <c r="C39" s="39">
        <v>8.4522999999999993</v>
      </c>
      <c r="D39" s="39">
        <v>13.8668</v>
      </c>
      <c r="E39" s="39">
        <v>13.2934</v>
      </c>
      <c r="F39" s="39">
        <v>17.8675</v>
      </c>
      <c r="G39" s="39">
        <v>17.048500000000001</v>
      </c>
      <c r="H39" s="39">
        <v>10.144500000000001</v>
      </c>
      <c r="I39" s="39">
        <v>17.737300000000001</v>
      </c>
      <c r="J39" s="39">
        <v>18.895600000000002</v>
      </c>
      <c r="K39" s="39">
        <v>17.531400000000001</v>
      </c>
      <c r="L39" s="39">
        <v>7.2417999999999996</v>
      </c>
      <c r="M39" s="39">
        <v>3.1751</v>
      </c>
      <c r="N39" s="39">
        <v>7.2321</v>
      </c>
      <c r="O39" s="39">
        <v>8.1249000000000002</v>
      </c>
      <c r="P39" s="39">
        <v>8.2903000000000002</v>
      </c>
    </row>
    <row r="40" spans="1:16" ht="12.75" hidden="1" customHeight="1" outlineLevel="1">
      <c r="A40" s="9">
        <v>41426</v>
      </c>
      <c r="B40" s="39">
        <v>13.1791</v>
      </c>
      <c r="C40" s="39">
        <v>7.8421000000000003</v>
      </c>
      <c r="D40" s="39">
        <v>13.3111</v>
      </c>
      <c r="E40" s="39">
        <v>13.104100000000001</v>
      </c>
      <c r="F40" s="39">
        <v>17.1721</v>
      </c>
      <c r="G40" s="39">
        <v>16.857900000000001</v>
      </c>
      <c r="H40" s="39">
        <v>9.5893999999999995</v>
      </c>
      <c r="I40" s="39">
        <v>17.488</v>
      </c>
      <c r="J40" s="39">
        <v>18.520499999999998</v>
      </c>
      <c r="K40" s="39">
        <v>16.494700000000002</v>
      </c>
      <c r="L40" s="39">
        <v>7.2683</v>
      </c>
      <c r="M40" s="39">
        <v>3.2789999999999999</v>
      </c>
      <c r="N40" s="39">
        <v>6.9199000000000002</v>
      </c>
      <c r="O40" s="39">
        <v>8.4932999999999996</v>
      </c>
      <c r="P40" s="39">
        <v>9.0443999999999996</v>
      </c>
    </row>
    <row r="41" spans="1:16" ht="12.75" hidden="1" customHeight="1" outlineLevel="1">
      <c r="A41" s="9">
        <v>41456</v>
      </c>
      <c r="B41" s="39">
        <v>12.368499999999999</v>
      </c>
      <c r="C41" s="39">
        <v>7.944</v>
      </c>
      <c r="D41" s="39">
        <v>13.009600000000001</v>
      </c>
      <c r="E41" s="39">
        <v>12.442299999999999</v>
      </c>
      <c r="F41" s="39">
        <v>18.427199999999999</v>
      </c>
      <c r="G41" s="39">
        <v>16.2102</v>
      </c>
      <c r="H41" s="39">
        <v>9.1654</v>
      </c>
      <c r="I41" s="39">
        <v>16.589500000000001</v>
      </c>
      <c r="J41" s="39">
        <v>18.2149</v>
      </c>
      <c r="K41" s="39">
        <v>16.024699999999999</v>
      </c>
      <c r="L41" s="39">
        <v>6.7004999999999999</v>
      </c>
      <c r="M41" s="39">
        <v>2.6930000000000001</v>
      </c>
      <c r="N41" s="39">
        <v>6.4763999999999999</v>
      </c>
      <c r="O41" s="39">
        <v>7.6920999999999999</v>
      </c>
      <c r="P41" s="39">
        <v>9.2248000000000001</v>
      </c>
    </row>
    <row r="42" spans="1:16" ht="12.75" hidden="1" customHeight="1" outlineLevel="1">
      <c r="A42" s="9">
        <v>41487</v>
      </c>
      <c r="B42" s="39">
        <v>12.5288</v>
      </c>
      <c r="C42" s="39">
        <v>7.9569000000000001</v>
      </c>
      <c r="D42" s="39">
        <v>12.755100000000001</v>
      </c>
      <c r="E42" s="39">
        <v>12.343400000000001</v>
      </c>
      <c r="F42" s="39">
        <v>17.501899999999999</v>
      </c>
      <c r="G42" s="39">
        <v>16.0032</v>
      </c>
      <c r="H42" s="39">
        <v>9.1781000000000006</v>
      </c>
      <c r="I42" s="39">
        <v>16.714600000000001</v>
      </c>
      <c r="J42" s="39">
        <v>18.065799999999999</v>
      </c>
      <c r="K42" s="39">
        <v>18.7196</v>
      </c>
      <c r="L42" s="39">
        <v>6.6600999999999999</v>
      </c>
      <c r="M42" s="39">
        <v>2.2690999999999999</v>
      </c>
      <c r="N42" s="39">
        <v>6.3883000000000001</v>
      </c>
      <c r="O42" s="39">
        <v>7.6562999999999999</v>
      </c>
      <c r="P42" s="39">
        <v>6.6931000000000003</v>
      </c>
    </row>
    <row r="43" spans="1:16" ht="12.75" hidden="1" customHeight="1" outlineLevel="1">
      <c r="A43" s="9">
        <v>41518</v>
      </c>
      <c r="B43" s="39">
        <v>12.272</v>
      </c>
      <c r="C43" s="39">
        <v>6.8823999999999996</v>
      </c>
      <c r="D43" s="39">
        <v>13.698499999999999</v>
      </c>
      <c r="E43" s="39">
        <v>11.843299999999999</v>
      </c>
      <c r="F43" s="39">
        <v>16.015999999999998</v>
      </c>
      <c r="G43" s="39">
        <v>15.384499999999999</v>
      </c>
      <c r="H43" s="39">
        <v>9.1054999999999993</v>
      </c>
      <c r="I43" s="39">
        <v>15.657299999999999</v>
      </c>
      <c r="J43" s="39">
        <v>17.852499999999999</v>
      </c>
      <c r="K43" s="39">
        <v>17.692599999999999</v>
      </c>
      <c r="L43" s="39">
        <v>6.6265000000000001</v>
      </c>
      <c r="M43" s="39">
        <v>2.988</v>
      </c>
      <c r="N43" s="39">
        <v>6.5925000000000002</v>
      </c>
      <c r="O43" s="39">
        <v>7.4859999999999998</v>
      </c>
      <c r="P43" s="39">
        <v>8.1890000000000001</v>
      </c>
    </row>
    <row r="44" spans="1:16" ht="12.75" hidden="1" customHeight="1" outlineLevel="1">
      <c r="A44" s="9">
        <v>41548</v>
      </c>
      <c r="B44" s="39">
        <v>13.183199999999999</v>
      </c>
      <c r="C44" s="39">
        <v>7.4146999999999998</v>
      </c>
      <c r="D44" s="39">
        <v>15.875400000000001</v>
      </c>
      <c r="E44" s="39">
        <v>12.18</v>
      </c>
      <c r="F44" s="39">
        <v>17.162500000000001</v>
      </c>
      <c r="G44" s="39">
        <v>16.424299999999999</v>
      </c>
      <c r="H44" s="39">
        <v>8.0885999999999996</v>
      </c>
      <c r="I44" s="39">
        <v>17.2456</v>
      </c>
      <c r="J44" s="39">
        <v>18.013100000000001</v>
      </c>
      <c r="K44" s="39">
        <v>17.1114</v>
      </c>
      <c r="L44" s="39">
        <v>6.7016999999999998</v>
      </c>
      <c r="M44" s="39">
        <v>2.9382000000000001</v>
      </c>
      <c r="N44" s="39">
        <v>6.6384999999999996</v>
      </c>
      <c r="O44" s="39">
        <v>7.5301</v>
      </c>
      <c r="P44" s="39">
        <v>6.3448000000000002</v>
      </c>
    </row>
    <row r="45" spans="1:16" ht="12.75" hidden="1" customHeight="1" outlineLevel="1">
      <c r="A45" s="9">
        <v>41579</v>
      </c>
      <c r="B45" s="39">
        <v>12.3314</v>
      </c>
      <c r="C45" s="39">
        <v>6.6158000000000001</v>
      </c>
      <c r="D45" s="39">
        <v>15.575100000000001</v>
      </c>
      <c r="E45" s="39">
        <v>12.0101</v>
      </c>
      <c r="F45" s="39">
        <v>15.824999999999999</v>
      </c>
      <c r="G45" s="39">
        <v>15.7986</v>
      </c>
      <c r="H45" s="39">
        <v>7.3882000000000003</v>
      </c>
      <c r="I45" s="39">
        <v>16.872299999999999</v>
      </c>
      <c r="J45" s="39">
        <v>17.944900000000001</v>
      </c>
      <c r="K45" s="39">
        <v>17.134699999999999</v>
      </c>
      <c r="L45" s="39">
        <v>6.5472999999999999</v>
      </c>
      <c r="M45" s="39">
        <v>2.3249</v>
      </c>
      <c r="N45" s="39">
        <v>6.8358999999999996</v>
      </c>
      <c r="O45" s="39">
        <v>7.4560000000000004</v>
      </c>
      <c r="P45" s="39">
        <v>7.7877999999999998</v>
      </c>
    </row>
    <row r="46" spans="1:16" ht="12.75" hidden="1" customHeight="1" outlineLevel="1">
      <c r="A46" s="9">
        <v>41609</v>
      </c>
      <c r="B46" s="39">
        <v>13.644600000000001</v>
      </c>
      <c r="C46" s="39">
        <v>5.8164999999999996</v>
      </c>
      <c r="D46" s="39">
        <v>15.0221</v>
      </c>
      <c r="E46" s="39">
        <v>13.7155</v>
      </c>
      <c r="F46" s="39">
        <v>17.375299999999999</v>
      </c>
      <c r="G46" s="39">
        <v>17.805900000000001</v>
      </c>
      <c r="H46" s="39">
        <v>7.7122000000000002</v>
      </c>
      <c r="I46" s="39">
        <v>18.400600000000001</v>
      </c>
      <c r="J46" s="39">
        <v>19.739599999999999</v>
      </c>
      <c r="K46" s="39">
        <v>20.956</v>
      </c>
      <c r="L46" s="39">
        <v>7.1539999999999999</v>
      </c>
      <c r="M46" s="39">
        <v>1.6689000000000001</v>
      </c>
      <c r="N46" s="39">
        <v>6.7961</v>
      </c>
      <c r="O46" s="39">
        <v>8.5531000000000006</v>
      </c>
      <c r="P46" s="39">
        <v>8.9033999999999995</v>
      </c>
    </row>
    <row r="47" spans="1:16" ht="12.75" hidden="1" customHeight="1" outlineLevel="1">
      <c r="A47" s="9">
        <v>41640</v>
      </c>
      <c r="B47" s="39">
        <v>13.9146</v>
      </c>
      <c r="C47" s="39">
        <v>6.9676999999999998</v>
      </c>
      <c r="D47" s="39">
        <v>15.504</v>
      </c>
      <c r="E47" s="39">
        <v>13.5219</v>
      </c>
      <c r="F47" s="39">
        <v>17.033200000000001</v>
      </c>
      <c r="G47" s="39">
        <v>17.997800000000002</v>
      </c>
      <c r="H47" s="39">
        <v>9.5585000000000004</v>
      </c>
      <c r="I47" s="39">
        <v>18.4801</v>
      </c>
      <c r="J47" s="39">
        <v>19.177900000000001</v>
      </c>
      <c r="K47" s="39">
        <v>19.112300000000001</v>
      </c>
      <c r="L47" s="39">
        <v>7.1513</v>
      </c>
      <c r="M47" s="39">
        <v>2.0760000000000001</v>
      </c>
      <c r="N47" s="39">
        <v>7.1253000000000002</v>
      </c>
      <c r="O47" s="39">
        <v>8.4413</v>
      </c>
      <c r="P47" s="39">
        <v>7.3769999999999998</v>
      </c>
    </row>
    <row r="48" spans="1:16" ht="12.75" hidden="1" customHeight="1" outlineLevel="1">
      <c r="A48" s="9">
        <v>41671</v>
      </c>
      <c r="B48" s="39">
        <v>13.8032</v>
      </c>
      <c r="C48" s="39">
        <v>6.2190000000000003</v>
      </c>
      <c r="D48" s="39">
        <v>14.9537</v>
      </c>
      <c r="E48" s="39">
        <v>13.364100000000001</v>
      </c>
      <c r="F48" s="39">
        <v>19.529299999999999</v>
      </c>
      <c r="G48" s="39">
        <v>17.878699999999998</v>
      </c>
      <c r="H48" s="39">
        <v>8.3975000000000009</v>
      </c>
      <c r="I48" s="39">
        <v>19.036300000000001</v>
      </c>
      <c r="J48" s="39">
        <v>18.757000000000001</v>
      </c>
      <c r="K48" s="39">
        <v>13.074199999999999</v>
      </c>
      <c r="L48" s="39">
        <v>7.3506999999999998</v>
      </c>
      <c r="M48" s="39">
        <v>1.9917</v>
      </c>
      <c r="N48" s="39">
        <v>7.4748000000000001</v>
      </c>
      <c r="O48" s="39">
        <v>8.6031999999999993</v>
      </c>
      <c r="P48" s="39">
        <v>6.3114999999999997</v>
      </c>
    </row>
    <row r="49" spans="1:16" ht="12.75" hidden="1" customHeight="1" outlineLevel="1">
      <c r="A49" s="9">
        <v>41699</v>
      </c>
      <c r="B49" s="39">
        <v>13.5313</v>
      </c>
      <c r="C49" s="39">
        <v>6.2702</v>
      </c>
      <c r="D49" s="39">
        <v>15.603400000000001</v>
      </c>
      <c r="E49" s="39">
        <v>13.915100000000001</v>
      </c>
      <c r="F49" s="39">
        <v>19.136900000000001</v>
      </c>
      <c r="G49" s="39">
        <v>17.6968</v>
      </c>
      <c r="H49" s="39">
        <v>9.3193999999999999</v>
      </c>
      <c r="I49" s="39">
        <v>18.338999999999999</v>
      </c>
      <c r="J49" s="39">
        <v>18.764500000000002</v>
      </c>
      <c r="K49" s="39">
        <v>20.0992</v>
      </c>
      <c r="L49" s="39">
        <v>7.3480999999999996</v>
      </c>
      <c r="M49" s="39">
        <v>1.6619999999999999</v>
      </c>
      <c r="N49" s="39">
        <v>7.5998999999999999</v>
      </c>
      <c r="O49" s="39">
        <v>9.1353000000000009</v>
      </c>
      <c r="P49" s="39">
        <v>7.2888000000000002</v>
      </c>
    </row>
    <row r="50" spans="1:16" ht="12.75" hidden="1" customHeight="1" outlineLevel="1">
      <c r="A50" s="9">
        <v>41730</v>
      </c>
      <c r="B50" s="39">
        <v>14.6159</v>
      </c>
      <c r="C50" s="39">
        <v>8.5097000000000005</v>
      </c>
      <c r="D50" s="39">
        <v>16.6248</v>
      </c>
      <c r="E50" s="39">
        <v>13.052</v>
      </c>
      <c r="F50" s="39">
        <v>22.689499999999999</v>
      </c>
      <c r="G50" s="39">
        <v>18.7974</v>
      </c>
      <c r="H50" s="39">
        <v>9.1503999999999994</v>
      </c>
      <c r="I50" s="39">
        <v>20.0579</v>
      </c>
      <c r="J50" s="39">
        <v>19.079599999999999</v>
      </c>
      <c r="K50" s="39">
        <v>21.874600000000001</v>
      </c>
      <c r="L50" s="39">
        <v>8.1747999999999994</v>
      </c>
      <c r="M50" s="39">
        <v>2.1698</v>
      </c>
      <c r="N50" s="39">
        <v>8.7230000000000008</v>
      </c>
      <c r="O50" s="39">
        <v>9.4289000000000005</v>
      </c>
      <c r="P50" s="39">
        <v>5.2239000000000004</v>
      </c>
    </row>
    <row r="51" spans="1:16" ht="12.75" hidden="1" customHeight="1" outlineLevel="1">
      <c r="A51" s="9">
        <v>41760</v>
      </c>
      <c r="B51" s="39">
        <v>15.4069</v>
      </c>
      <c r="C51" s="39">
        <v>6.3320999999999996</v>
      </c>
      <c r="D51" s="39">
        <v>17.7379</v>
      </c>
      <c r="E51" s="39">
        <v>13.9634</v>
      </c>
      <c r="F51" s="39">
        <v>23.290600000000001</v>
      </c>
      <c r="G51" s="39">
        <v>19.576499999999999</v>
      </c>
      <c r="H51" s="39">
        <v>9.5459999999999994</v>
      </c>
      <c r="I51" s="39">
        <v>20.501799999999999</v>
      </c>
      <c r="J51" s="39">
        <v>20.010400000000001</v>
      </c>
      <c r="K51" s="39">
        <v>21.3506</v>
      </c>
      <c r="L51" s="39">
        <v>7.9577</v>
      </c>
      <c r="M51" s="39">
        <v>1.7398</v>
      </c>
      <c r="N51" s="39">
        <v>8.7446000000000002</v>
      </c>
      <c r="O51" s="39">
        <v>9.6572999999999993</v>
      </c>
      <c r="P51" s="39">
        <v>9.9015000000000004</v>
      </c>
    </row>
    <row r="52" spans="1:16" ht="12.75" hidden="1" customHeight="1" outlineLevel="1">
      <c r="A52" s="9">
        <v>41791</v>
      </c>
      <c r="B52" s="39">
        <v>15.472200000000001</v>
      </c>
      <c r="C52" s="39">
        <v>6.9574999999999996</v>
      </c>
      <c r="D52" s="39">
        <v>16.7925</v>
      </c>
      <c r="E52" s="39">
        <v>13.527799999999999</v>
      </c>
      <c r="F52" s="39">
        <v>21.1952</v>
      </c>
      <c r="G52" s="39">
        <v>19.479600000000001</v>
      </c>
      <c r="H52" s="39">
        <v>11.5283</v>
      </c>
      <c r="I52" s="39">
        <v>20.303699999999999</v>
      </c>
      <c r="J52" s="39">
        <v>19.737400000000001</v>
      </c>
      <c r="K52" s="39">
        <v>22.755400000000002</v>
      </c>
      <c r="L52" s="39">
        <v>8.3269000000000002</v>
      </c>
      <c r="M52" s="39">
        <v>1.6811</v>
      </c>
      <c r="N52" s="39">
        <v>8.6046999999999993</v>
      </c>
      <c r="O52" s="39">
        <v>9.8123000000000005</v>
      </c>
      <c r="P52" s="39">
        <v>7.8841000000000001</v>
      </c>
    </row>
    <row r="53" spans="1:16" ht="12.75" hidden="1" customHeight="1" outlineLevel="1">
      <c r="A53" s="9">
        <v>41821</v>
      </c>
      <c r="B53" s="39">
        <v>14.942500000000001</v>
      </c>
      <c r="C53" s="39">
        <v>8.0330999999999992</v>
      </c>
      <c r="D53" s="39">
        <v>16.492899999999999</v>
      </c>
      <c r="E53" s="39">
        <v>13.8294</v>
      </c>
      <c r="F53" s="39">
        <v>20.356000000000002</v>
      </c>
      <c r="G53" s="39">
        <v>19.378399999999999</v>
      </c>
      <c r="H53" s="39">
        <v>9.1549999999999994</v>
      </c>
      <c r="I53" s="39">
        <v>20.6066</v>
      </c>
      <c r="J53" s="39">
        <v>19.541</v>
      </c>
      <c r="K53" s="39">
        <v>22.368400000000001</v>
      </c>
      <c r="L53" s="39">
        <v>7.9146999999999998</v>
      </c>
      <c r="M53" s="39">
        <v>1.7644</v>
      </c>
      <c r="N53" s="39">
        <v>8.2874999999999996</v>
      </c>
      <c r="O53" s="39">
        <v>9.6912000000000003</v>
      </c>
      <c r="P53" s="39">
        <v>9.1339000000000006</v>
      </c>
    </row>
    <row r="54" spans="1:16" hidden="1" outlineLevel="1" collapsed="1">
      <c r="A54" s="9">
        <v>41852</v>
      </c>
      <c r="B54" s="39">
        <v>14.049200000000001</v>
      </c>
      <c r="C54" s="39">
        <v>6.3316999999999997</v>
      </c>
      <c r="D54" s="39">
        <v>16.552399999999999</v>
      </c>
      <c r="E54" s="39">
        <v>13.0184</v>
      </c>
      <c r="F54" s="39">
        <v>19.9665</v>
      </c>
      <c r="G54" s="39">
        <v>18.439699999999998</v>
      </c>
      <c r="H54" s="39">
        <v>11.0657</v>
      </c>
      <c r="I54" s="39">
        <v>19.5794</v>
      </c>
      <c r="J54" s="39">
        <v>19.226700000000001</v>
      </c>
      <c r="K54" s="39">
        <v>18.553100000000001</v>
      </c>
      <c r="L54" s="39">
        <v>7.9546999999999999</v>
      </c>
      <c r="M54" s="39">
        <v>1.6479999999999999</v>
      </c>
      <c r="N54" s="39">
        <v>8.1509999999999998</v>
      </c>
      <c r="O54" s="39">
        <v>9.8485999999999994</v>
      </c>
      <c r="P54" s="39">
        <v>7.9568000000000003</v>
      </c>
    </row>
    <row r="55" spans="1:16" hidden="1" outlineLevel="1" collapsed="1">
      <c r="A55" s="9">
        <v>41883</v>
      </c>
      <c r="B55" s="39">
        <v>13.526300000000001</v>
      </c>
      <c r="C55" s="39">
        <v>5.6661999999999999</v>
      </c>
      <c r="D55" s="39">
        <v>16.210699999999999</v>
      </c>
      <c r="E55" s="39">
        <v>13.030900000000001</v>
      </c>
      <c r="F55" s="39">
        <v>19.2073</v>
      </c>
      <c r="G55" s="39">
        <v>18.699100000000001</v>
      </c>
      <c r="H55" s="39">
        <v>11.6838</v>
      </c>
      <c r="I55" s="39">
        <v>20.009699999999999</v>
      </c>
      <c r="J55" s="39">
        <v>19.590399999999999</v>
      </c>
      <c r="K55" s="39">
        <v>19.488900000000001</v>
      </c>
      <c r="L55" s="39">
        <v>7.6405000000000003</v>
      </c>
      <c r="M55" s="39">
        <v>1.5638000000000001</v>
      </c>
      <c r="N55" s="39">
        <v>7.9455999999999998</v>
      </c>
      <c r="O55" s="39">
        <v>9.6117000000000008</v>
      </c>
      <c r="P55" s="39">
        <v>8.9152000000000005</v>
      </c>
    </row>
    <row r="56" spans="1:16" hidden="1" outlineLevel="1" collapsed="1">
      <c r="A56" s="9">
        <v>41913</v>
      </c>
      <c r="B56" s="39">
        <v>14.310600000000001</v>
      </c>
      <c r="C56" s="39">
        <v>5.0332999999999997</v>
      </c>
      <c r="D56" s="39">
        <v>16.221699999999998</v>
      </c>
      <c r="E56" s="39">
        <v>13.461</v>
      </c>
      <c r="F56" s="39">
        <v>17.9116</v>
      </c>
      <c r="G56" s="39">
        <v>19.045300000000001</v>
      </c>
      <c r="H56" s="39">
        <v>9.4359999999999999</v>
      </c>
      <c r="I56" s="39">
        <v>20.2896</v>
      </c>
      <c r="J56" s="39">
        <v>20.51</v>
      </c>
      <c r="K56" s="39">
        <v>19.8931</v>
      </c>
      <c r="L56" s="39">
        <v>7.9965999999999999</v>
      </c>
      <c r="M56" s="39">
        <v>1.2687999999999999</v>
      </c>
      <c r="N56" s="39">
        <v>8.8139000000000003</v>
      </c>
      <c r="O56" s="39">
        <v>9.8605999999999998</v>
      </c>
      <c r="P56" s="39">
        <v>12.520899999999999</v>
      </c>
    </row>
    <row r="57" spans="1:16" hidden="1" outlineLevel="1" collapsed="1">
      <c r="A57" s="9">
        <v>41944</v>
      </c>
      <c r="B57" s="39">
        <v>14.042400000000001</v>
      </c>
      <c r="C57" s="39">
        <v>3.8184</v>
      </c>
      <c r="D57" s="39">
        <v>16.223299999999998</v>
      </c>
      <c r="E57" s="39">
        <v>13.2202</v>
      </c>
      <c r="F57" s="39">
        <v>20.678100000000001</v>
      </c>
      <c r="G57" s="39">
        <v>18.911200000000001</v>
      </c>
      <c r="H57" s="39">
        <v>10.000999999999999</v>
      </c>
      <c r="I57" s="39">
        <v>19.893599999999999</v>
      </c>
      <c r="J57" s="39">
        <v>20.4297</v>
      </c>
      <c r="K57" s="39">
        <v>14.6631</v>
      </c>
      <c r="L57" s="39">
        <v>7.8361000000000001</v>
      </c>
      <c r="M57" s="39">
        <v>1.4903</v>
      </c>
      <c r="N57" s="39">
        <v>8.5822000000000003</v>
      </c>
      <c r="O57" s="39">
        <v>9.9087999999999994</v>
      </c>
      <c r="P57" s="39">
        <v>5.0972</v>
      </c>
    </row>
    <row r="58" spans="1:16" hidden="1" outlineLevel="1" collapsed="1">
      <c r="A58" s="9">
        <v>41974</v>
      </c>
      <c r="B58" s="39">
        <v>12.5495</v>
      </c>
      <c r="C58" s="39">
        <v>2.5190000000000001</v>
      </c>
      <c r="D58" s="39">
        <v>15.6388</v>
      </c>
      <c r="E58" s="39">
        <v>14.5831</v>
      </c>
      <c r="F58" s="39">
        <v>12.865399999999999</v>
      </c>
      <c r="G58" s="39">
        <v>16.377199999999998</v>
      </c>
      <c r="H58" s="39">
        <v>3.6741999999999999</v>
      </c>
      <c r="I58" s="39">
        <v>20.129200000000001</v>
      </c>
      <c r="J58" s="39">
        <v>21.340800000000002</v>
      </c>
      <c r="K58" s="39">
        <v>20.023700000000002</v>
      </c>
      <c r="L58" s="39">
        <v>7.4554999999999998</v>
      </c>
      <c r="M58" s="39">
        <v>1.1433</v>
      </c>
      <c r="N58" s="39">
        <v>8.7649000000000008</v>
      </c>
      <c r="O58" s="39">
        <v>10.065799999999999</v>
      </c>
      <c r="P58" s="39">
        <v>8.0883000000000003</v>
      </c>
    </row>
    <row r="59" spans="1:16" hidden="1" outlineLevel="1" collapsed="1">
      <c r="A59" s="9">
        <v>42005</v>
      </c>
      <c r="B59" s="39">
        <v>13.0649</v>
      </c>
      <c r="C59" s="39">
        <v>2.7568999999999999</v>
      </c>
      <c r="D59" s="39">
        <v>14.4963</v>
      </c>
      <c r="E59" s="39">
        <v>14.3775</v>
      </c>
      <c r="F59" s="39">
        <v>13.039300000000001</v>
      </c>
      <c r="G59" s="39">
        <v>16.314</v>
      </c>
      <c r="H59" s="39">
        <v>5.3432000000000004</v>
      </c>
      <c r="I59" s="39">
        <v>18.405999999999999</v>
      </c>
      <c r="J59" s="39">
        <v>21.1386</v>
      </c>
      <c r="K59" s="39">
        <v>17.8857</v>
      </c>
      <c r="L59" s="39">
        <v>8.1336999999999993</v>
      </c>
      <c r="M59" s="39">
        <v>1.385</v>
      </c>
      <c r="N59" s="39">
        <v>7.9856999999999996</v>
      </c>
      <c r="O59" s="39">
        <v>10.8201</v>
      </c>
      <c r="P59" s="39">
        <v>7.2104999999999997</v>
      </c>
    </row>
    <row r="60" spans="1:16" hidden="1" outlineLevel="1" collapsed="1">
      <c r="A60" s="9">
        <v>42036</v>
      </c>
      <c r="B60" s="39">
        <v>12.158200000000001</v>
      </c>
      <c r="C60" s="39">
        <v>2.3492000000000002</v>
      </c>
      <c r="D60" s="39">
        <v>13.948499999999999</v>
      </c>
      <c r="E60" s="39">
        <v>12.8499</v>
      </c>
      <c r="F60" s="39">
        <v>21.786899999999999</v>
      </c>
      <c r="G60" s="39">
        <v>16.087299999999999</v>
      </c>
      <c r="H60" s="39">
        <v>4.7413999999999996</v>
      </c>
      <c r="I60" s="39">
        <v>18.350999999999999</v>
      </c>
      <c r="J60" s="39">
        <v>21.148199999999999</v>
      </c>
      <c r="K60" s="39">
        <v>21.7681</v>
      </c>
      <c r="L60" s="39">
        <v>7.3612000000000002</v>
      </c>
      <c r="M60" s="39">
        <v>1.5194000000000001</v>
      </c>
      <c r="N60" s="39">
        <v>7.3512000000000004</v>
      </c>
      <c r="O60" s="39">
        <v>10.386900000000001</v>
      </c>
      <c r="P60" s="39">
        <v>5.6379999999999999</v>
      </c>
    </row>
    <row r="61" spans="1:16" hidden="1" outlineLevel="1" collapsed="1">
      <c r="A61" s="9">
        <v>42064</v>
      </c>
      <c r="B61" s="39">
        <v>12.646800000000001</v>
      </c>
      <c r="C61" s="39">
        <v>2.5569000000000002</v>
      </c>
      <c r="D61" s="39">
        <v>15.790100000000001</v>
      </c>
      <c r="E61" s="39">
        <v>13.735099999999999</v>
      </c>
      <c r="F61" s="39">
        <v>16.2745</v>
      </c>
      <c r="G61" s="39">
        <v>16.690799999999999</v>
      </c>
      <c r="H61" s="39">
        <v>4.0453999999999999</v>
      </c>
      <c r="I61" s="39">
        <v>19.450700000000001</v>
      </c>
      <c r="J61" s="39">
        <v>22.113600000000002</v>
      </c>
      <c r="K61" s="39">
        <v>20.0579</v>
      </c>
      <c r="L61" s="39">
        <v>7.5548999999999999</v>
      </c>
      <c r="M61" s="39">
        <v>1.3705000000000001</v>
      </c>
      <c r="N61" s="39">
        <v>7.1003999999999996</v>
      </c>
      <c r="O61" s="39">
        <v>10.6152</v>
      </c>
      <c r="P61" s="39">
        <v>8.7767999999999997</v>
      </c>
    </row>
    <row r="62" spans="1:16" hidden="1" outlineLevel="1" collapsed="1">
      <c r="A62" s="9">
        <v>42095</v>
      </c>
      <c r="B62" s="39">
        <v>15.4254</v>
      </c>
      <c r="C62" s="39">
        <v>2.8193000000000001</v>
      </c>
      <c r="D62" s="39">
        <v>18.269500000000001</v>
      </c>
      <c r="E62" s="39">
        <v>16.816500000000001</v>
      </c>
      <c r="F62" s="39">
        <v>19.47</v>
      </c>
      <c r="G62" s="39">
        <v>19.710899999999999</v>
      </c>
      <c r="H62" s="39">
        <v>4.1845999999999997</v>
      </c>
      <c r="I62" s="39">
        <v>22.5092</v>
      </c>
      <c r="J62" s="39">
        <v>26.011299999999999</v>
      </c>
      <c r="K62" s="39">
        <v>21.694600000000001</v>
      </c>
      <c r="L62" s="39">
        <v>9.5785</v>
      </c>
      <c r="M62" s="39">
        <v>1.4774</v>
      </c>
      <c r="N62" s="39">
        <v>7.4511000000000003</v>
      </c>
      <c r="O62" s="39">
        <v>12.9384</v>
      </c>
      <c r="P62" s="39">
        <v>9.8902000000000001</v>
      </c>
    </row>
    <row r="63" spans="1:16" hidden="1" outlineLevel="1" collapsed="1">
      <c r="A63" s="9">
        <v>42125</v>
      </c>
      <c r="B63" s="39">
        <v>15.071300000000001</v>
      </c>
      <c r="C63" s="39">
        <v>2.2650000000000001</v>
      </c>
      <c r="D63" s="39">
        <v>18.081399999999999</v>
      </c>
      <c r="E63" s="39">
        <v>17.065200000000001</v>
      </c>
      <c r="F63" s="39">
        <v>20.577400000000001</v>
      </c>
      <c r="G63" s="39">
        <v>18.711099999999998</v>
      </c>
      <c r="H63" s="39">
        <v>4.5004999999999997</v>
      </c>
      <c r="I63" s="39">
        <v>21.7546</v>
      </c>
      <c r="J63" s="39">
        <v>25.775300000000001</v>
      </c>
      <c r="K63" s="39">
        <v>18.953299999999999</v>
      </c>
      <c r="L63" s="39">
        <v>9.3524999999999991</v>
      </c>
      <c r="M63" s="39">
        <v>1.1785000000000001</v>
      </c>
      <c r="N63" s="39">
        <v>8.1054999999999993</v>
      </c>
      <c r="O63" s="39">
        <v>13.214399999999999</v>
      </c>
      <c r="P63" s="39">
        <v>7.5164999999999997</v>
      </c>
    </row>
    <row r="64" spans="1:16" hidden="1" outlineLevel="1" collapsed="1">
      <c r="A64" s="9">
        <v>42156</v>
      </c>
      <c r="B64" s="39">
        <v>13.6721</v>
      </c>
      <c r="C64" s="39">
        <v>2.5293000000000001</v>
      </c>
      <c r="D64" s="39">
        <v>16.236899999999999</v>
      </c>
      <c r="E64" s="39">
        <v>16.390799999999999</v>
      </c>
      <c r="F64" s="39">
        <v>18.435700000000001</v>
      </c>
      <c r="G64" s="39">
        <v>16.976500000000001</v>
      </c>
      <c r="H64" s="39">
        <v>4.0244999999999997</v>
      </c>
      <c r="I64" s="39">
        <v>20.191299999999998</v>
      </c>
      <c r="J64" s="39">
        <v>24.844999999999999</v>
      </c>
      <c r="K64" s="39">
        <v>19.6998</v>
      </c>
      <c r="L64" s="39">
        <v>8.2795000000000005</v>
      </c>
      <c r="M64" s="39">
        <v>1.4626999999999999</v>
      </c>
      <c r="N64" s="39">
        <v>8.2821999999999996</v>
      </c>
      <c r="O64" s="39">
        <v>11.8924</v>
      </c>
      <c r="P64" s="39">
        <v>9.6722000000000001</v>
      </c>
    </row>
    <row r="65" spans="1:16" hidden="1" outlineLevel="1" collapsed="1">
      <c r="A65" s="9">
        <v>42186</v>
      </c>
      <c r="B65" s="39">
        <v>12.798400000000001</v>
      </c>
      <c r="C65" s="39">
        <v>2.8525999999999998</v>
      </c>
      <c r="D65" s="39">
        <v>15.1539</v>
      </c>
      <c r="E65" s="39">
        <v>15.6137</v>
      </c>
      <c r="F65" s="39">
        <v>17.022500000000001</v>
      </c>
      <c r="G65" s="39">
        <v>16.079799999999999</v>
      </c>
      <c r="H65" s="39">
        <v>5.5046999999999997</v>
      </c>
      <c r="I65" s="39">
        <v>19.703800000000001</v>
      </c>
      <c r="J65" s="39">
        <v>24.3872</v>
      </c>
      <c r="K65" s="39">
        <v>17.436499999999999</v>
      </c>
      <c r="L65" s="39">
        <v>7.3175999999999997</v>
      </c>
      <c r="M65" s="39">
        <v>1.7954000000000001</v>
      </c>
      <c r="N65" s="39">
        <v>7.4962</v>
      </c>
      <c r="O65" s="39">
        <v>10.367000000000001</v>
      </c>
      <c r="P65" s="39">
        <v>4.0841000000000003</v>
      </c>
    </row>
    <row r="66" spans="1:16" hidden="1" outlineLevel="1" collapsed="1">
      <c r="A66" s="9">
        <v>42217</v>
      </c>
      <c r="B66" s="39">
        <v>12.5016</v>
      </c>
      <c r="C66" s="39">
        <v>3.0236999999999998</v>
      </c>
      <c r="D66" s="39">
        <v>14.2486</v>
      </c>
      <c r="E66" s="39">
        <v>17.013999999999999</v>
      </c>
      <c r="F66" s="39">
        <v>10.810700000000001</v>
      </c>
      <c r="G66" s="39">
        <v>15.795</v>
      </c>
      <c r="H66" s="39">
        <v>5.2910000000000004</v>
      </c>
      <c r="I66" s="39">
        <v>19.467099999999999</v>
      </c>
      <c r="J66" s="39">
        <v>24.04</v>
      </c>
      <c r="K66" s="39">
        <v>17.575800000000001</v>
      </c>
      <c r="L66" s="39">
        <v>7.1497999999999999</v>
      </c>
      <c r="M66" s="39">
        <v>1.7544999999999999</v>
      </c>
      <c r="N66" s="39">
        <v>7.2023000000000001</v>
      </c>
      <c r="O66" s="39">
        <v>10.638</v>
      </c>
      <c r="P66" s="39">
        <v>8.5</v>
      </c>
    </row>
    <row r="67" spans="1:16" hidden="1" outlineLevel="1" collapsed="1">
      <c r="A67" s="9">
        <v>42248</v>
      </c>
      <c r="B67" s="39">
        <v>11.361000000000001</v>
      </c>
      <c r="C67" s="39">
        <v>2.6013000000000002</v>
      </c>
      <c r="D67" s="39">
        <v>13.6769</v>
      </c>
      <c r="E67" s="39">
        <v>16.062999999999999</v>
      </c>
      <c r="F67" s="39">
        <v>10.254</v>
      </c>
      <c r="G67" s="39">
        <v>15.375</v>
      </c>
      <c r="H67" s="39">
        <v>4.6730999999999998</v>
      </c>
      <c r="I67" s="39">
        <v>18.451799999999999</v>
      </c>
      <c r="J67" s="39">
        <v>23.904399999999999</v>
      </c>
      <c r="K67" s="39">
        <v>17.6616</v>
      </c>
      <c r="L67" s="39">
        <v>6.5221999999999998</v>
      </c>
      <c r="M67" s="39">
        <v>1.1119000000000001</v>
      </c>
      <c r="N67" s="39">
        <v>7.2515999999999998</v>
      </c>
      <c r="O67" s="39">
        <v>10.9499</v>
      </c>
      <c r="P67" s="39">
        <v>8.5805000000000007</v>
      </c>
    </row>
    <row r="68" spans="1:16" hidden="1" outlineLevel="1" collapsed="1">
      <c r="A68" s="9">
        <v>42278</v>
      </c>
      <c r="B68" s="39">
        <v>10.930300000000001</v>
      </c>
      <c r="C68" s="39">
        <v>2.3515999999999999</v>
      </c>
      <c r="D68" s="39">
        <v>15.632300000000001</v>
      </c>
      <c r="E68" s="39">
        <v>17.215800000000002</v>
      </c>
      <c r="F68" s="39">
        <v>10.395300000000001</v>
      </c>
      <c r="G68" s="39">
        <v>14.9604</v>
      </c>
      <c r="H68" s="39">
        <v>3.8885999999999998</v>
      </c>
      <c r="I68" s="39">
        <v>19.8888</v>
      </c>
      <c r="J68" s="39">
        <v>22.226199999999999</v>
      </c>
      <c r="K68" s="39">
        <v>18.1279</v>
      </c>
      <c r="L68" s="39">
        <v>5.7561</v>
      </c>
      <c r="M68" s="39">
        <v>1.0577000000000001</v>
      </c>
      <c r="N68" s="39">
        <v>7.0701999999999998</v>
      </c>
      <c r="O68" s="39">
        <v>10.377599999999999</v>
      </c>
      <c r="P68" s="39">
        <v>6.2931999999999997</v>
      </c>
    </row>
    <row r="69" spans="1:16" hidden="1" outlineLevel="1" collapsed="1">
      <c r="A69" s="9">
        <v>42309</v>
      </c>
      <c r="B69" s="39">
        <v>11.2897</v>
      </c>
      <c r="C69" s="39">
        <v>2.1440000000000001</v>
      </c>
      <c r="D69" s="39">
        <v>13.7415</v>
      </c>
      <c r="E69" s="39">
        <v>14.589</v>
      </c>
      <c r="F69" s="39">
        <v>10.865500000000001</v>
      </c>
      <c r="G69" s="39">
        <v>15.2338</v>
      </c>
      <c r="H69" s="39">
        <v>4.6696</v>
      </c>
      <c r="I69" s="39">
        <v>19.497</v>
      </c>
      <c r="J69" s="39">
        <v>21.037600000000001</v>
      </c>
      <c r="K69" s="39">
        <v>18.109000000000002</v>
      </c>
      <c r="L69" s="39">
        <v>5.8026</v>
      </c>
      <c r="M69" s="39">
        <v>1.0491999999999999</v>
      </c>
      <c r="N69" s="39">
        <v>7.0697999999999999</v>
      </c>
      <c r="O69" s="39">
        <v>10.1714</v>
      </c>
      <c r="P69" s="39">
        <v>6.1449999999999996</v>
      </c>
    </row>
    <row r="70" spans="1:16" hidden="1" outlineLevel="1" collapsed="1">
      <c r="A70" s="9">
        <v>42339</v>
      </c>
      <c r="B70" s="39">
        <v>10.8512</v>
      </c>
      <c r="C70" s="39">
        <v>2.4689999999999999</v>
      </c>
      <c r="D70" s="39">
        <v>14.596299999999999</v>
      </c>
      <c r="E70" s="39">
        <v>17.146999999999998</v>
      </c>
      <c r="F70" s="39">
        <v>13.6264</v>
      </c>
      <c r="G70" s="39">
        <v>14.648899999999999</v>
      </c>
      <c r="H70" s="39">
        <v>4.1890000000000001</v>
      </c>
      <c r="I70" s="39">
        <v>18.459</v>
      </c>
      <c r="J70" s="39">
        <v>22.106200000000001</v>
      </c>
      <c r="K70" s="39">
        <v>18.362500000000001</v>
      </c>
      <c r="L70" s="39">
        <v>5.6417999999999999</v>
      </c>
      <c r="M70" s="39">
        <v>1.0287999999999999</v>
      </c>
      <c r="N70" s="39">
        <v>7.4695999999999998</v>
      </c>
      <c r="O70" s="39">
        <v>9.6877999999999993</v>
      </c>
      <c r="P70" s="39">
        <v>9.8500000000000004E-2</v>
      </c>
    </row>
    <row r="71" spans="1:16" hidden="1" outlineLevel="1" collapsed="1">
      <c r="A71" s="9">
        <v>42370</v>
      </c>
      <c r="B71" s="39">
        <v>9.6918000000000006</v>
      </c>
      <c r="C71" s="39">
        <v>1.9567000000000001</v>
      </c>
      <c r="D71" s="39">
        <v>13.4976</v>
      </c>
      <c r="E71" s="39">
        <v>16.117599999999999</v>
      </c>
      <c r="F71" s="39">
        <v>9.2003000000000004</v>
      </c>
      <c r="G71" s="39">
        <v>13.9267</v>
      </c>
      <c r="H71" s="39">
        <v>4.0305</v>
      </c>
      <c r="I71" s="39">
        <v>19.566299999999998</v>
      </c>
      <c r="J71" s="39">
        <v>21.818100000000001</v>
      </c>
      <c r="K71" s="39">
        <v>21.016300000000001</v>
      </c>
      <c r="L71" s="39">
        <v>4.8255999999999997</v>
      </c>
      <c r="M71" s="39">
        <v>1.0085</v>
      </c>
      <c r="N71" s="39">
        <v>7.0858999999999996</v>
      </c>
      <c r="O71" s="39">
        <v>9.4621999999999993</v>
      </c>
      <c r="P71" s="39" t="s">
        <v>265</v>
      </c>
    </row>
    <row r="72" spans="1:16" hidden="1" outlineLevel="1" collapsed="1">
      <c r="A72" s="9">
        <v>42401</v>
      </c>
      <c r="B72" s="39">
        <v>11.787599999999999</v>
      </c>
      <c r="C72" s="39">
        <v>3.4821</v>
      </c>
      <c r="D72" s="39">
        <v>12.336600000000001</v>
      </c>
      <c r="E72" s="39">
        <v>13.909700000000001</v>
      </c>
      <c r="F72" s="39">
        <v>18.400300000000001</v>
      </c>
      <c r="G72" s="39">
        <v>16.6478</v>
      </c>
      <c r="H72" s="39">
        <v>6.7845000000000004</v>
      </c>
      <c r="I72" s="39">
        <v>19.148499999999999</v>
      </c>
      <c r="J72" s="39">
        <v>20.735700000000001</v>
      </c>
      <c r="K72" s="39">
        <v>19.161200000000001</v>
      </c>
      <c r="L72" s="39">
        <v>5.9814999999999996</v>
      </c>
      <c r="M72" s="39">
        <v>1.0549999999999999</v>
      </c>
      <c r="N72" s="39">
        <v>6.6932</v>
      </c>
      <c r="O72" s="39">
        <v>9.1058000000000003</v>
      </c>
      <c r="P72" s="39">
        <v>8</v>
      </c>
    </row>
    <row r="73" spans="1:16" hidden="1" outlineLevel="1" collapsed="1">
      <c r="A73" s="9">
        <v>42430</v>
      </c>
      <c r="B73" s="39">
        <v>12.634600000000001</v>
      </c>
      <c r="C73" s="39">
        <v>6.3433999999999999</v>
      </c>
      <c r="D73" s="39">
        <v>13.156499999999999</v>
      </c>
      <c r="E73" s="39">
        <v>14.042400000000001</v>
      </c>
      <c r="F73" s="39">
        <v>15.7455</v>
      </c>
      <c r="G73" s="39">
        <v>17.165299999999998</v>
      </c>
      <c r="H73" s="39">
        <v>10.187799999999999</v>
      </c>
      <c r="I73" s="39">
        <v>18.444900000000001</v>
      </c>
      <c r="J73" s="39">
        <v>19.706</v>
      </c>
      <c r="K73" s="39">
        <v>18.154800000000002</v>
      </c>
      <c r="L73" s="39">
        <v>6.6477000000000004</v>
      </c>
      <c r="M73" s="39">
        <v>1.4689000000000001</v>
      </c>
      <c r="N73" s="39">
        <v>6.3834999999999997</v>
      </c>
      <c r="O73" s="39">
        <v>8.5187000000000008</v>
      </c>
      <c r="P73" s="39">
        <v>9.4963999999999995</v>
      </c>
    </row>
    <row r="74" spans="1:16" hidden="1" outlineLevel="1" collapsed="1">
      <c r="A74" s="9">
        <v>42461</v>
      </c>
      <c r="B74" s="39">
        <v>12.7074</v>
      </c>
      <c r="C74" s="39">
        <v>5.9352999999999998</v>
      </c>
      <c r="D74" s="39">
        <v>12.789300000000001</v>
      </c>
      <c r="E74" s="39">
        <v>14.1518</v>
      </c>
      <c r="F74" s="39">
        <v>17.748899999999999</v>
      </c>
      <c r="G74" s="39">
        <v>16.822800000000001</v>
      </c>
      <c r="H74" s="39">
        <v>9.59</v>
      </c>
      <c r="I74" s="39">
        <v>18.119199999999999</v>
      </c>
      <c r="J74" s="39">
        <v>19.055700000000002</v>
      </c>
      <c r="K74" s="39">
        <v>20.206499999999998</v>
      </c>
      <c r="L74" s="39">
        <v>6.0811999999999999</v>
      </c>
      <c r="M74" s="39">
        <v>1.5533999999999999</v>
      </c>
      <c r="N74" s="39">
        <v>6.0125000000000002</v>
      </c>
      <c r="O74" s="39">
        <v>8.125</v>
      </c>
      <c r="P74" s="39">
        <v>12.945499999999999</v>
      </c>
    </row>
    <row r="75" spans="1:16" hidden="1" outlineLevel="1" collapsed="1">
      <c r="A75" s="9">
        <v>42491</v>
      </c>
      <c r="B75" s="39">
        <v>11.960900000000001</v>
      </c>
      <c r="C75" s="39">
        <v>4.5583999999999998</v>
      </c>
      <c r="D75" s="39">
        <v>13.915699999999999</v>
      </c>
      <c r="E75" s="39">
        <v>13.133100000000001</v>
      </c>
      <c r="F75" s="39">
        <v>8.6988000000000003</v>
      </c>
      <c r="G75" s="39">
        <v>15.428800000000001</v>
      </c>
      <c r="H75" s="39">
        <v>8.2172000000000001</v>
      </c>
      <c r="I75" s="39">
        <v>16.797000000000001</v>
      </c>
      <c r="J75" s="39">
        <v>18.206600000000002</v>
      </c>
      <c r="K75" s="39">
        <v>17.237100000000002</v>
      </c>
      <c r="L75" s="39">
        <v>5.9267000000000003</v>
      </c>
      <c r="M75" s="39">
        <v>1.2937000000000001</v>
      </c>
      <c r="N75" s="39">
        <v>6.1490999999999998</v>
      </c>
      <c r="O75" s="39">
        <v>7.4592000000000001</v>
      </c>
      <c r="P75" s="39" t="s">
        <v>265</v>
      </c>
    </row>
    <row r="76" spans="1:16" hidden="1" outlineLevel="1" collapsed="1">
      <c r="A76" s="9">
        <v>42522</v>
      </c>
      <c r="B76" s="39">
        <v>11.306699999999999</v>
      </c>
      <c r="C76" s="39">
        <v>4.0343</v>
      </c>
      <c r="D76" s="39">
        <v>12.945600000000001</v>
      </c>
      <c r="E76" s="39">
        <v>13.4145</v>
      </c>
      <c r="F76" s="39">
        <v>15.923</v>
      </c>
      <c r="G76" s="39">
        <v>14.9306</v>
      </c>
      <c r="H76" s="39">
        <v>7.7279999999999998</v>
      </c>
      <c r="I76" s="39">
        <v>17.0351</v>
      </c>
      <c r="J76" s="39">
        <v>18.249400000000001</v>
      </c>
      <c r="K76" s="39">
        <v>17.1661</v>
      </c>
      <c r="L76" s="39">
        <v>4.8151000000000002</v>
      </c>
      <c r="M76" s="39">
        <v>1.0156000000000001</v>
      </c>
      <c r="N76" s="39">
        <v>5.3254999999999999</v>
      </c>
      <c r="O76" s="39">
        <v>7.2617000000000003</v>
      </c>
      <c r="P76" s="39">
        <v>6.8552</v>
      </c>
    </row>
    <row r="77" spans="1:16" hidden="1" outlineLevel="1" collapsed="1">
      <c r="A77" s="9">
        <v>42552</v>
      </c>
      <c r="B77" s="39">
        <v>10.7898</v>
      </c>
      <c r="C77" s="39">
        <v>4.4471999999999996</v>
      </c>
      <c r="D77" s="39">
        <v>12.0945</v>
      </c>
      <c r="E77" s="39">
        <v>13.2994</v>
      </c>
      <c r="F77" s="39">
        <v>8.9563000000000006</v>
      </c>
      <c r="G77" s="39">
        <v>14.3385</v>
      </c>
      <c r="H77" s="39">
        <v>7.6086</v>
      </c>
      <c r="I77" s="39">
        <v>16.419699999999999</v>
      </c>
      <c r="J77" s="39">
        <v>16.7681</v>
      </c>
      <c r="K77" s="39">
        <v>19.105699999999999</v>
      </c>
      <c r="L77" s="39">
        <v>4.6852999999999998</v>
      </c>
      <c r="M77" s="39">
        <v>0.93659999999999999</v>
      </c>
      <c r="N77" s="39">
        <v>5.2217000000000002</v>
      </c>
      <c r="O77" s="39">
        <v>6.4814999999999996</v>
      </c>
      <c r="P77" s="39">
        <v>2.4077999999999999</v>
      </c>
    </row>
    <row r="78" spans="1:16" hidden="1" outlineLevel="1" collapsed="1">
      <c r="A78" s="9">
        <v>42583</v>
      </c>
      <c r="B78" s="39">
        <v>9.8585999999999991</v>
      </c>
      <c r="C78" s="39">
        <v>2.4567999999999999</v>
      </c>
      <c r="D78" s="39">
        <v>11.457700000000001</v>
      </c>
      <c r="E78" s="39">
        <v>13.337</v>
      </c>
      <c r="F78" s="39">
        <v>9.1359999999999992</v>
      </c>
      <c r="G78" s="39">
        <v>13.903</v>
      </c>
      <c r="H78" s="39">
        <v>5.8501000000000003</v>
      </c>
      <c r="I78" s="39">
        <v>16.507899999999999</v>
      </c>
      <c r="J78" s="39">
        <v>17.872</v>
      </c>
      <c r="K78" s="39">
        <v>18.864100000000001</v>
      </c>
      <c r="L78" s="39">
        <v>3.7624</v>
      </c>
      <c r="M78" s="39">
        <v>1.004</v>
      </c>
      <c r="N78" s="39">
        <v>4.7274000000000003</v>
      </c>
      <c r="O78" s="39">
        <v>5.6211000000000002</v>
      </c>
      <c r="P78" s="39">
        <v>5.2949999999999999</v>
      </c>
    </row>
    <row r="79" spans="1:16" hidden="1" outlineLevel="1" collapsed="1">
      <c r="A79" s="9">
        <v>42614</v>
      </c>
      <c r="B79" s="39">
        <v>9.1974999999999998</v>
      </c>
      <c r="C79" s="39">
        <v>2.5543999999999998</v>
      </c>
      <c r="D79" s="39">
        <v>11.1823</v>
      </c>
      <c r="E79" s="39">
        <v>12.1882</v>
      </c>
      <c r="F79" s="39">
        <v>7.923</v>
      </c>
      <c r="G79" s="39">
        <v>13.569100000000001</v>
      </c>
      <c r="H79" s="39">
        <v>5.6669</v>
      </c>
      <c r="I79" s="39">
        <v>16.084199999999999</v>
      </c>
      <c r="J79" s="39">
        <v>17.398099999999999</v>
      </c>
      <c r="K79" s="39">
        <v>19.082899999999999</v>
      </c>
      <c r="L79" s="39">
        <v>3.8984000000000001</v>
      </c>
      <c r="M79" s="39">
        <v>0.97460000000000002</v>
      </c>
      <c r="N79" s="39">
        <v>4.7758000000000003</v>
      </c>
      <c r="O79" s="39">
        <v>6.0404999999999998</v>
      </c>
      <c r="P79" s="39">
        <v>8.0825999999999993</v>
      </c>
    </row>
    <row r="80" spans="1:16" hidden="1" outlineLevel="1" collapsed="1">
      <c r="A80" s="9">
        <v>42644</v>
      </c>
      <c r="B80" s="39">
        <v>9.6748999999999992</v>
      </c>
      <c r="C80" s="39">
        <v>3.6785000000000001</v>
      </c>
      <c r="D80" s="39">
        <v>11.1683</v>
      </c>
      <c r="E80" s="39">
        <v>12.7843</v>
      </c>
      <c r="F80" s="39">
        <v>9.0632999999999999</v>
      </c>
      <c r="G80" s="39">
        <v>13.384499999999999</v>
      </c>
      <c r="H80" s="39">
        <v>6.1200999999999999</v>
      </c>
      <c r="I80" s="39">
        <v>16.041</v>
      </c>
      <c r="J80" s="39">
        <v>18.044499999999999</v>
      </c>
      <c r="K80" s="39">
        <v>17.8781</v>
      </c>
      <c r="L80" s="39">
        <v>4.55</v>
      </c>
      <c r="M80" s="39">
        <v>1.0024999999999999</v>
      </c>
      <c r="N80" s="39">
        <v>5.2366999999999999</v>
      </c>
      <c r="O80" s="39">
        <v>7.3792</v>
      </c>
      <c r="P80" s="39">
        <v>1.3096000000000001</v>
      </c>
    </row>
    <row r="81" spans="1:16" hidden="1" outlineLevel="1" collapsed="1">
      <c r="A81" s="9">
        <v>42675</v>
      </c>
      <c r="B81" s="39">
        <v>9.9475999999999996</v>
      </c>
      <c r="C81" s="39">
        <v>4.9389000000000003</v>
      </c>
      <c r="D81" s="39">
        <v>13.282</v>
      </c>
      <c r="E81" s="39">
        <v>12.4299</v>
      </c>
      <c r="F81" s="39">
        <v>15.2872</v>
      </c>
      <c r="G81" s="39">
        <v>13.3117</v>
      </c>
      <c r="H81" s="39">
        <v>5.6493000000000002</v>
      </c>
      <c r="I81" s="39">
        <v>16.317</v>
      </c>
      <c r="J81" s="39">
        <v>15.8734</v>
      </c>
      <c r="K81" s="39">
        <v>19.003699999999998</v>
      </c>
      <c r="L81" s="39">
        <v>5.0030000000000001</v>
      </c>
      <c r="M81" s="39">
        <v>0.9829</v>
      </c>
      <c r="N81" s="39">
        <v>5.3795000000000002</v>
      </c>
      <c r="O81" s="39">
        <v>7.6340000000000003</v>
      </c>
      <c r="P81" s="39">
        <v>3.4502000000000002</v>
      </c>
    </row>
    <row r="82" spans="1:16" hidden="1" outlineLevel="1" collapsed="1">
      <c r="A82" s="9">
        <v>42705</v>
      </c>
      <c r="B82" s="39">
        <v>9.5800999999999998</v>
      </c>
      <c r="C82" s="39">
        <v>5.4894999999999996</v>
      </c>
      <c r="D82" s="39">
        <v>11.8956</v>
      </c>
      <c r="E82" s="39">
        <v>12.311299999999999</v>
      </c>
      <c r="F82" s="39">
        <v>13.3626</v>
      </c>
      <c r="G82" s="39">
        <v>12.832000000000001</v>
      </c>
      <c r="H82" s="39">
        <v>4.5148999999999999</v>
      </c>
      <c r="I82" s="39">
        <v>16.410499999999999</v>
      </c>
      <c r="J82" s="39">
        <v>18.186</v>
      </c>
      <c r="K82" s="39">
        <v>19.017700000000001</v>
      </c>
      <c r="L82" s="39">
        <v>5.2408999999999999</v>
      </c>
      <c r="M82" s="39">
        <v>0.97209999999999996</v>
      </c>
      <c r="N82" s="39">
        <v>5.4824999999999999</v>
      </c>
      <c r="O82" s="39">
        <v>7.9375</v>
      </c>
      <c r="P82" s="39">
        <v>9.4451999999999998</v>
      </c>
    </row>
    <row r="83" spans="1:16" hidden="1" outlineLevel="1" collapsed="1">
      <c r="A83" s="9">
        <v>42736</v>
      </c>
      <c r="B83" s="39">
        <v>10.0236</v>
      </c>
      <c r="C83" s="39">
        <v>3.8386999999999998</v>
      </c>
      <c r="D83" s="39">
        <v>10.7094</v>
      </c>
      <c r="E83" s="39">
        <v>12.396699999999999</v>
      </c>
      <c r="F83" s="39">
        <v>14.7165</v>
      </c>
      <c r="G83" s="39">
        <v>14.180199999999999</v>
      </c>
      <c r="H83" s="39">
        <v>4.6422999999999996</v>
      </c>
      <c r="I83" s="39">
        <v>16.145600000000002</v>
      </c>
      <c r="J83" s="39">
        <v>17.9999</v>
      </c>
      <c r="K83" s="39">
        <v>20.482199999999999</v>
      </c>
      <c r="L83" s="39">
        <v>4.8963999999999999</v>
      </c>
      <c r="M83" s="39">
        <v>1.0275000000000001</v>
      </c>
      <c r="N83" s="39">
        <v>5.0503</v>
      </c>
      <c r="O83" s="39">
        <v>6.9118000000000004</v>
      </c>
      <c r="P83" s="39">
        <v>7.9954000000000001</v>
      </c>
    </row>
    <row r="84" spans="1:16" hidden="1" outlineLevel="1" collapsed="1">
      <c r="A84" s="9">
        <v>42767</v>
      </c>
      <c r="B84" s="39">
        <v>9.2720000000000002</v>
      </c>
      <c r="C84" s="39">
        <v>3.9115000000000002</v>
      </c>
      <c r="D84" s="39">
        <v>10.7029</v>
      </c>
      <c r="E84" s="39">
        <v>11.9832</v>
      </c>
      <c r="F84" s="39">
        <v>14.8712</v>
      </c>
      <c r="G84" s="39">
        <v>13.2355</v>
      </c>
      <c r="H84" s="39">
        <v>6.2747999999999999</v>
      </c>
      <c r="I84" s="39">
        <v>15.4192</v>
      </c>
      <c r="J84" s="39">
        <v>17.286100000000001</v>
      </c>
      <c r="K84" s="39">
        <v>18.053599999999999</v>
      </c>
      <c r="L84" s="39">
        <v>4.1616999999999997</v>
      </c>
      <c r="M84" s="39">
        <v>0.97119999999999995</v>
      </c>
      <c r="N84" s="39">
        <v>4.3997999999999999</v>
      </c>
      <c r="O84" s="39">
        <v>6.8362999999999996</v>
      </c>
      <c r="P84" s="39">
        <v>6.75</v>
      </c>
    </row>
    <row r="85" spans="1:16" hidden="1" outlineLevel="1" collapsed="1">
      <c r="A85" s="9">
        <v>42795</v>
      </c>
      <c r="B85" s="39">
        <v>9.0521999999999991</v>
      </c>
      <c r="C85" s="39">
        <v>3.8418999999999999</v>
      </c>
      <c r="D85" s="39">
        <v>9.8223000000000003</v>
      </c>
      <c r="E85" s="39">
        <v>12.462300000000001</v>
      </c>
      <c r="F85" s="39">
        <v>14.797000000000001</v>
      </c>
      <c r="G85" s="39">
        <v>13.1744</v>
      </c>
      <c r="H85" s="39">
        <v>5.7986000000000004</v>
      </c>
      <c r="I85" s="39">
        <v>15.1075</v>
      </c>
      <c r="J85" s="39">
        <v>16.954699999999999</v>
      </c>
      <c r="K85" s="39">
        <v>18.236999999999998</v>
      </c>
      <c r="L85" s="39">
        <v>3.4895</v>
      </c>
      <c r="M85" s="39">
        <v>0.97250000000000003</v>
      </c>
      <c r="N85" s="39">
        <v>4.0777999999999999</v>
      </c>
      <c r="O85" s="39">
        <v>5.8323</v>
      </c>
      <c r="P85" s="39">
        <v>7.8356000000000003</v>
      </c>
    </row>
    <row r="86" spans="1:16" hidden="1" outlineLevel="1" collapsed="1">
      <c r="A86" s="9">
        <v>42826</v>
      </c>
      <c r="B86" s="39">
        <v>8.2687000000000008</v>
      </c>
      <c r="C86" s="39">
        <v>5.4935999999999998</v>
      </c>
      <c r="D86" s="39">
        <v>9.5185999999999993</v>
      </c>
      <c r="E86" s="39">
        <v>10.401</v>
      </c>
      <c r="F86" s="39">
        <v>14.773999999999999</v>
      </c>
      <c r="G86" s="39">
        <v>12.2302</v>
      </c>
      <c r="H86" s="39">
        <v>5.5328999999999997</v>
      </c>
      <c r="I86" s="39">
        <v>14.424799999999999</v>
      </c>
      <c r="J86" s="39">
        <v>16.407599999999999</v>
      </c>
      <c r="K86" s="39">
        <v>18.223500000000001</v>
      </c>
      <c r="L86" s="39">
        <v>3.5503999999999998</v>
      </c>
      <c r="M86" s="39">
        <v>1.0145999999999999</v>
      </c>
      <c r="N86" s="39">
        <v>4.0956999999999999</v>
      </c>
      <c r="O86" s="39">
        <v>5.7362000000000002</v>
      </c>
      <c r="P86" s="39">
        <v>12.304399999999999</v>
      </c>
    </row>
    <row r="87" spans="1:16" hidden="1" outlineLevel="1" collapsed="1">
      <c r="A87" s="9">
        <v>42856</v>
      </c>
      <c r="B87" s="39">
        <v>7.5107999999999997</v>
      </c>
      <c r="C87" s="39">
        <v>3.7393000000000001</v>
      </c>
      <c r="D87" s="39">
        <v>11.379799999999999</v>
      </c>
      <c r="E87" s="39">
        <v>9.5823999999999998</v>
      </c>
      <c r="F87" s="39">
        <v>17.124199999999998</v>
      </c>
      <c r="G87" s="39">
        <v>11.225099999999999</v>
      </c>
      <c r="H87" s="39">
        <v>4.0891999999999999</v>
      </c>
      <c r="I87" s="39">
        <v>13.6167</v>
      </c>
      <c r="J87" s="39">
        <v>15.715999999999999</v>
      </c>
      <c r="K87" s="39">
        <v>17.184899999999999</v>
      </c>
      <c r="L87" s="39">
        <v>3.1774</v>
      </c>
      <c r="M87" s="39">
        <v>0.99719999999999998</v>
      </c>
      <c r="N87" s="39">
        <v>3.5421999999999998</v>
      </c>
      <c r="O87" s="39">
        <v>5.0591999999999997</v>
      </c>
      <c r="P87" s="39">
        <v>6.75</v>
      </c>
    </row>
    <row r="88" spans="1:16" hidden="1" outlineLevel="1" collapsed="1">
      <c r="A88" s="9">
        <v>42887</v>
      </c>
      <c r="B88" s="39">
        <v>7.9198000000000004</v>
      </c>
      <c r="C88" s="39">
        <v>2.6974999999999998</v>
      </c>
      <c r="D88" s="39">
        <v>9.6709999999999994</v>
      </c>
      <c r="E88" s="39">
        <v>10.629</v>
      </c>
      <c r="F88" s="39">
        <v>10.4122</v>
      </c>
      <c r="G88" s="39">
        <v>11.8727</v>
      </c>
      <c r="H88" s="39">
        <v>5.2225999999999999</v>
      </c>
      <c r="I88" s="39">
        <v>14.239800000000001</v>
      </c>
      <c r="J88" s="39">
        <v>15.103899999999999</v>
      </c>
      <c r="K88" s="39">
        <v>16.501100000000001</v>
      </c>
      <c r="L88" s="39">
        <v>3.2065999999999999</v>
      </c>
      <c r="M88" s="39">
        <v>0.95550000000000002</v>
      </c>
      <c r="N88" s="39">
        <v>3.7404999999999999</v>
      </c>
      <c r="O88" s="39">
        <v>4.8270999999999997</v>
      </c>
      <c r="P88" s="39">
        <v>7.2497999999999996</v>
      </c>
    </row>
    <row r="89" spans="1:16" hidden="1" outlineLevel="1" collapsed="1">
      <c r="A89" s="9">
        <v>42917</v>
      </c>
      <c r="B89" s="39">
        <v>7.617</v>
      </c>
      <c r="C89" s="39">
        <v>1.9550000000000001</v>
      </c>
      <c r="D89" s="39">
        <v>9.0350000000000001</v>
      </c>
      <c r="E89" s="39">
        <v>9.4581999999999997</v>
      </c>
      <c r="F89" s="39">
        <v>16.2592</v>
      </c>
      <c r="G89" s="39">
        <v>11.8118</v>
      </c>
      <c r="H89" s="39">
        <v>3.1526000000000001</v>
      </c>
      <c r="I89" s="39">
        <v>14.0929</v>
      </c>
      <c r="J89" s="39">
        <v>15.6203</v>
      </c>
      <c r="K89" s="39">
        <v>16.852499999999999</v>
      </c>
      <c r="L89" s="39">
        <v>3.0272999999999999</v>
      </c>
      <c r="M89" s="39">
        <v>0.97740000000000005</v>
      </c>
      <c r="N89" s="39">
        <v>3.5032000000000001</v>
      </c>
      <c r="O89" s="39">
        <v>4.5662000000000003</v>
      </c>
      <c r="P89" s="39">
        <v>3.8849</v>
      </c>
    </row>
    <row r="90" spans="1:16" hidden="1" outlineLevel="1" collapsed="1">
      <c r="A90" s="9">
        <v>42948</v>
      </c>
      <c r="B90" s="39">
        <v>7.0242000000000004</v>
      </c>
      <c r="C90" s="39">
        <v>1.9076</v>
      </c>
      <c r="D90" s="39">
        <v>10.023099999999999</v>
      </c>
      <c r="E90" s="39">
        <v>12.515499999999999</v>
      </c>
      <c r="F90" s="39">
        <v>12.2822</v>
      </c>
      <c r="G90" s="39">
        <v>10.8704</v>
      </c>
      <c r="H90" s="39">
        <v>3.9272999999999998</v>
      </c>
      <c r="I90" s="39">
        <v>13.1427</v>
      </c>
      <c r="J90" s="39">
        <v>14.9308</v>
      </c>
      <c r="K90" s="39">
        <v>14.7164</v>
      </c>
      <c r="L90" s="39">
        <v>2.7557999999999998</v>
      </c>
      <c r="M90" s="39">
        <v>0.94030000000000002</v>
      </c>
      <c r="N90" s="39">
        <v>3.2381000000000002</v>
      </c>
      <c r="O90" s="39">
        <v>4.0697999999999999</v>
      </c>
      <c r="P90" s="39">
        <v>6.75</v>
      </c>
    </row>
    <row r="91" spans="1:16" hidden="1" outlineLevel="1" collapsed="1">
      <c r="A91" s="9">
        <v>42979</v>
      </c>
      <c r="B91" s="39">
        <v>6.5186999999999999</v>
      </c>
      <c r="C91" s="39">
        <v>1.7302</v>
      </c>
      <c r="D91" s="39">
        <v>8.3949999999999996</v>
      </c>
      <c r="E91" s="39">
        <v>7.2154999999999996</v>
      </c>
      <c r="F91" s="39">
        <v>15.895099999999999</v>
      </c>
      <c r="G91" s="39">
        <v>10.2547</v>
      </c>
      <c r="H91" s="39">
        <v>3.5834999999999999</v>
      </c>
      <c r="I91" s="39">
        <v>12.668799999999999</v>
      </c>
      <c r="J91" s="39">
        <v>14.1957</v>
      </c>
      <c r="K91" s="39">
        <v>18.9602</v>
      </c>
      <c r="L91" s="39">
        <v>2.5975000000000001</v>
      </c>
      <c r="M91" s="39">
        <v>0.91190000000000004</v>
      </c>
      <c r="N91" s="39">
        <v>3.0716999999999999</v>
      </c>
      <c r="O91" s="39">
        <v>4.0857000000000001</v>
      </c>
      <c r="P91" s="39">
        <v>2.0093999999999999</v>
      </c>
    </row>
    <row r="92" spans="1:16" hidden="1" outlineLevel="1" collapsed="1">
      <c r="A92" s="9">
        <v>43009</v>
      </c>
      <c r="B92" s="39">
        <v>5.9530000000000003</v>
      </c>
      <c r="C92" s="39">
        <v>1.7897000000000001</v>
      </c>
      <c r="D92" s="39">
        <v>7.9330999999999996</v>
      </c>
      <c r="E92" s="39">
        <v>7.5362999999999998</v>
      </c>
      <c r="F92" s="39">
        <v>12.0479</v>
      </c>
      <c r="G92" s="39">
        <v>10.1564</v>
      </c>
      <c r="H92" s="39">
        <v>2.9557000000000002</v>
      </c>
      <c r="I92" s="39">
        <v>12.6782</v>
      </c>
      <c r="J92" s="39">
        <v>13.7499</v>
      </c>
      <c r="K92" s="39">
        <v>15.2697</v>
      </c>
      <c r="L92" s="39">
        <v>2.6634000000000002</v>
      </c>
      <c r="M92" s="39">
        <v>0.94479999999999997</v>
      </c>
      <c r="N92" s="39">
        <v>3.0531000000000001</v>
      </c>
      <c r="O92" s="39">
        <v>4.1486999999999998</v>
      </c>
      <c r="P92" s="39">
        <v>7.6577000000000002</v>
      </c>
    </row>
    <row r="93" spans="1:16" hidden="1" outlineLevel="1" collapsed="1">
      <c r="A93" s="9">
        <v>43040</v>
      </c>
      <c r="B93" s="39">
        <v>6.5332999999999997</v>
      </c>
      <c r="C93" s="39">
        <v>1.6897</v>
      </c>
      <c r="D93" s="39">
        <v>8.4976000000000003</v>
      </c>
      <c r="E93" s="39">
        <v>11.209300000000001</v>
      </c>
      <c r="F93" s="39">
        <v>16.7257</v>
      </c>
      <c r="G93" s="39">
        <v>10.730700000000001</v>
      </c>
      <c r="H93" s="39">
        <v>2.5181</v>
      </c>
      <c r="I93" s="39">
        <v>13.5837</v>
      </c>
      <c r="J93" s="39">
        <v>13.654500000000001</v>
      </c>
      <c r="K93" s="39">
        <v>17.398099999999999</v>
      </c>
      <c r="L93" s="39">
        <v>2.3188</v>
      </c>
      <c r="M93" s="39">
        <v>0.94469999999999998</v>
      </c>
      <c r="N93" s="39">
        <v>2.6478999999999999</v>
      </c>
      <c r="O93" s="39">
        <v>3.9201999999999999</v>
      </c>
      <c r="P93" s="39">
        <v>8.1857000000000006</v>
      </c>
    </row>
    <row r="94" spans="1:16" hidden="1" outlineLevel="1" collapsed="1">
      <c r="A94" s="9">
        <v>43070</v>
      </c>
      <c r="B94" s="39">
        <v>6.8028000000000004</v>
      </c>
      <c r="C94" s="39">
        <v>1.9924999999999999</v>
      </c>
      <c r="D94" s="39">
        <v>8.7461000000000002</v>
      </c>
      <c r="E94" s="39">
        <v>9.1996000000000002</v>
      </c>
      <c r="F94" s="39">
        <v>12.958600000000001</v>
      </c>
      <c r="G94" s="39">
        <v>10.877700000000001</v>
      </c>
      <c r="H94" s="39">
        <v>3.1616</v>
      </c>
      <c r="I94" s="39">
        <v>13.420299999999999</v>
      </c>
      <c r="J94" s="39">
        <v>16.017299999999999</v>
      </c>
      <c r="K94" s="39">
        <v>16.949100000000001</v>
      </c>
      <c r="L94" s="39">
        <v>2.5333999999999999</v>
      </c>
      <c r="M94" s="39">
        <v>0.97740000000000005</v>
      </c>
      <c r="N94" s="39">
        <v>2.7515000000000001</v>
      </c>
      <c r="O94" s="39">
        <v>5.2812999999999999</v>
      </c>
      <c r="P94" s="39">
        <v>7.593</v>
      </c>
    </row>
    <row r="95" spans="1:16" hidden="1" outlineLevel="1" collapsed="1">
      <c r="A95" s="9">
        <v>43101</v>
      </c>
      <c r="B95" s="39">
        <v>6.7145000000000001</v>
      </c>
      <c r="C95" s="39">
        <v>1.8742000000000001</v>
      </c>
      <c r="D95" s="39">
        <v>8.3948999999999998</v>
      </c>
      <c r="E95" s="39">
        <v>9.3170000000000002</v>
      </c>
      <c r="F95" s="39">
        <v>7.9695</v>
      </c>
      <c r="G95" s="39">
        <v>11.15</v>
      </c>
      <c r="H95" s="39">
        <v>3.2686000000000002</v>
      </c>
      <c r="I95" s="39">
        <v>13.4109</v>
      </c>
      <c r="J95" s="39">
        <v>15.5403</v>
      </c>
      <c r="K95" s="39">
        <v>17.6417</v>
      </c>
      <c r="L95" s="39">
        <v>2.4742999999999999</v>
      </c>
      <c r="M95" s="39">
        <v>0.98009999999999997</v>
      </c>
      <c r="N95" s="39">
        <v>2.8058999999999998</v>
      </c>
      <c r="O95" s="39">
        <v>5.8537999999999997</v>
      </c>
      <c r="P95" s="39">
        <v>6.1307</v>
      </c>
    </row>
    <row r="96" spans="1:16" hidden="1" outlineLevel="1" collapsed="1">
      <c r="A96" s="9">
        <v>43132</v>
      </c>
      <c r="B96" s="39">
        <v>7.0556999999999999</v>
      </c>
      <c r="C96" s="39">
        <v>1.6188</v>
      </c>
      <c r="D96" s="39">
        <v>8.5078999999999994</v>
      </c>
      <c r="E96" s="39">
        <v>8.9510000000000005</v>
      </c>
      <c r="F96" s="39">
        <v>10.0693</v>
      </c>
      <c r="G96" s="39">
        <v>11.192299999999999</v>
      </c>
      <c r="H96" s="39">
        <v>2.5924999999999998</v>
      </c>
      <c r="I96" s="39">
        <v>13.481</v>
      </c>
      <c r="J96" s="39">
        <v>15.460599999999999</v>
      </c>
      <c r="K96" s="39">
        <v>18.143699999999999</v>
      </c>
      <c r="L96" s="39">
        <v>2.2410999999999999</v>
      </c>
      <c r="M96" s="39">
        <v>0.97719999999999996</v>
      </c>
      <c r="N96" s="39">
        <v>2.6535000000000002</v>
      </c>
      <c r="O96" s="39">
        <v>4.4901999999999997</v>
      </c>
      <c r="P96" s="39">
        <v>4.1329000000000002</v>
      </c>
    </row>
    <row r="97" spans="1:16" hidden="1" outlineLevel="1" collapsed="1">
      <c r="A97" s="9">
        <v>43160</v>
      </c>
      <c r="B97" s="39">
        <v>7.1188000000000002</v>
      </c>
      <c r="C97" s="39">
        <v>1.4325000000000001</v>
      </c>
      <c r="D97" s="39">
        <v>8.9010999999999996</v>
      </c>
      <c r="E97" s="39">
        <v>10.401300000000001</v>
      </c>
      <c r="F97" s="39">
        <v>5.0667999999999997</v>
      </c>
      <c r="G97" s="39">
        <v>10.8834</v>
      </c>
      <c r="H97" s="39">
        <v>2.2783000000000002</v>
      </c>
      <c r="I97" s="39">
        <v>13.6991</v>
      </c>
      <c r="J97" s="39">
        <v>15.1051</v>
      </c>
      <c r="K97" s="39">
        <v>14.447699999999999</v>
      </c>
      <c r="L97" s="39">
        <v>2.2526999999999999</v>
      </c>
      <c r="M97" s="39">
        <v>0.97250000000000003</v>
      </c>
      <c r="N97" s="39">
        <v>2.4487999999999999</v>
      </c>
      <c r="O97" s="39">
        <v>5.6551999999999998</v>
      </c>
      <c r="P97" s="39">
        <v>7.7317999999999998</v>
      </c>
    </row>
    <row r="98" spans="1:16" hidden="1" outlineLevel="1" collapsed="1">
      <c r="A98" s="9">
        <v>43191</v>
      </c>
      <c r="B98" s="39">
        <v>6.8613999999999997</v>
      </c>
      <c r="C98" s="39">
        <v>1.6889000000000001</v>
      </c>
      <c r="D98" s="39">
        <v>8.2306000000000008</v>
      </c>
      <c r="E98" s="39">
        <v>7.4257999999999997</v>
      </c>
      <c r="F98" s="39">
        <v>14.623699999999999</v>
      </c>
      <c r="G98" s="39">
        <v>11.0228</v>
      </c>
      <c r="H98" s="39">
        <v>2.3780000000000001</v>
      </c>
      <c r="I98" s="39">
        <v>13.732699999999999</v>
      </c>
      <c r="J98" s="39">
        <v>14.3865</v>
      </c>
      <c r="K98" s="39">
        <v>17.071400000000001</v>
      </c>
      <c r="L98" s="39">
        <v>2.0697999999999999</v>
      </c>
      <c r="M98" s="39">
        <v>0.97629999999999995</v>
      </c>
      <c r="N98" s="39">
        <v>2.4647000000000001</v>
      </c>
      <c r="O98" s="39">
        <v>3.7911000000000001</v>
      </c>
      <c r="P98" s="39">
        <v>7.7477999999999998</v>
      </c>
    </row>
    <row r="99" spans="1:16" hidden="1" outlineLevel="1" collapsed="1">
      <c r="A99" s="9">
        <v>43221</v>
      </c>
      <c r="B99" s="39">
        <v>6.6813000000000002</v>
      </c>
      <c r="C99" s="39">
        <v>1.4293</v>
      </c>
      <c r="D99" s="39">
        <v>8.532</v>
      </c>
      <c r="E99" s="39">
        <v>14.8462</v>
      </c>
      <c r="F99" s="39">
        <v>11.5105</v>
      </c>
      <c r="G99" s="39">
        <v>10.527900000000001</v>
      </c>
      <c r="H99" s="39">
        <v>2.1743000000000001</v>
      </c>
      <c r="I99" s="39">
        <v>13.663600000000001</v>
      </c>
      <c r="J99" s="39">
        <v>14.414099999999999</v>
      </c>
      <c r="K99" s="39">
        <v>16.819500000000001</v>
      </c>
      <c r="L99" s="39">
        <v>1.9879</v>
      </c>
      <c r="M99" s="39">
        <v>0.99080000000000001</v>
      </c>
      <c r="N99" s="39">
        <v>2.4557000000000002</v>
      </c>
      <c r="O99" s="39">
        <v>4.3766999999999996</v>
      </c>
      <c r="P99" s="39">
        <v>4.4366000000000003</v>
      </c>
    </row>
    <row r="100" spans="1:16" hidden="1" outlineLevel="1" collapsed="1">
      <c r="A100" s="9">
        <v>43252</v>
      </c>
      <c r="B100" s="39">
        <v>6.7839</v>
      </c>
      <c r="C100" s="39">
        <v>1.4746999999999999</v>
      </c>
      <c r="D100" s="39">
        <v>9.0100999999999996</v>
      </c>
      <c r="E100" s="39">
        <v>9.6283999999999992</v>
      </c>
      <c r="F100" s="39">
        <v>9.6834000000000007</v>
      </c>
      <c r="G100" s="39">
        <v>10.546799999999999</v>
      </c>
      <c r="H100" s="39">
        <v>2.1535000000000002</v>
      </c>
      <c r="I100" s="39">
        <v>13.6625</v>
      </c>
      <c r="J100" s="39">
        <v>14.572699999999999</v>
      </c>
      <c r="K100" s="39">
        <v>16.738299999999999</v>
      </c>
      <c r="L100" s="39">
        <v>1.8613999999999999</v>
      </c>
      <c r="M100" s="39">
        <v>0.99350000000000005</v>
      </c>
      <c r="N100" s="39">
        <v>2.3016999999999999</v>
      </c>
      <c r="O100" s="39">
        <v>4.1189999999999998</v>
      </c>
      <c r="P100" s="39">
        <v>7.1677</v>
      </c>
    </row>
    <row r="101" spans="1:16" hidden="1" outlineLevel="1" collapsed="1">
      <c r="A101" s="9">
        <v>43282</v>
      </c>
      <c r="B101" s="39">
        <v>6.9352999999999998</v>
      </c>
      <c r="C101" s="39">
        <v>1.8065</v>
      </c>
      <c r="D101" s="39">
        <v>8.7112999999999996</v>
      </c>
      <c r="E101" s="39">
        <v>8.9824000000000002</v>
      </c>
      <c r="F101" s="39">
        <v>9.9135000000000009</v>
      </c>
      <c r="G101" s="39">
        <v>10.657299999999999</v>
      </c>
      <c r="H101" s="39">
        <v>2.1572</v>
      </c>
      <c r="I101" s="39">
        <v>13.567299999999999</v>
      </c>
      <c r="J101" s="39">
        <v>14.6387</v>
      </c>
      <c r="K101" s="39">
        <v>17.071899999999999</v>
      </c>
      <c r="L101" s="39">
        <v>2.0072000000000001</v>
      </c>
      <c r="M101" s="39">
        <v>0.99760000000000004</v>
      </c>
      <c r="N101" s="39">
        <v>2.2888999999999999</v>
      </c>
      <c r="O101" s="39">
        <v>4.3975</v>
      </c>
      <c r="P101" s="39">
        <v>2.3955000000000002</v>
      </c>
    </row>
    <row r="102" spans="1:16" hidden="1" outlineLevel="1" collapsed="1">
      <c r="A102" s="9">
        <v>43313</v>
      </c>
      <c r="B102" s="39">
        <v>6.3695000000000004</v>
      </c>
      <c r="C102" s="39">
        <v>1.5381</v>
      </c>
      <c r="D102" s="39">
        <v>8.3089999999999993</v>
      </c>
      <c r="E102" s="39">
        <v>9.1757000000000009</v>
      </c>
      <c r="F102" s="39">
        <v>16.251200000000001</v>
      </c>
      <c r="G102" s="39">
        <v>10.2651</v>
      </c>
      <c r="H102" s="39">
        <v>2.6480000000000001</v>
      </c>
      <c r="I102" s="39">
        <v>13.513500000000001</v>
      </c>
      <c r="J102" s="39">
        <v>14.738799999999999</v>
      </c>
      <c r="K102" s="39">
        <v>17.004200000000001</v>
      </c>
      <c r="L102" s="39">
        <v>2.1316999999999999</v>
      </c>
      <c r="M102" s="39">
        <v>0.9698</v>
      </c>
      <c r="N102" s="39">
        <v>2.2913000000000001</v>
      </c>
      <c r="O102" s="39">
        <v>4.9576000000000002</v>
      </c>
      <c r="P102" s="39">
        <v>6.75</v>
      </c>
    </row>
    <row r="103" spans="1:16" hidden="1" outlineLevel="1" collapsed="1">
      <c r="A103" s="9">
        <v>43344</v>
      </c>
      <c r="B103" s="39">
        <v>7.0072999999999999</v>
      </c>
      <c r="C103" s="39">
        <v>1.4448000000000001</v>
      </c>
      <c r="D103" s="39">
        <v>8.5931999999999995</v>
      </c>
      <c r="E103" s="39">
        <v>6.4846000000000004</v>
      </c>
      <c r="F103" s="39">
        <v>10.130000000000001</v>
      </c>
      <c r="G103" s="39">
        <v>10.6381</v>
      </c>
      <c r="H103" s="39">
        <v>2.1494</v>
      </c>
      <c r="I103" s="39">
        <v>14.100099999999999</v>
      </c>
      <c r="J103" s="39">
        <v>15.21</v>
      </c>
      <c r="K103" s="39">
        <v>16.996500000000001</v>
      </c>
      <c r="L103" s="39">
        <v>1.9545999999999999</v>
      </c>
      <c r="M103" s="39">
        <v>0.98580000000000001</v>
      </c>
      <c r="N103" s="39">
        <v>2.4074</v>
      </c>
      <c r="O103" s="39">
        <v>3.8250000000000002</v>
      </c>
      <c r="P103" s="39">
        <v>6.0617999999999999</v>
      </c>
    </row>
    <row r="104" spans="1:16" hidden="1" outlineLevel="1" collapsed="1">
      <c r="A104" s="9">
        <v>43374</v>
      </c>
      <c r="B104" s="39">
        <v>6.6844999999999999</v>
      </c>
      <c r="C104" s="39">
        <v>1.4937</v>
      </c>
      <c r="D104" s="39">
        <v>8.4864999999999995</v>
      </c>
      <c r="E104" s="39">
        <v>8.4831000000000003</v>
      </c>
      <c r="F104" s="39">
        <v>13.4923</v>
      </c>
      <c r="G104" s="39">
        <v>10.8226</v>
      </c>
      <c r="H104" s="39">
        <v>2.5024999999999999</v>
      </c>
      <c r="I104" s="39">
        <v>14.008599999999999</v>
      </c>
      <c r="J104" s="39">
        <v>15.680400000000001</v>
      </c>
      <c r="K104" s="39">
        <v>16.9236</v>
      </c>
      <c r="L104" s="39">
        <v>1.8975</v>
      </c>
      <c r="M104" s="39">
        <v>0.99219999999999997</v>
      </c>
      <c r="N104" s="39">
        <v>2.2706</v>
      </c>
      <c r="O104" s="39">
        <v>4.3678999999999997</v>
      </c>
      <c r="P104" s="39">
        <v>6.2066999999999997</v>
      </c>
    </row>
    <row r="105" spans="1:16" hidden="1" outlineLevel="1" collapsed="1">
      <c r="A105" s="9">
        <v>43405</v>
      </c>
      <c r="B105" s="39">
        <v>7.1795</v>
      </c>
      <c r="C105" s="39">
        <v>1.5987</v>
      </c>
      <c r="D105" s="39">
        <v>9.2782</v>
      </c>
      <c r="E105" s="39">
        <v>9.9832999999999998</v>
      </c>
      <c r="F105" s="39">
        <v>15.2919</v>
      </c>
      <c r="G105" s="39">
        <v>10.8666</v>
      </c>
      <c r="H105" s="39">
        <v>2.5186000000000002</v>
      </c>
      <c r="I105" s="39">
        <v>14.1686</v>
      </c>
      <c r="J105" s="39">
        <v>14.961</v>
      </c>
      <c r="K105" s="39">
        <v>17.0078</v>
      </c>
      <c r="L105" s="39">
        <v>2.1259999999999999</v>
      </c>
      <c r="M105" s="39">
        <v>0.98060000000000003</v>
      </c>
      <c r="N105" s="39">
        <v>2.6768999999999998</v>
      </c>
      <c r="O105" s="39">
        <v>4.3766999999999996</v>
      </c>
      <c r="P105" s="39">
        <v>6.25</v>
      </c>
    </row>
    <row r="106" spans="1:16" hidden="1" outlineLevel="1" collapsed="1">
      <c r="A106" s="9">
        <v>43435</v>
      </c>
      <c r="B106" s="39">
        <v>7.3837000000000002</v>
      </c>
      <c r="C106" s="39">
        <v>2.0977000000000001</v>
      </c>
      <c r="D106" s="39">
        <v>11.0106</v>
      </c>
      <c r="E106" s="39">
        <v>12.377000000000001</v>
      </c>
      <c r="F106" s="39">
        <v>7.9515000000000002</v>
      </c>
      <c r="G106" s="39">
        <v>10.9574</v>
      </c>
      <c r="H106" s="39">
        <v>2.7745000000000002</v>
      </c>
      <c r="I106" s="39">
        <v>14.4154</v>
      </c>
      <c r="J106" s="39">
        <v>15.8809</v>
      </c>
      <c r="K106" s="39">
        <v>18.803799999999999</v>
      </c>
      <c r="L106" s="39">
        <v>2.2261000000000002</v>
      </c>
      <c r="M106" s="39">
        <v>0.98509999999999998</v>
      </c>
      <c r="N106" s="39">
        <v>2.8148</v>
      </c>
      <c r="O106" s="39">
        <v>4.8704999999999998</v>
      </c>
      <c r="P106" s="39">
        <v>6.75</v>
      </c>
    </row>
    <row r="107" spans="1:16" hidden="1" outlineLevel="1" collapsed="1">
      <c r="A107" s="9">
        <v>43466</v>
      </c>
      <c r="B107" s="39">
        <v>7.9104000000000001</v>
      </c>
      <c r="C107" s="39">
        <v>1.5743</v>
      </c>
      <c r="D107" s="39">
        <v>9.8818999999999999</v>
      </c>
      <c r="E107" s="39">
        <v>13.1639</v>
      </c>
      <c r="F107" s="39">
        <v>11.707599999999999</v>
      </c>
      <c r="G107" s="39">
        <v>11.3935</v>
      </c>
      <c r="H107" s="39">
        <v>2.024</v>
      </c>
      <c r="I107" s="39">
        <v>14.501200000000001</v>
      </c>
      <c r="J107" s="39">
        <v>16.518699999999999</v>
      </c>
      <c r="K107" s="39">
        <v>18.639399999999998</v>
      </c>
      <c r="L107" s="39">
        <v>2.2993999999999999</v>
      </c>
      <c r="M107" s="39">
        <v>0.97770000000000001</v>
      </c>
      <c r="N107" s="39">
        <v>2.7385999999999999</v>
      </c>
      <c r="O107" s="39">
        <v>4.5805999999999996</v>
      </c>
      <c r="P107" s="39">
        <v>7.3098999999999998</v>
      </c>
    </row>
    <row r="108" spans="1:16" hidden="1" outlineLevel="1" collapsed="1">
      <c r="A108" s="9">
        <v>43497</v>
      </c>
      <c r="B108" s="39">
        <v>7.3006000000000002</v>
      </c>
      <c r="C108" s="39">
        <v>1.4237</v>
      </c>
      <c r="D108" s="39">
        <v>9.5729000000000006</v>
      </c>
      <c r="E108" s="39">
        <v>9.2998999999999992</v>
      </c>
      <c r="F108" s="39">
        <v>17.319800000000001</v>
      </c>
      <c r="G108" s="39">
        <v>10.990399999999999</v>
      </c>
      <c r="H108" s="39">
        <v>2.2018</v>
      </c>
      <c r="I108" s="39">
        <v>13.9603</v>
      </c>
      <c r="J108" s="39">
        <v>15.6028</v>
      </c>
      <c r="K108" s="39">
        <v>18.067299999999999</v>
      </c>
      <c r="L108" s="39">
        <v>2.1534</v>
      </c>
      <c r="M108" s="39">
        <v>0.97729999999999995</v>
      </c>
      <c r="N108" s="39">
        <v>2.6669999999999998</v>
      </c>
      <c r="O108" s="39">
        <v>4.4242999999999997</v>
      </c>
      <c r="P108" s="39">
        <v>6.9156000000000004</v>
      </c>
    </row>
    <row r="109" spans="1:16" hidden="1" outlineLevel="1" collapsed="1">
      <c r="A109" s="9">
        <v>43525</v>
      </c>
      <c r="B109" s="39">
        <v>6.9503000000000004</v>
      </c>
      <c r="C109" s="39">
        <v>2.0964999999999998</v>
      </c>
      <c r="D109" s="39">
        <v>9.2325999999999997</v>
      </c>
      <c r="E109" s="39">
        <v>11.6853</v>
      </c>
      <c r="F109" s="39">
        <v>10.257199999999999</v>
      </c>
      <c r="G109" s="39">
        <v>10.0517</v>
      </c>
      <c r="H109" s="39">
        <v>2.0127999999999999</v>
      </c>
      <c r="I109" s="39">
        <v>13.7722</v>
      </c>
      <c r="J109" s="39">
        <v>13.5318</v>
      </c>
      <c r="K109" s="39">
        <v>18.058599999999998</v>
      </c>
      <c r="L109" s="39">
        <v>2.2121</v>
      </c>
      <c r="M109" s="39">
        <v>0.97699999999999998</v>
      </c>
      <c r="N109" s="39">
        <v>2.7753999999999999</v>
      </c>
      <c r="O109" s="39">
        <v>4.7118000000000002</v>
      </c>
      <c r="P109" s="39">
        <v>7.2121000000000004</v>
      </c>
    </row>
    <row r="110" spans="1:16" hidden="1" outlineLevel="1" collapsed="1">
      <c r="A110" s="9">
        <v>43556</v>
      </c>
      <c r="B110" s="39">
        <v>7.3417000000000003</v>
      </c>
      <c r="C110" s="39">
        <v>1.6392</v>
      </c>
      <c r="D110" s="39">
        <v>9.0869</v>
      </c>
      <c r="E110" s="39">
        <v>8.9876000000000005</v>
      </c>
      <c r="F110" s="39">
        <v>12.2897</v>
      </c>
      <c r="G110" s="39">
        <v>10.785600000000001</v>
      </c>
      <c r="H110" s="39">
        <v>3.0116999999999998</v>
      </c>
      <c r="I110" s="39">
        <v>13.897</v>
      </c>
      <c r="J110" s="39">
        <v>14.037000000000001</v>
      </c>
      <c r="K110" s="39">
        <v>18.013200000000001</v>
      </c>
      <c r="L110" s="39">
        <v>2.4422000000000001</v>
      </c>
      <c r="M110" s="39">
        <v>0.9224</v>
      </c>
      <c r="N110" s="39">
        <v>3.0882999999999998</v>
      </c>
      <c r="O110" s="39">
        <v>3.9441000000000002</v>
      </c>
      <c r="P110" s="39">
        <v>6.3983999999999996</v>
      </c>
    </row>
    <row r="111" spans="1:16" hidden="1" outlineLevel="1" collapsed="1">
      <c r="A111" s="9">
        <v>43586</v>
      </c>
      <c r="B111" s="39">
        <v>7.8141999999999996</v>
      </c>
      <c r="C111" s="39">
        <v>2.0175999999999998</v>
      </c>
      <c r="D111" s="39">
        <v>8.9766999999999992</v>
      </c>
      <c r="E111" s="39">
        <v>9.7566000000000006</v>
      </c>
      <c r="F111" s="39">
        <v>7.2744999999999997</v>
      </c>
      <c r="G111" s="39">
        <v>11.1206</v>
      </c>
      <c r="H111" s="39">
        <v>2.1513</v>
      </c>
      <c r="I111" s="39">
        <v>14.344900000000001</v>
      </c>
      <c r="J111" s="39">
        <v>14.367699999999999</v>
      </c>
      <c r="K111" s="39">
        <v>14.506</v>
      </c>
      <c r="L111" s="39">
        <v>2.2864</v>
      </c>
      <c r="M111" s="39">
        <v>0.94899999999999995</v>
      </c>
      <c r="N111" s="39">
        <v>2.8172000000000001</v>
      </c>
      <c r="O111" s="39">
        <v>4.2568999999999999</v>
      </c>
      <c r="P111" s="39">
        <v>6.5388999999999999</v>
      </c>
    </row>
    <row r="112" spans="1:16" hidden="1" outlineLevel="1" collapsed="1">
      <c r="A112" s="9">
        <v>43617</v>
      </c>
      <c r="B112" s="39">
        <v>8.0692000000000004</v>
      </c>
      <c r="C112" s="39">
        <v>1.6903999999999999</v>
      </c>
      <c r="D112" s="39">
        <v>11.3104</v>
      </c>
      <c r="E112" s="39">
        <v>12.363</v>
      </c>
      <c r="F112" s="39">
        <v>6.2786</v>
      </c>
      <c r="G112" s="39">
        <v>12.033899999999999</v>
      </c>
      <c r="H112" s="39">
        <v>2.6269999999999998</v>
      </c>
      <c r="I112" s="39">
        <v>15.079599999999999</v>
      </c>
      <c r="J112" s="39">
        <v>13.9299</v>
      </c>
      <c r="K112" s="39">
        <v>17.910599999999999</v>
      </c>
      <c r="L112" s="39">
        <v>2.0571000000000002</v>
      </c>
      <c r="M112" s="39">
        <v>0.95940000000000003</v>
      </c>
      <c r="N112" s="39">
        <v>2.6294</v>
      </c>
      <c r="O112" s="39">
        <v>4.0038</v>
      </c>
      <c r="P112" s="39">
        <v>6.75</v>
      </c>
    </row>
    <row r="113" spans="1:16" hidden="1" outlineLevel="1" collapsed="1">
      <c r="A113" s="9">
        <v>43647</v>
      </c>
      <c r="B113" s="39">
        <v>8.2468000000000004</v>
      </c>
      <c r="C113" s="39">
        <v>2.3814000000000002</v>
      </c>
      <c r="D113" s="39">
        <v>10.851699999999999</v>
      </c>
      <c r="E113" s="39">
        <v>8.4382000000000001</v>
      </c>
      <c r="F113" s="39">
        <v>6.3681999999999999</v>
      </c>
      <c r="G113" s="39">
        <v>11.9336</v>
      </c>
      <c r="H113" s="39">
        <v>2.4624999999999999</v>
      </c>
      <c r="I113" s="39">
        <v>15.4152</v>
      </c>
      <c r="J113" s="39">
        <v>13.783099999999999</v>
      </c>
      <c r="K113" s="39">
        <v>12.7119</v>
      </c>
      <c r="L113" s="39">
        <v>2.1819999999999999</v>
      </c>
      <c r="M113" s="39">
        <v>0.96009999999999995</v>
      </c>
      <c r="N113" s="39">
        <v>2.6696</v>
      </c>
      <c r="O113" s="39">
        <v>4.1905999999999999</v>
      </c>
      <c r="P113" s="39">
        <v>3.6901000000000002</v>
      </c>
    </row>
    <row r="114" spans="1:16" hidden="1" outlineLevel="1" collapsed="1">
      <c r="A114" s="9">
        <v>43678</v>
      </c>
      <c r="B114" s="39">
        <v>8.2494999999999994</v>
      </c>
      <c r="C114" s="39">
        <v>2.6456</v>
      </c>
      <c r="D114" s="39">
        <v>9.9748000000000001</v>
      </c>
      <c r="E114" s="39">
        <v>9.1120999999999999</v>
      </c>
      <c r="F114" s="39">
        <v>9.9216999999999995</v>
      </c>
      <c r="G114" s="39">
        <v>12.791700000000001</v>
      </c>
      <c r="H114" s="39">
        <v>3.1103000000000001</v>
      </c>
      <c r="I114" s="39">
        <v>15.392899999999999</v>
      </c>
      <c r="J114" s="39">
        <v>14.187900000000001</v>
      </c>
      <c r="K114" s="39">
        <v>16.385899999999999</v>
      </c>
      <c r="L114" s="39">
        <v>2.4262999999999999</v>
      </c>
      <c r="M114" s="39">
        <v>0.96950000000000003</v>
      </c>
      <c r="N114" s="39">
        <v>2.7562000000000002</v>
      </c>
      <c r="O114" s="39">
        <v>3.9538000000000002</v>
      </c>
      <c r="P114" s="39">
        <v>5.0903</v>
      </c>
    </row>
    <row r="115" spans="1:16" hidden="1" outlineLevel="1" collapsed="1">
      <c r="A115" s="9">
        <v>43709</v>
      </c>
      <c r="B115" s="39">
        <v>9.9946999999999999</v>
      </c>
      <c r="C115" s="39">
        <v>6.0747</v>
      </c>
      <c r="D115" s="39">
        <v>9.8485999999999994</v>
      </c>
      <c r="E115" s="39">
        <v>8.2522000000000002</v>
      </c>
      <c r="F115" s="39">
        <v>13.783200000000001</v>
      </c>
      <c r="G115" s="39">
        <v>14.833500000000001</v>
      </c>
      <c r="H115" s="39">
        <v>5.8235999999999999</v>
      </c>
      <c r="I115" s="39">
        <v>15.8262</v>
      </c>
      <c r="J115" s="39">
        <v>14.372199999999999</v>
      </c>
      <c r="K115" s="39">
        <v>17.461300000000001</v>
      </c>
      <c r="L115" s="39">
        <v>2.6349999999999998</v>
      </c>
      <c r="M115" s="39">
        <v>0.43859999999999999</v>
      </c>
      <c r="N115" s="39">
        <v>2.6198999999999999</v>
      </c>
      <c r="O115" s="39">
        <v>3.9264999999999999</v>
      </c>
      <c r="P115" s="39">
        <v>4.99</v>
      </c>
    </row>
    <row r="116" spans="1:16" hidden="1" outlineLevel="1" collapsed="1">
      <c r="A116" s="9">
        <v>43739</v>
      </c>
      <c r="B116" s="39">
        <v>9.6319999999999997</v>
      </c>
      <c r="C116" s="39">
        <v>4.9432999999999998</v>
      </c>
      <c r="D116" s="39">
        <v>9.6759000000000004</v>
      </c>
      <c r="E116" s="39">
        <v>8.0252999999999997</v>
      </c>
      <c r="F116" s="39">
        <v>5.4633000000000003</v>
      </c>
      <c r="G116" s="39">
        <v>14.460599999999999</v>
      </c>
      <c r="H116" s="39">
        <v>6.1475</v>
      </c>
      <c r="I116" s="39">
        <v>15.405799999999999</v>
      </c>
      <c r="J116" s="39">
        <v>13.355</v>
      </c>
      <c r="K116" s="39">
        <v>17.872</v>
      </c>
      <c r="L116" s="39">
        <v>2.5853000000000002</v>
      </c>
      <c r="M116" s="39">
        <v>0.67549999999999999</v>
      </c>
      <c r="N116" s="39">
        <v>2.613</v>
      </c>
      <c r="O116" s="39">
        <v>3.8639000000000001</v>
      </c>
      <c r="P116" s="39">
        <v>0</v>
      </c>
    </row>
    <row r="117" spans="1:16" hidden="1" outlineLevel="1" collapsed="1">
      <c r="A117" s="9">
        <v>43770</v>
      </c>
      <c r="B117" s="39">
        <v>10.158200000000001</v>
      </c>
      <c r="C117" s="39">
        <v>5.7845000000000004</v>
      </c>
      <c r="D117" s="39">
        <v>9.9321000000000002</v>
      </c>
      <c r="E117" s="39">
        <v>7.7060000000000004</v>
      </c>
      <c r="F117" s="39">
        <v>8.1061999999999994</v>
      </c>
      <c r="G117" s="39">
        <v>14.2014</v>
      </c>
      <c r="H117" s="39">
        <v>7.1193</v>
      </c>
      <c r="I117" s="39">
        <v>14.963200000000001</v>
      </c>
      <c r="J117" s="39">
        <v>15.178000000000001</v>
      </c>
      <c r="K117" s="39">
        <v>12.4788</v>
      </c>
      <c r="L117" s="39">
        <v>2.7057000000000002</v>
      </c>
      <c r="M117" s="39">
        <v>0.44</v>
      </c>
      <c r="N117" s="39">
        <v>2.6846999999999999</v>
      </c>
      <c r="O117" s="39">
        <v>3.9590999999999998</v>
      </c>
      <c r="P117" s="39">
        <v>4.25</v>
      </c>
    </row>
    <row r="118" spans="1:16" hidden="1" outlineLevel="1" collapsed="1">
      <c r="A118" s="9">
        <v>43800</v>
      </c>
      <c r="B118" s="39">
        <v>10.1814</v>
      </c>
      <c r="C118" s="39">
        <v>6.6696999999999997</v>
      </c>
      <c r="D118" s="39">
        <v>10.7905</v>
      </c>
      <c r="E118" s="39">
        <v>11.501200000000001</v>
      </c>
      <c r="F118" s="39">
        <v>5.7975000000000003</v>
      </c>
      <c r="G118" s="39">
        <v>13.7376</v>
      </c>
      <c r="H118" s="39">
        <v>6.8833000000000002</v>
      </c>
      <c r="I118" s="39">
        <v>14.449400000000001</v>
      </c>
      <c r="J118" s="39">
        <v>15.5838</v>
      </c>
      <c r="K118" s="39">
        <v>16.444900000000001</v>
      </c>
      <c r="L118" s="39">
        <v>2.3464999999999998</v>
      </c>
      <c r="M118" s="39">
        <v>0.38740000000000002</v>
      </c>
      <c r="N118" s="39">
        <v>2.2845</v>
      </c>
      <c r="O118" s="39">
        <v>3.9643000000000002</v>
      </c>
      <c r="P118" s="39">
        <v>0</v>
      </c>
    </row>
    <row r="119" spans="1:16" hidden="1" outlineLevel="1" collapsed="1">
      <c r="A119" s="9">
        <v>43831</v>
      </c>
      <c r="B119" s="39">
        <v>9.3935999999999993</v>
      </c>
      <c r="C119" s="39">
        <v>5.8433999999999999</v>
      </c>
      <c r="D119" s="39">
        <v>9.6841000000000008</v>
      </c>
      <c r="E119" s="39">
        <v>9.1305999999999994</v>
      </c>
      <c r="F119" s="39">
        <v>4.2820999999999998</v>
      </c>
      <c r="G119" s="39">
        <v>12.8811</v>
      </c>
      <c r="H119" s="39">
        <v>6.4668999999999999</v>
      </c>
      <c r="I119" s="39">
        <v>13.337400000000001</v>
      </c>
      <c r="J119" s="39">
        <v>14.689399999999999</v>
      </c>
      <c r="K119" s="39">
        <v>13.1835</v>
      </c>
      <c r="L119" s="39">
        <v>2.0739000000000001</v>
      </c>
      <c r="M119" s="39">
        <v>0.22370000000000001</v>
      </c>
      <c r="N119" s="39">
        <v>2.0200999999999998</v>
      </c>
      <c r="O119" s="39">
        <v>3.4049</v>
      </c>
      <c r="P119" s="39">
        <v>3.9217</v>
      </c>
    </row>
    <row r="120" spans="1:16" hidden="1" outlineLevel="1" collapsed="1">
      <c r="A120" s="9">
        <v>43862</v>
      </c>
      <c r="B120" s="39">
        <v>8.5450999999999997</v>
      </c>
      <c r="C120" s="39">
        <v>5.5904999999999996</v>
      </c>
      <c r="D120" s="39">
        <v>9.4894999999999996</v>
      </c>
      <c r="E120" s="39">
        <v>6.7670000000000003</v>
      </c>
      <c r="F120" s="39">
        <v>4.4090999999999996</v>
      </c>
      <c r="G120" s="39">
        <v>12.3271</v>
      </c>
      <c r="H120" s="39">
        <v>6.1044</v>
      </c>
      <c r="I120" s="39">
        <v>12.8954</v>
      </c>
      <c r="J120" s="39">
        <v>12.420199999999999</v>
      </c>
      <c r="K120" s="39">
        <v>15.646800000000001</v>
      </c>
      <c r="L120" s="39">
        <v>1.8259000000000001</v>
      </c>
      <c r="M120" s="39">
        <v>0.27029999999999998</v>
      </c>
      <c r="N120" s="39">
        <v>1.7685999999999999</v>
      </c>
      <c r="O120" s="39">
        <v>3.0205000000000002</v>
      </c>
      <c r="P120" s="39">
        <v>4.4476000000000004</v>
      </c>
    </row>
    <row r="121" spans="1:16" hidden="1" outlineLevel="1" collapsed="1">
      <c r="A121" s="9">
        <v>43891</v>
      </c>
      <c r="B121" s="39">
        <v>8.2515999999999998</v>
      </c>
      <c r="C121" s="39">
        <v>4.9151999999999996</v>
      </c>
      <c r="D121" s="39">
        <v>8.1595999999999993</v>
      </c>
      <c r="E121" s="39">
        <v>8.6443999999999992</v>
      </c>
      <c r="F121" s="39">
        <v>6.4943</v>
      </c>
      <c r="G121" s="39">
        <v>11.0151</v>
      </c>
      <c r="H121" s="39">
        <v>7.1677999999999997</v>
      </c>
      <c r="I121" s="39">
        <v>11.5349</v>
      </c>
      <c r="J121" s="39">
        <v>11.251300000000001</v>
      </c>
      <c r="K121" s="39">
        <v>15.3348</v>
      </c>
      <c r="L121" s="39">
        <v>1.7625</v>
      </c>
      <c r="M121" s="39">
        <v>0.77429999999999999</v>
      </c>
      <c r="N121" s="39">
        <v>1.7518</v>
      </c>
      <c r="O121" s="39">
        <v>2.6305000000000001</v>
      </c>
      <c r="P121" s="39">
        <v>2</v>
      </c>
    </row>
    <row r="122" spans="1:16" hidden="1" outlineLevel="1" collapsed="1">
      <c r="A122" s="9">
        <v>43922</v>
      </c>
      <c r="B122" s="39">
        <v>8.4469999999999992</v>
      </c>
      <c r="C122" s="39">
        <v>5.8114999999999997</v>
      </c>
      <c r="D122" s="39">
        <v>9.0427</v>
      </c>
      <c r="E122" s="39">
        <v>6.4702000000000002</v>
      </c>
      <c r="F122" s="39">
        <v>3.3616000000000001</v>
      </c>
      <c r="G122" s="39">
        <v>11.2538</v>
      </c>
      <c r="H122" s="39">
        <v>6.6555999999999997</v>
      </c>
      <c r="I122" s="39">
        <v>11.736599999999999</v>
      </c>
      <c r="J122" s="39">
        <v>11.3408</v>
      </c>
      <c r="K122" s="39">
        <v>13.8338</v>
      </c>
      <c r="L122" s="39">
        <v>2.2309999999999999</v>
      </c>
      <c r="M122" s="39">
        <v>0.63400000000000001</v>
      </c>
      <c r="N122" s="39">
        <v>2.0901999999999998</v>
      </c>
      <c r="O122" s="39">
        <v>3.3003</v>
      </c>
      <c r="P122" s="39">
        <v>4.9108999999999998</v>
      </c>
    </row>
    <row r="123" spans="1:16" hidden="1" outlineLevel="1" collapsed="1">
      <c r="A123" s="9">
        <v>43952</v>
      </c>
      <c r="B123" s="39">
        <v>7.3940999999999999</v>
      </c>
      <c r="C123" s="39">
        <v>5.7994000000000003</v>
      </c>
      <c r="D123" s="39">
        <v>8.3711000000000002</v>
      </c>
      <c r="E123" s="39">
        <v>5.6497999999999999</v>
      </c>
      <c r="F123" s="39">
        <v>4.7035</v>
      </c>
      <c r="G123" s="39">
        <v>10.379</v>
      </c>
      <c r="H123" s="39">
        <v>5.9284999999999997</v>
      </c>
      <c r="I123" s="39">
        <v>10.8367</v>
      </c>
      <c r="J123" s="39">
        <v>10.704800000000001</v>
      </c>
      <c r="K123" s="39">
        <v>12.019299999999999</v>
      </c>
      <c r="L123" s="39">
        <v>2.0272000000000001</v>
      </c>
      <c r="M123" s="39">
        <v>0.26619999999999999</v>
      </c>
      <c r="N123" s="39">
        <v>1.9399</v>
      </c>
      <c r="O123" s="39">
        <v>3.2818999999999998</v>
      </c>
      <c r="P123" s="39">
        <v>2.8849999999999998</v>
      </c>
    </row>
    <row r="124" spans="1:16" hidden="1" outlineLevel="1" collapsed="1">
      <c r="A124" s="9">
        <v>43983</v>
      </c>
      <c r="B124" s="39">
        <v>7.4542000000000002</v>
      </c>
      <c r="C124" s="39">
        <v>5.0738000000000003</v>
      </c>
      <c r="D124" s="39">
        <v>8.0955999999999992</v>
      </c>
      <c r="E124" s="39">
        <v>6.9118000000000004</v>
      </c>
      <c r="F124" s="39">
        <v>10.031700000000001</v>
      </c>
      <c r="G124" s="39">
        <v>10.1837</v>
      </c>
      <c r="H124" s="39">
        <v>5.9821</v>
      </c>
      <c r="I124" s="39">
        <v>10.940899999999999</v>
      </c>
      <c r="J124" s="39">
        <v>10.256</v>
      </c>
      <c r="K124" s="39">
        <v>11.518800000000001</v>
      </c>
      <c r="L124" s="39">
        <v>1.5545</v>
      </c>
      <c r="M124" s="39">
        <v>0.23549999999999999</v>
      </c>
      <c r="N124" s="39">
        <v>1.4979</v>
      </c>
      <c r="O124" s="39">
        <v>2.4373</v>
      </c>
      <c r="P124" s="39">
        <v>2.1522999999999999</v>
      </c>
    </row>
    <row r="125" spans="1:16" hidden="1" outlineLevel="1" collapsed="1">
      <c r="A125" s="9">
        <v>44013</v>
      </c>
      <c r="B125" s="39">
        <v>6.4574999999999996</v>
      </c>
      <c r="C125" s="39">
        <v>4.6054000000000004</v>
      </c>
      <c r="D125" s="39">
        <v>7.1406000000000001</v>
      </c>
      <c r="E125" s="39">
        <v>4.8476999999999997</v>
      </c>
      <c r="F125" s="39">
        <v>6.4599000000000002</v>
      </c>
      <c r="G125" s="39">
        <v>8.7044999999999995</v>
      </c>
      <c r="H125" s="39">
        <v>4.8780999999999999</v>
      </c>
      <c r="I125" s="39">
        <v>9.0967000000000002</v>
      </c>
      <c r="J125" s="39">
        <v>9.7660999999999998</v>
      </c>
      <c r="K125" s="39">
        <v>9.9497999999999998</v>
      </c>
      <c r="L125" s="39">
        <v>1.3165</v>
      </c>
      <c r="M125" s="39">
        <v>0.14760000000000001</v>
      </c>
      <c r="N125" s="39">
        <v>1.2766999999999999</v>
      </c>
      <c r="O125" s="39">
        <v>2.0827</v>
      </c>
      <c r="P125" s="39">
        <v>3.7934000000000001</v>
      </c>
    </row>
    <row r="126" spans="1:16" hidden="1" outlineLevel="1" collapsed="1">
      <c r="A126" s="9">
        <v>44044</v>
      </c>
      <c r="B126" s="39">
        <v>6.3925000000000001</v>
      </c>
      <c r="C126" s="39">
        <v>4.1520000000000001</v>
      </c>
      <c r="D126" s="39">
        <v>7.0770999999999997</v>
      </c>
      <c r="E126" s="39">
        <v>7.3407</v>
      </c>
      <c r="F126" s="39">
        <v>4.7586000000000004</v>
      </c>
      <c r="G126" s="39">
        <v>8.3765999999999998</v>
      </c>
      <c r="H126" s="39">
        <v>4.6295999999999999</v>
      </c>
      <c r="I126" s="39">
        <v>8.7246000000000006</v>
      </c>
      <c r="J126" s="39">
        <v>8.9377999999999993</v>
      </c>
      <c r="K126" s="39">
        <v>10.152200000000001</v>
      </c>
      <c r="L126" s="39">
        <v>1.3593</v>
      </c>
      <c r="M126" s="39">
        <v>0.2145</v>
      </c>
      <c r="N126" s="39">
        <v>1.3133999999999999</v>
      </c>
      <c r="O126" s="39">
        <v>2.1238999999999999</v>
      </c>
      <c r="P126" s="39">
        <v>4.3384999999999998</v>
      </c>
    </row>
    <row r="127" spans="1:16" hidden="1" outlineLevel="1" collapsed="1">
      <c r="A127" s="9">
        <v>44075</v>
      </c>
      <c r="B127" s="39">
        <v>5.9053000000000004</v>
      </c>
      <c r="C127" s="39">
        <v>3.5945</v>
      </c>
      <c r="D127" s="39">
        <v>6.6283000000000003</v>
      </c>
      <c r="E127" s="39">
        <v>5.3400999999999996</v>
      </c>
      <c r="F127" s="39">
        <v>7.2119999999999997</v>
      </c>
      <c r="G127" s="39">
        <v>7.8212999999999999</v>
      </c>
      <c r="H127" s="39">
        <v>3.9581</v>
      </c>
      <c r="I127" s="39">
        <v>8.1456999999999997</v>
      </c>
      <c r="J127" s="39">
        <v>8.7050000000000001</v>
      </c>
      <c r="K127" s="39">
        <v>8.4057999999999993</v>
      </c>
      <c r="L127" s="39">
        <v>1.3052999999999999</v>
      </c>
      <c r="M127" s="39">
        <v>0.10390000000000001</v>
      </c>
      <c r="N127" s="39">
        <v>1.2617</v>
      </c>
      <c r="O127" s="39">
        <v>2.0901999999999998</v>
      </c>
      <c r="P127" s="39">
        <v>4.4092000000000002</v>
      </c>
    </row>
    <row r="128" spans="1:16" hidden="1" outlineLevel="1" collapsed="1">
      <c r="A128" s="9">
        <v>44105</v>
      </c>
      <c r="B128" s="39">
        <v>5.9043999999999999</v>
      </c>
      <c r="C128" s="39">
        <v>4.2230999999999996</v>
      </c>
      <c r="D128" s="39">
        <v>6.6863999999999999</v>
      </c>
      <c r="E128" s="39">
        <v>6.6139000000000001</v>
      </c>
      <c r="F128" s="39">
        <v>10.3506</v>
      </c>
      <c r="G128" s="39">
        <v>7.8589000000000002</v>
      </c>
      <c r="H128" s="39">
        <v>3.4693000000000001</v>
      </c>
      <c r="I128" s="39">
        <v>8.3270999999999997</v>
      </c>
      <c r="J128" s="39">
        <v>8.0526999999999997</v>
      </c>
      <c r="K128" s="39">
        <v>8.3345000000000002</v>
      </c>
      <c r="L128" s="39">
        <v>1.2865</v>
      </c>
      <c r="M128" s="39">
        <v>4.7E-2</v>
      </c>
      <c r="N128" s="39">
        <v>1.2725</v>
      </c>
      <c r="O128" s="39">
        <v>2.0388000000000002</v>
      </c>
      <c r="P128" s="39">
        <v>4.3432000000000004</v>
      </c>
    </row>
    <row r="129" spans="1:16" hidden="1" outlineLevel="1" collapsed="1">
      <c r="A129" s="9">
        <v>44136</v>
      </c>
      <c r="B129" s="39">
        <v>5.4452999999999996</v>
      </c>
      <c r="C129" s="39">
        <v>3.5478000000000001</v>
      </c>
      <c r="D129" s="39">
        <v>5.7355</v>
      </c>
      <c r="E129" s="39">
        <v>4.3594999999999997</v>
      </c>
      <c r="F129" s="39">
        <v>2.633</v>
      </c>
      <c r="G129" s="39">
        <v>6.9602000000000004</v>
      </c>
      <c r="H129" s="39">
        <v>3.141</v>
      </c>
      <c r="I129" s="39">
        <v>7.2365000000000004</v>
      </c>
      <c r="J129" s="39">
        <v>7.2572999999999999</v>
      </c>
      <c r="K129" s="39">
        <v>11.3689</v>
      </c>
      <c r="L129" s="39">
        <v>1.1338999999999999</v>
      </c>
      <c r="M129" s="39">
        <v>6.4699999999999994E-2</v>
      </c>
      <c r="N129" s="39">
        <v>1.1156999999999999</v>
      </c>
      <c r="O129" s="39">
        <v>1.8196000000000001</v>
      </c>
      <c r="P129" s="39">
        <v>3.9323999999999999</v>
      </c>
    </row>
    <row r="130" spans="1:16" hidden="1" outlineLevel="1" collapsed="1">
      <c r="A130" s="9">
        <v>44166</v>
      </c>
      <c r="B130" s="39">
        <v>5.4314</v>
      </c>
      <c r="C130" s="39">
        <v>3.5287000000000002</v>
      </c>
      <c r="D130" s="39">
        <v>5.8594999999999997</v>
      </c>
      <c r="E130" s="39">
        <v>6.0980999999999996</v>
      </c>
      <c r="F130" s="39">
        <v>13.213699999999999</v>
      </c>
      <c r="G130" s="39">
        <v>7.0052000000000003</v>
      </c>
      <c r="H130" s="39">
        <v>3.3632</v>
      </c>
      <c r="I130" s="39">
        <v>7.3018000000000001</v>
      </c>
      <c r="J130" s="39">
        <v>8.3320000000000007</v>
      </c>
      <c r="K130" s="39">
        <v>11.520300000000001</v>
      </c>
      <c r="L130" s="39">
        <v>1.0929</v>
      </c>
      <c r="M130" s="39">
        <v>4.9500000000000002E-2</v>
      </c>
      <c r="N130" s="39">
        <v>1.0197000000000001</v>
      </c>
      <c r="O130" s="39">
        <v>2.1648000000000001</v>
      </c>
      <c r="P130" s="39">
        <v>1</v>
      </c>
    </row>
    <row r="131" spans="1:16" hidden="1" outlineLevel="1" collapsed="1">
      <c r="A131" s="9">
        <v>44197</v>
      </c>
      <c r="B131" s="39">
        <v>5.7050000000000001</v>
      </c>
      <c r="C131" s="39">
        <v>3.4361000000000002</v>
      </c>
      <c r="D131" s="39">
        <v>5.8112000000000004</v>
      </c>
      <c r="E131" s="39">
        <v>5.3243999999999998</v>
      </c>
      <c r="F131" s="39">
        <v>5.9001999999999999</v>
      </c>
      <c r="G131" s="39">
        <v>7.7023000000000001</v>
      </c>
      <c r="H131" s="39">
        <v>3.3757999999999999</v>
      </c>
      <c r="I131" s="39">
        <v>8.0523000000000007</v>
      </c>
      <c r="J131" s="39">
        <v>8.5601000000000003</v>
      </c>
      <c r="K131" s="39">
        <v>11.790100000000001</v>
      </c>
      <c r="L131" s="39">
        <v>1.2342</v>
      </c>
      <c r="M131" s="39">
        <v>6.3700000000000007E-2</v>
      </c>
      <c r="N131" s="39">
        <v>1.1689000000000001</v>
      </c>
      <c r="O131" s="39">
        <v>2.0682</v>
      </c>
      <c r="P131" s="39">
        <v>4.1296999999999997</v>
      </c>
    </row>
    <row r="132" spans="1:16" hidden="1" outlineLevel="1" collapsed="1">
      <c r="A132" s="9">
        <v>44228</v>
      </c>
      <c r="B132" s="39">
        <v>5.0640000000000001</v>
      </c>
      <c r="C132" s="39">
        <v>3.3138000000000001</v>
      </c>
      <c r="D132" s="39">
        <v>5.1230000000000002</v>
      </c>
      <c r="E132" s="39">
        <v>9.5840999999999994</v>
      </c>
      <c r="F132" s="39">
        <v>6.9177</v>
      </c>
      <c r="G132" s="39">
        <v>7.3779000000000003</v>
      </c>
      <c r="H132" s="39">
        <v>3.3239999999999998</v>
      </c>
      <c r="I132" s="39">
        <v>7.7531999999999996</v>
      </c>
      <c r="J132" s="39">
        <v>7.9607000000000001</v>
      </c>
      <c r="K132" s="39">
        <v>12.0327</v>
      </c>
      <c r="L132" s="39">
        <v>0.84199999999999997</v>
      </c>
      <c r="M132" s="39">
        <v>0.1108</v>
      </c>
      <c r="N132" s="39">
        <v>0.76300000000000001</v>
      </c>
      <c r="O132" s="39">
        <v>1.8363</v>
      </c>
      <c r="P132" s="39">
        <v>4.3285999999999998</v>
      </c>
    </row>
    <row r="133" spans="1:16" hidden="1" outlineLevel="1" collapsed="1">
      <c r="A133" s="9">
        <v>44256</v>
      </c>
      <c r="B133" s="39">
        <v>4.3768000000000002</v>
      </c>
      <c r="C133" s="39">
        <v>3.7117</v>
      </c>
      <c r="D133" s="39">
        <v>4.8255999999999997</v>
      </c>
      <c r="E133" s="39">
        <v>4.2679</v>
      </c>
      <c r="F133" s="39">
        <v>10.87</v>
      </c>
      <c r="G133" s="39">
        <v>6.8506</v>
      </c>
      <c r="H133" s="39">
        <v>2.871</v>
      </c>
      <c r="I133" s="39">
        <v>7.2755000000000001</v>
      </c>
      <c r="J133" s="39">
        <v>7.8198999999999996</v>
      </c>
      <c r="K133" s="39">
        <v>12.401400000000001</v>
      </c>
      <c r="L133" s="39">
        <v>0.55000000000000004</v>
      </c>
      <c r="M133" s="39">
        <v>0.1414</v>
      </c>
      <c r="N133" s="39">
        <v>0.46839999999999998</v>
      </c>
      <c r="O133" s="39">
        <v>1.4184000000000001</v>
      </c>
      <c r="P133" s="39">
        <v>4</v>
      </c>
    </row>
    <row r="134" spans="1:16" hidden="1" outlineLevel="1" collapsed="1">
      <c r="A134" s="9">
        <v>44287</v>
      </c>
      <c r="B134" s="39">
        <v>4.3933</v>
      </c>
      <c r="C134" s="39">
        <v>3.7181000000000002</v>
      </c>
      <c r="D134" s="39">
        <v>4.5301</v>
      </c>
      <c r="E134" s="39">
        <v>5.3646000000000003</v>
      </c>
      <c r="F134" s="39">
        <v>3.7164999999999999</v>
      </c>
      <c r="G134" s="39">
        <v>6.5579000000000001</v>
      </c>
      <c r="H134" s="39">
        <v>3.1956000000000002</v>
      </c>
      <c r="I134" s="39">
        <v>7.0730000000000004</v>
      </c>
      <c r="J134" s="39">
        <v>7.1595000000000004</v>
      </c>
      <c r="K134" s="39">
        <v>11.9389</v>
      </c>
      <c r="L134" s="39">
        <v>0.50949999999999995</v>
      </c>
      <c r="M134" s="39">
        <v>5.4699999999999999E-2</v>
      </c>
      <c r="N134" s="39">
        <v>0.50170000000000003</v>
      </c>
      <c r="O134" s="39">
        <v>0.95809999999999995</v>
      </c>
      <c r="P134" s="39">
        <v>3.8075000000000001</v>
      </c>
    </row>
    <row r="135" spans="1:16" hidden="1" outlineLevel="1" collapsed="1">
      <c r="A135" s="9">
        <v>44317</v>
      </c>
      <c r="B135" s="39">
        <v>4.8987999999999996</v>
      </c>
      <c r="C135" s="39">
        <v>3.8214999999999999</v>
      </c>
      <c r="D135" s="39">
        <v>4.8643000000000001</v>
      </c>
      <c r="E135" s="39">
        <v>6.1193999999999997</v>
      </c>
      <c r="F135" s="39">
        <v>8.0120000000000005</v>
      </c>
      <c r="G135" s="39">
        <v>6.6543000000000001</v>
      </c>
      <c r="H135" s="39">
        <v>3.3818000000000001</v>
      </c>
      <c r="I135" s="39">
        <v>6.9711999999999996</v>
      </c>
      <c r="J135" s="39">
        <v>7.5063000000000004</v>
      </c>
      <c r="K135" s="39">
        <v>11.206</v>
      </c>
      <c r="L135" s="39">
        <v>0.54069999999999996</v>
      </c>
      <c r="M135" s="39">
        <v>8.3799999999999999E-2</v>
      </c>
      <c r="N135" s="39">
        <v>0.53539999999999999</v>
      </c>
      <c r="O135" s="39">
        <v>0.97589999999999999</v>
      </c>
      <c r="P135" s="39">
        <v>4.2229000000000001</v>
      </c>
    </row>
    <row r="136" spans="1:16" hidden="1" outlineLevel="1" collapsed="1">
      <c r="A136" s="9">
        <v>44348</v>
      </c>
      <c r="B136" s="39">
        <v>4.9927000000000001</v>
      </c>
      <c r="C136" s="39">
        <v>3.9037999999999999</v>
      </c>
      <c r="D136" s="39">
        <v>5.0913000000000004</v>
      </c>
      <c r="E136" s="39">
        <v>5.7712000000000003</v>
      </c>
      <c r="F136" s="39">
        <v>9.9175000000000004</v>
      </c>
      <c r="G136" s="39">
        <v>6.5701000000000001</v>
      </c>
      <c r="H136" s="39">
        <v>3.1516999999999999</v>
      </c>
      <c r="I136" s="39">
        <v>6.8624000000000001</v>
      </c>
      <c r="J136" s="39">
        <v>7.2279</v>
      </c>
      <c r="K136" s="39">
        <v>11.623900000000001</v>
      </c>
      <c r="L136" s="39">
        <v>0.47449999999999998</v>
      </c>
      <c r="M136" s="39">
        <v>6.7100000000000007E-2</v>
      </c>
      <c r="N136" s="39">
        <v>0.45290000000000002</v>
      </c>
      <c r="O136" s="39">
        <v>1.1479999999999999</v>
      </c>
      <c r="P136" s="39">
        <v>4.5</v>
      </c>
    </row>
    <row r="137" spans="1:16" hidden="1" outlineLevel="1" collapsed="1">
      <c r="A137" s="9">
        <v>44378</v>
      </c>
      <c r="B137" s="39">
        <v>4.7068000000000003</v>
      </c>
      <c r="C137" s="39">
        <v>3.0129000000000001</v>
      </c>
      <c r="D137" s="39">
        <v>4.9814999999999996</v>
      </c>
      <c r="E137" s="39">
        <v>5.7065999999999999</v>
      </c>
      <c r="F137" s="39">
        <v>3.8269000000000002</v>
      </c>
      <c r="G137" s="39">
        <v>6.4892000000000003</v>
      </c>
      <c r="H137" s="39">
        <v>2.8978000000000002</v>
      </c>
      <c r="I137" s="39">
        <v>6.8234000000000004</v>
      </c>
      <c r="J137" s="39">
        <v>7.3196000000000003</v>
      </c>
      <c r="K137" s="39">
        <v>11.446999999999999</v>
      </c>
      <c r="L137" s="39">
        <v>0.35949999999999999</v>
      </c>
      <c r="M137" s="39">
        <v>7.2700000000000001E-2</v>
      </c>
      <c r="N137" s="39">
        <v>0.31190000000000001</v>
      </c>
      <c r="O137" s="39">
        <v>0.94940000000000002</v>
      </c>
      <c r="P137" s="39">
        <v>2.8085</v>
      </c>
    </row>
    <row r="138" spans="1:16" hidden="1" outlineLevel="1" collapsed="1">
      <c r="A138" s="9">
        <v>44409</v>
      </c>
      <c r="B138" s="39">
        <v>4.9107000000000003</v>
      </c>
      <c r="C138" s="39">
        <v>3.1303000000000001</v>
      </c>
      <c r="D138" s="39">
        <v>4.8554000000000004</v>
      </c>
      <c r="E138" s="39">
        <v>5.8327999999999998</v>
      </c>
      <c r="F138" s="39">
        <v>6.7469999999999999</v>
      </c>
      <c r="G138" s="39">
        <v>6.4486999999999997</v>
      </c>
      <c r="H138" s="39">
        <v>3.2831999999999999</v>
      </c>
      <c r="I138" s="39">
        <v>6.7439</v>
      </c>
      <c r="J138" s="39">
        <v>7.9086999999999996</v>
      </c>
      <c r="K138" s="39">
        <v>11.753</v>
      </c>
      <c r="L138" s="39">
        <v>0.38990000000000002</v>
      </c>
      <c r="M138" s="39">
        <v>8.3900000000000002E-2</v>
      </c>
      <c r="N138" s="39">
        <v>0.3745</v>
      </c>
      <c r="O138" s="39">
        <v>0.76839999999999997</v>
      </c>
      <c r="P138" s="39">
        <v>3.0920000000000001</v>
      </c>
    </row>
    <row r="139" spans="1:16" hidden="1" outlineLevel="1" collapsed="1">
      <c r="A139" s="9">
        <v>44440</v>
      </c>
      <c r="B139" s="39">
        <v>4.7054</v>
      </c>
      <c r="C139" s="39">
        <v>4.9324000000000003</v>
      </c>
      <c r="D139" s="39">
        <v>5.0304000000000002</v>
      </c>
      <c r="E139" s="39">
        <v>3.6103999999999998</v>
      </c>
      <c r="F139" s="39">
        <v>8.9147999999999996</v>
      </c>
      <c r="G139" s="39">
        <v>6.2611999999999997</v>
      </c>
      <c r="H139" s="39">
        <v>3.1288</v>
      </c>
      <c r="I139" s="39">
        <v>6.5279999999999996</v>
      </c>
      <c r="J139" s="39">
        <v>7.8468</v>
      </c>
      <c r="K139" s="39">
        <v>11.047599999999999</v>
      </c>
      <c r="L139" s="39">
        <v>0.34889999999999999</v>
      </c>
      <c r="M139" s="39">
        <v>1.3599999999999999E-2</v>
      </c>
      <c r="N139" s="39">
        <v>0.33389999999999997</v>
      </c>
      <c r="O139" s="39">
        <v>0.71209999999999996</v>
      </c>
      <c r="P139" s="39">
        <v>1.8257000000000001</v>
      </c>
    </row>
    <row r="140" spans="1:16" hidden="1" outlineLevel="1" collapsed="1">
      <c r="A140" s="9">
        <v>44470</v>
      </c>
      <c r="B140" s="39">
        <v>4.8529999999999998</v>
      </c>
      <c r="C140" s="39">
        <v>3.6844000000000001</v>
      </c>
      <c r="D140" s="39">
        <v>4.8335999999999997</v>
      </c>
      <c r="E140" s="39">
        <v>5.9503000000000004</v>
      </c>
      <c r="F140" s="39">
        <v>6.5515999999999996</v>
      </c>
      <c r="G140" s="39">
        <v>6.3166000000000002</v>
      </c>
      <c r="H140" s="39">
        <v>3.0882000000000001</v>
      </c>
      <c r="I140" s="39">
        <v>6.5776000000000003</v>
      </c>
      <c r="J140" s="39">
        <v>8.1990999999999996</v>
      </c>
      <c r="K140" s="39">
        <v>11.909800000000001</v>
      </c>
      <c r="L140" s="39">
        <v>0.4491</v>
      </c>
      <c r="M140" s="39">
        <v>3.4099999999999998E-2</v>
      </c>
      <c r="N140" s="39">
        <v>0.4173</v>
      </c>
      <c r="O140" s="39">
        <v>0.95199999999999996</v>
      </c>
      <c r="P140" s="39">
        <v>3.2395999999999998</v>
      </c>
    </row>
    <row r="141" spans="1:16" hidden="1" outlineLevel="1" collapsed="1">
      <c r="A141" s="9">
        <v>44501</v>
      </c>
      <c r="B141" s="39">
        <v>4.8023999999999996</v>
      </c>
      <c r="C141" s="39">
        <v>3.3418000000000001</v>
      </c>
      <c r="D141" s="39">
        <v>5.1577000000000002</v>
      </c>
      <c r="E141" s="39">
        <v>6.7088000000000001</v>
      </c>
      <c r="F141" s="39">
        <v>8.2708999999999993</v>
      </c>
      <c r="G141" s="39">
        <v>6.4367000000000001</v>
      </c>
      <c r="H141" s="39">
        <v>3.1225000000000001</v>
      </c>
      <c r="I141" s="39">
        <v>6.6306000000000003</v>
      </c>
      <c r="J141" s="39">
        <v>8.7551000000000005</v>
      </c>
      <c r="K141" s="39">
        <v>11.94</v>
      </c>
      <c r="L141" s="39">
        <v>0.42530000000000001</v>
      </c>
      <c r="M141" s="39">
        <v>4.7300000000000002E-2</v>
      </c>
      <c r="N141" s="39">
        <v>0.40129999999999999</v>
      </c>
      <c r="O141" s="39">
        <v>1.0104</v>
      </c>
      <c r="P141" s="39">
        <v>4</v>
      </c>
    </row>
    <row r="142" spans="1:16" hidden="1" outlineLevel="1" collapsed="1">
      <c r="A142" s="9">
        <v>44531</v>
      </c>
      <c r="B142" s="39">
        <v>5.2388000000000003</v>
      </c>
      <c r="C142" s="39">
        <v>3.9942000000000002</v>
      </c>
      <c r="D142" s="39">
        <v>5.2849000000000004</v>
      </c>
      <c r="E142" s="39">
        <v>7.9164000000000003</v>
      </c>
      <c r="F142" s="39">
        <v>4.8204000000000002</v>
      </c>
      <c r="G142" s="39">
        <v>6.4989999999999997</v>
      </c>
      <c r="H142" s="39">
        <v>3.6198000000000001</v>
      </c>
      <c r="I142" s="39">
        <v>6.5636999999999999</v>
      </c>
      <c r="J142" s="39">
        <v>9.0656999999999996</v>
      </c>
      <c r="K142" s="39">
        <v>11.6562</v>
      </c>
      <c r="L142" s="39">
        <v>0.44769999999999999</v>
      </c>
      <c r="M142" s="39">
        <v>2.8000000000000001E-2</v>
      </c>
      <c r="N142" s="39">
        <v>0.37559999999999999</v>
      </c>
      <c r="O142" s="39">
        <v>1.1600999999999999</v>
      </c>
      <c r="P142" s="39">
        <v>3.8212000000000002</v>
      </c>
    </row>
    <row r="143" spans="1:16" hidden="1" outlineLevel="1" collapsed="1">
      <c r="A143" s="9">
        <v>44562</v>
      </c>
      <c r="B143" s="39">
        <v>5.0326000000000004</v>
      </c>
      <c r="C143" s="39">
        <v>3.9268000000000001</v>
      </c>
      <c r="D143" s="39">
        <v>4.8154000000000003</v>
      </c>
      <c r="E143" s="39">
        <v>6.4032</v>
      </c>
      <c r="F143" s="39">
        <v>9.2203999999999997</v>
      </c>
      <c r="G143" s="39">
        <v>6.2458</v>
      </c>
      <c r="H143" s="39">
        <v>4.1058000000000003</v>
      </c>
      <c r="I143" s="39">
        <v>6.1692</v>
      </c>
      <c r="J143" s="39">
        <v>9.4795999999999996</v>
      </c>
      <c r="K143" s="39">
        <v>11.4703</v>
      </c>
      <c r="L143" s="39">
        <v>0.53549999999999998</v>
      </c>
      <c r="M143" s="39">
        <v>2.6499999999999999E-2</v>
      </c>
      <c r="N143" s="39">
        <v>0.42959999999999998</v>
      </c>
      <c r="O143" s="39">
        <v>1.0572999999999999</v>
      </c>
      <c r="P143" s="39">
        <v>3.0354000000000001</v>
      </c>
    </row>
    <row r="144" spans="1:16" hidden="1" outlineLevel="1" collapsed="1">
      <c r="A144" s="9">
        <v>44593</v>
      </c>
      <c r="B144" s="39">
        <v>5.6071</v>
      </c>
      <c r="C144" s="39">
        <v>4.3803000000000001</v>
      </c>
      <c r="D144" s="39">
        <v>5.3560999999999996</v>
      </c>
      <c r="E144" s="39">
        <v>7.0548000000000002</v>
      </c>
      <c r="F144" s="39">
        <v>4.2725</v>
      </c>
      <c r="G144" s="39">
        <v>6.7565999999999997</v>
      </c>
      <c r="H144" s="39">
        <v>4.2591999999999999</v>
      </c>
      <c r="I144" s="39">
        <v>6.9524999999999997</v>
      </c>
      <c r="J144" s="39">
        <v>9.7712000000000003</v>
      </c>
      <c r="K144" s="39">
        <v>15.179399999999999</v>
      </c>
      <c r="L144" s="39">
        <v>0.42849999999999999</v>
      </c>
      <c r="M144" s="39">
        <v>3.8399999999999997E-2</v>
      </c>
      <c r="N144" s="39">
        <v>0.29609999999999997</v>
      </c>
      <c r="O144" s="39">
        <v>1.3007</v>
      </c>
      <c r="P144" s="39">
        <v>3.7195</v>
      </c>
    </row>
    <row r="145" spans="1:16" hidden="1" outlineLevel="1" collapsed="1">
      <c r="A145" s="9">
        <v>44621</v>
      </c>
      <c r="B145" s="39">
        <v>5.0754999999999999</v>
      </c>
      <c r="C145" s="39">
        <v>4.2645</v>
      </c>
      <c r="D145" s="39">
        <v>5.0987</v>
      </c>
      <c r="E145" s="39">
        <v>8.423</v>
      </c>
      <c r="F145" s="39">
        <v>4.8840000000000003</v>
      </c>
      <c r="G145" s="39">
        <v>6.4386999999999999</v>
      </c>
      <c r="H145" s="39">
        <v>4.3395000000000001</v>
      </c>
      <c r="I145" s="39">
        <v>6.7317999999999998</v>
      </c>
      <c r="J145" s="39">
        <v>9.9513999999999996</v>
      </c>
      <c r="K145" s="39">
        <v>6.1158999999999999</v>
      </c>
      <c r="L145" s="39">
        <v>0.95899999999999996</v>
      </c>
      <c r="M145" s="39">
        <v>1.3100000000000001E-2</v>
      </c>
      <c r="N145" s="39">
        <v>0.96879999999999999</v>
      </c>
      <c r="O145" s="39">
        <v>1.1652</v>
      </c>
      <c r="P145" s="39">
        <v>2.7944</v>
      </c>
    </row>
    <row r="146" spans="1:16" hidden="1" outlineLevel="1" collapsed="1">
      <c r="A146" s="9">
        <v>44652</v>
      </c>
      <c r="B146" s="39">
        <v>4.7873000000000001</v>
      </c>
      <c r="C146" s="39">
        <v>3.694</v>
      </c>
      <c r="D146" s="39">
        <v>4.6532999999999998</v>
      </c>
      <c r="E146" s="39">
        <v>9.1382999999999992</v>
      </c>
      <c r="F146" s="39">
        <v>1.4447000000000001</v>
      </c>
      <c r="G146" s="39">
        <v>5.9829999999999997</v>
      </c>
      <c r="H146" s="39">
        <v>3.4445000000000001</v>
      </c>
      <c r="I146" s="39">
        <v>6.0532000000000004</v>
      </c>
      <c r="J146" s="39">
        <v>9.7009000000000007</v>
      </c>
      <c r="K146" s="39">
        <v>12.6677</v>
      </c>
      <c r="L146" s="39">
        <v>0.73709999999999998</v>
      </c>
      <c r="M146" s="39">
        <v>1.0800000000000001E-2</v>
      </c>
      <c r="N146" s="39">
        <v>0.7389</v>
      </c>
      <c r="O146" s="39">
        <v>1.2049000000000001</v>
      </c>
      <c r="P146" s="39">
        <v>4</v>
      </c>
    </row>
    <row r="147" spans="1:16" hidden="1" outlineLevel="1" collapsed="1">
      <c r="A147" s="9">
        <v>44682</v>
      </c>
      <c r="B147" s="39">
        <v>4.944</v>
      </c>
      <c r="C147" s="39">
        <v>3.2237</v>
      </c>
      <c r="D147" s="39">
        <v>4.7515999999999998</v>
      </c>
      <c r="E147" s="39">
        <v>8.3689</v>
      </c>
      <c r="F147" s="39">
        <v>6.5487000000000002</v>
      </c>
      <c r="G147" s="39">
        <v>5.7131999999999996</v>
      </c>
      <c r="H147" s="39">
        <v>2.8624000000000001</v>
      </c>
      <c r="I147" s="39">
        <v>5.8888999999999996</v>
      </c>
      <c r="J147" s="39">
        <v>9.0419999999999998</v>
      </c>
      <c r="K147" s="39">
        <v>11.0806</v>
      </c>
      <c r="L147" s="39">
        <v>0.54430000000000001</v>
      </c>
      <c r="M147" s="39">
        <v>2.5600000000000001E-2</v>
      </c>
      <c r="N147" s="39">
        <v>0.50380000000000003</v>
      </c>
      <c r="O147" s="39">
        <v>1.2496</v>
      </c>
      <c r="P147" s="39">
        <v>0.82969999999999999</v>
      </c>
    </row>
    <row r="148" spans="1:16" hidden="1" outlineLevel="1" collapsed="1">
      <c r="A148" s="9">
        <v>44713</v>
      </c>
      <c r="B148" s="39">
        <v>5.9440999999999997</v>
      </c>
      <c r="C148" s="39">
        <v>3.0948000000000002</v>
      </c>
      <c r="D148" s="39">
        <v>5.8339999999999996</v>
      </c>
      <c r="E148" s="39">
        <v>7.4372999999999996</v>
      </c>
      <c r="F148" s="39">
        <v>4.2089999999999996</v>
      </c>
      <c r="G148" s="39">
        <v>6.7426000000000004</v>
      </c>
      <c r="H148" s="39">
        <v>3.0895999999999999</v>
      </c>
      <c r="I148" s="39">
        <v>7.0833000000000004</v>
      </c>
      <c r="J148" s="39">
        <v>8.6967999999999996</v>
      </c>
      <c r="K148" s="39">
        <v>11.936500000000001</v>
      </c>
      <c r="L148" s="39">
        <v>0.29449999999999998</v>
      </c>
      <c r="M148" s="39">
        <v>2.1399999999999999E-2</v>
      </c>
      <c r="N148" s="39">
        <v>0.26169999999999999</v>
      </c>
      <c r="O148" s="39">
        <v>0.97870000000000001</v>
      </c>
      <c r="P148" s="39">
        <v>0.01</v>
      </c>
    </row>
    <row r="149" spans="1:16" hidden="1" outlineLevel="1" collapsed="1">
      <c r="A149" s="9">
        <v>44743</v>
      </c>
      <c r="B149" s="39">
        <v>7.1649000000000003</v>
      </c>
      <c r="C149" s="39">
        <v>4.4722999999999997</v>
      </c>
      <c r="D149" s="39">
        <v>6.7112999999999996</v>
      </c>
      <c r="E149" s="39">
        <v>9.5350999999999999</v>
      </c>
      <c r="F149" s="39">
        <v>3.6932999999999998</v>
      </c>
      <c r="G149" s="39">
        <v>8.3839000000000006</v>
      </c>
      <c r="H149" s="39">
        <v>3.9550999999999998</v>
      </c>
      <c r="I149" s="39">
        <v>8.5457000000000001</v>
      </c>
      <c r="J149" s="39">
        <v>10.661199999999999</v>
      </c>
      <c r="K149" s="39">
        <v>13.544</v>
      </c>
      <c r="L149" s="39">
        <v>0.56210000000000004</v>
      </c>
      <c r="M149" s="39">
        <v>3.8800000000000001E-2</v>
      </c>
      <c r="N149" s="39">
        <v>0.52849999999999997</v>
      </c>
      <c r="O149" s="39">
        <v>1.3929</v>
      </c>
      <c r="P149" s="39">
        <v>3</v>
      </c>
    </row>
    <row r="150" spans="1:16" hidden="1" outlineLevel="1" collapsed="1">
      <c r="A150" s="9">
        <v>44774</v>
      </c>
      <c r="B150" s="39">
        <v>6.7474999999999996</v>
      </c>
      <c r="C150" s="39">
        <v>3.1705999999999999</v>
      </c>
      <c r="D150" s="39">
        <v>6.2324999999999999</v>
      </c>
      <c r="E150" s="39">
        <v>9.2886000000000006</v>
      </c>
      <c r="F150" s="39">
        <v>3.8178999999999998</v>
      </c>
      <c r="G150" s="39">
        <v>8.8623999999999992</v>
      </c>
      <c r="H150" s="39">
        <v>3.3765000000000001</v>
      </c>
      <c r="I150" s="39">
        <v>9.4189000000000007</v>
      </c>
      <c r="J150" s="39">
        <v>10.8345</v>
      </c>
      <c r="K150" s="39">
        <v>13.372999999999999</v>
      </c>
      <c r="L150" s="39">
        <v>0.50160000000000005</v>
      </c>
      <c r="M150" s="39">
        <v>0.42949999999999999</v>
      </c>
      <c r="N150" s="39">
        <v>0.46310000000000001</v>
      </c>
      <c r="O150" s="39">
        <v>1.6072</v>
      </c>
      <c r="P150" s="39" t="s">
        <v>265</v>
      </c>
    </row>
    <row r="151" spans="1:16" hidden="1" outlineLevel="1" collapsed="1">
      <c r="A151" s="9">
        <v>44805</v>
      </c>
      <c r="B151" s="39">
        <v>6.4504999999999999</v>
      </c>
      <c r="C151" s="39">
        <v>3.8761999999999999</v>
      </c>
      <c r="D151" s="39">
        <v>6.4162999999999997</v>
      </c>
      <c r="E151" s="39">
        <v>5.6388999999999996</v>
      </c>
      <c r="F151" s="39">
        <v>4.9004000000000003</v>
      </c>
      <c r="G151" s="39">
        <v>9.2865000000000002</v>
      </c>
      <c r="H151" s="39">
        <v>3.5598999999999998</v>
      </c>
      <c r="I151" s="39">
        <v>9.8536999999999999</v>
      </c>
      <c r="J151" s="39">
        <v>10.961499999999999</v>
      </c>
      <c r="K151" s="39">
        <v>17.013100000000001</v>
      </c>
      <c r="L151" s="39">
        <v>0.44650000000000001</v>
      </c>
      <c r="M151" s="39">
        <v>0.22009999999999999</v>
      </c>
      <c r="N151" s="39">
        <v>0.40360000000000001</v>
      </c>
      <c r="O151" s="39">
        <v>1.7734000000000001</v>
      </c>
      <c r="P151" s="39">
        <v>5.6349</v>
      </c>
    </row>
    <row r="152" spans="1:16" hidden="1" outlineLevel="1" collapsed="1">
      <c r="A152" s="9">
        <v>44835</v>
      </c>
      <c r="B152" s="39">
        <v>6.2401999999999997</v>
      </c>
      <c r="C152" s="39">
        <v>3.9453</v>
      </c>
      <c r="D152" s="39">
        <v>6.0975000000000001</v>
      </c>
      <c r="E152" s="39">
        <v>10.5267</v>
      </c>
      <c r="F152" s="39">
        <v>1.4637</v>
      </c>
      <c r="G152" s="39">
        <v>9.6091999999999995</v>
      </c>
      <c r="H152" s="39">
        <v>3.0301999999999998</v>
      </c>
      <c r="I152" s="39">
        <v>10.3466</v>
      </c>
      <c r="J152" s="39">
        <v>12.4277</v>
      </c>
      <c r="K152" s="39">
        <v>9.6270000000000007</v>
      </c>
      <c r="L152" s="39">
        <v>0.28460000000000002</v>
      </c>
      <c r="M152" s="39">
        <v>6.4799999999999996E-2</v>
      </c>
      <c r="N152" s="39">
        <v>0.26479999999999998</v>
      </c>
      <c r="O152" s="39">
        <v>1.4032</v>
      </c>
      <c r="P152" s="39">
        <v>0</v>
      </c>
    </row>
    <row r="153" spans="1:16" hidden="1" outlineLevel="1" collapsed="1">
      <c r="A153" s="9">
        <v>44866</v>
      </c>
      <c r="B153" s="39">
        <v>6.5842000000000001</v>
      </c>
      <c r="C153" s="39">
        <v>4.1755000000000004</v>
      </c>
      <c r="D153" s="39">
        <v>6.6957000000000004</v>
      </c>
      <c r="E153" s="39">
        <v>11.7248</v>
      </c>
      <c r="F153" s="39">
        <v>4.9310999999999998</v>
      </c>
      <c r="G153" s="39">
        <v>9.8881999999999994</v>
      </c>
      <c r="H153" s="39">
        <v>3.6116000000000001</v>
      </c>
      <c r="I153" s="39">
        <v>10.442600000000001</v>
      </c>
      <c r="J153" s="39">
        <v>12.8934</v>
      </c>
      <c r="K153" s="39">
        <v>10.5</v>
      </c>
      <c r="L153" s="39">
        <v>0.30280000000000001</v>
      </c>
      <c r="M153" s="39">
        <v>6.0400000000000002E-2</v>
      </c>
      <c r="N153" s="39">
        <v>0.2646</v>
      </c>
      <c r="O153" s="39">
        <v>1.8711</v>
      </c>
      <c r="P153" s="39">
        <v>0</v>
      </c>
    </row>
    <row r="154" spans="1:16" hidden="1" outlineLevel="1" collapsed="1">
      <c r="A154" s="9">
        <v>44896</v>
      </c>
      <c r="B154" s="39">
        <v>7.0288000000000004</v>
      </c>
      <c r="C154" s="39">
        <v>3.9521999999999999</v>
      </c>
      <c r="D154" s="39">
        <v>6.4476000000000004</v>
      </c>
      <c r="E154" s="39">
        <v>13.745100000000001</v>
      </c>
      <c r="F154" s="39">
        <v>16.575399999999998</v>
      </c>
      <c r="G154" s="39">
        <v>10.771800000000001</v>
      </c>
      <c r="H154" s="39">
        <v>4.0709999999999997</v>
      </c>
      <c r="I154" s="39">
        <v>10.954000000000001</v>
      </c>
      <c r="J154" s="39">
        <v>14.055</v>
      </c>
      <c r="K154" s="39">
        <v>17.989000000000001</v>
      </c>
      <c r="L154" s="39">
        <v>0.23119999999999999</v>
      </c>
      <c r="M154" s="39">
        <v>3.78E-2</v>
      </c>
      <c r="N154" s="39">
        <v>0.192</v>
      </c>
      <c r="O154" s="39">
        <v>3.0348999999999999</v>
      </c>
      <c r="P154" s="39" t="s">
        <v>265</v>
      </c>
    </row>
    <row r="155" spans="1:16" hidden="1" outlineLevel="1" collapsed="1">
      <c r="A155" s="9">
        <v>44927</v>
      </c>
      <c r="B155" s="39">
        <v>6.9867999999999997</v>
      </c>
      <c r="C155" s="39">
        <v>3.7972999999999999</v>
      </c>
      <c r="D155" s="39">
        <v>6.5879000000000003</v>
      </c>
      <c r="E155" s="39">
        <v>14.955399999999999</v>
      </c>
      <c r="F155" s="39">
        <v>17.010999999999999</v>
      </c>
      <c r="G155" s="39">
        <v>11.2232</v>
      </c>
      <c r="H155" s="39">
        <v>4.0471000000000004</v>
      </c>
      <c r="I155" s="39">
        <v>11.5398</v>
      </c>
      <c r="J155" s="39">
        <v>13.785299999999999</v>
      </c>
      <c r="K155" s="39">
        <v>17.4816</v>
      </c>
      <c r="L155" s="39">
        <v>0.20519999999999999</v>
      </c>
      <c r="M155" s="39">
        <v>4.6199999999999998E-2</v>
      </c>
      <c r="N155" s="39">
        <v>0.18609999999999999</v>
      </c>
      <c r="O155" s="39">
        <v>1.5907</v>
      </c>
      <c r="P155" s="39" t="s">
        <v>265</v>
      </c>
    </row>
    <row r="156" spans="1:16" hidden="1" outlineLevel="1" collapsed="1">
      <c r="A156" s="9">
        <v>44958</v>
      </c>
      <c r="B156" s="39">
        <v>7.4316000000000004</v>
      </c>
      <c r="C156" s="39">
        <v>3.5945</v>
      </c>
      <c r="D156" s="39">
        <v>6.4419000000000004</v>
      </c>
      <c r="E156" s="39">
        <v>12.5471</v>
      </c>
      <c r="F156" s="39">
        <v>13.0266</v>
      </c>
      <c r="G156" s="39">
        <v>11.9316</v>
      </c>
      <c r="H156" s="39">
        <v>5.8559000000000001</v>
      </c>
      <c r="I156" s="39">
        <v>12.4389</v>
      </c>
      <c r="J156" s="39">
        <v>14.0594</v>
      </c>
      <c r="K156" s="39">
        <v>17.606999999999999</v>
      </c>
      <c r="L156" s="39">
        <v>0.311</v>
      </c>
      <c r="M156" s="39">
        <v>0.54949999999999999</v>
      </c>
      <c r="N156" s="39">
        <v>0.28100000000000003</v>
      </c>
      <c r="O156" s="39">
        <v>1.4846999999999999</v>
      </c>
      <c r="P156" s="39">
        <v>6</v>
      </c>
    </row>
    <row r="157" spans="1:16" hidden="1" outlineLevel="1" collapsed="1">
      <c r="A157" s="9">
        <v>44986</v>
      </c>
      <c r="B157" s="39">
        <v>8.0717999999999996</v>
      </c>
      <c r="C157" s="39">
        <v>3.4117999999999999</v>
      </c>
      <c r="D157" s="39">
        <v>7.8274999999999997</v>
      </c>
      <c r="E157" s="39">
        <v>13.488799999999999</v>
      </c>
      <c r="F157" s="39">
        <v>13.6744</v>
      </c>
      <c r="G157" s="39">
        <v>12.115399999999999</v>
      </c>
      <c r="H157" s="39">
        <v>3.4613999999999998</v>
      </c>
      <c r="I157" s="39">
        <v>12.7271</v>
      </c>
      <c r="J157" s="39">
        <v>14.3155</v>
      </c>
      <c r="K157" s="39">
        <v>16.457000000000001</v>
      </c>
      <c r="L157" s="39">
        <v>0.38379999999999997</v>
      </c>
      <c r="M157" s="39">
        <v>1.4E-2</v>
      </c>
      <c r="N157" s="39">
        <v>0.3538</v>
      </c>
      <c r="O157" s="39">
        <v>1.3594999999999999</v>
      </c>
      <c r="P157" s="39">
        <v>1.3644000000000001</v>
      </c>
    </row>
    <row r="158" spans="1:16" hidden="1" outlineLevel="1" collapsed="1">
      <c r="A158" s="9">
        <v>45017</v>
      </c>
      <c r="B158" s="39">
        <v>8.6442999999999994</v>
      </c>
      <c r="C158" s="39">
        <v>3.258</v>
      </c>
      <c r="D158" s="39">
        <v>8.6753999999999998</v>
      </c>
      <c r="E158" s="39">
        <v>12.916399999999999</v>
      </c>
      <c r="F158" s="39">
        <v>17.148299999999999</v>
      </c>
      <c r="G158" s="39">
        <v>12.1335</v>
      </c>
      <c r="H158" s="39">
        <v>3.8309000000000002</v>
      </c>
      <c r="I158" s="39">
        <v>13.072900000000001</v>
      </c>
      <c r="J158" s="39">
        <v>14.2034</v>
      </c>
      <c r="K158" s="39">
        <v>16.872699999999998</v>
      </c>
      <c r="L158" s="39">
        <v>0.52280000000000004</v>
      </c>
      <c r="M158" s="39">
        <v>6.9500000000000006E-2</v>
      </c>
      <c r="N158" s="39">
        <v>0.51100000000000001</v>
      </c>
      <c r="O158" s="39">
        <v>1.2233000000000001</v>
      </c>
      <c r="P158" s="39">
        <v>0.63280000000000003</v>
      </c>
    </row>
    <row r="159" spans="1:16" hidden="1" outlineLevel="1" collapsed="1">
      <c r="A159" s="9">
        <v>45047</v>
      </c>
      <c r="B159" s="39">
        <v>9.7359000000000009</v>
      </c>
      <c r="C159" s="39">
        <v>2.8862999999999999</v>
      </c>
      <c r="D159" s="39">
        <v>10.1076</v>
      </c>
      <c r="E159" s="39">
        <v>11.4543</v>
      </c>
      <c r="F159" s="39">
        <v>11.7881</v>
      </c>
      <c r="G159" s="39">
        <v>12.808999999999999</v>
      </c>
      <c r="H159" s="39">
        <v>2.7477</v>
      </c>
      <c r="I159" s="39">
        <v>13.5145</v>
      </c>
      <c r="J159" s="39">
        <v>13.9177</v>
      </c>
      <c r="K159" s="39">
        <v>15.6525</v>
      </c>
      <c r="L159" s="39">
        <v>0.4783</v>
      </c>
      <c r="M159" s="39">
        <v>1.8200000000000001E-2</v>
      </c>
      <c r="N159" s="39">
        <v>0.45500000000000002</v>
      </c>
      <c r="O159" s="39">
        <v>1.5616000000000001</v>
      </c>
      <c r="P159" s="39">
        <v>0.1048</v>
      </c>
    </row>
    <row r="160" spans="1:16" hidden="1" outlineLevel="1" collapsed="1">
      <c r="A160" s="9">
        <v>45078</v>
      </c>
      <c r="B160" s="39">
        <v>10.4848</v>
      </c>
      <c r="C160" s="39">
        <v>2.5869</v>
      </c>
      <c r="D160" s="39">
        <v>10.575100000000001</v>
      </c>
      <c r="E160" s="39">
        <v>13.3535</v>
      </c>
      <c r="F160" s="39">
        <v>12.1272</v>
      </c>
      <c r="G160" s="39">
        <v>13.3749</v>
      </c>
      <c r="H160" s="39">
        <v>2.8342000000000001</v>
      </c>
      <c r="I160" s="39">
        <v>14.237299999999999</v>
      </c>
      <c r="J160" s="39">
        <v>13.3513</v>
      </c>
      <c r="K160" s="39">
        <v>15.246700000000001</v>
      </c>
      <c r="L160" s="39">
        <v>0.76100000000000001</v>
      </c>
      <c r="M160" s="39">
        <v>1.8599999999999998E-2</v>
      </c>
      <c r="N160" s="39">
        <v>0.72629999999999995</v>
      </c>
      <c r="O160" s="39">
        <v>1.4274</v>
      </c>
      <c r="P160" s="39">
        <v>3.5404</v>
      </c>
    </row>
    <row r="161" spans="1:16" hidden="1" outlineLevel="1" collapsed="1">
      <c r="A161" s="9">
        <v>45108</v>
      </c>
      <c r="B161" s="39">
        <v>11.176399999999999</v>
      </c>
      <c r="C161" s="39">
        <v>2.8262</v>
      </c>
      <c r="D161" s="39">
        <v>12.4229</v>
      </c>
      <c r="E161" s="39">
        <v>11.612</v>
      </c>
      <c r="F161" s="39">
        <v>5.3520000000000003</v>
      </c>
      <c r="G161" s="39">
        <v>13.747199999999999</v>
      </c>
      <c r="H161" s="39">
        <v>2.8995000000000002</v>
      </c>
      <c r="I161" s="39">
        <v>14.6782</v>
      </c>
      <c r="J161" s="39">
        <v>13.380800000000001</v>
      </c>
      <c r="K161" s="39">
        <v>10.207800000000001</v>
      </c>
      <c r="L161" s="39">
        <v>0.73050000000000004</v>
      </c>
      <c r="M161" s="39">
        <v>8.2199999999999995E-2</v>
      </c>
      <c r="N161" s="39">
        <v>0.70250000000000001</v>
      </c>
      <c r="O161" s="39">
        <v>1.4055</v>
      </c>
      <c r="P161" s="39">
        <v>0.78810000000000002</v>
      </c>
    </row>
    <row r="162" spans="1:16" hidden="1" outlineLevel="1" collapsed="1">
      <c r="A162" s="9">
        <v>45139</v>
      </c>
      <c r="B162" s="39">
        <v>11.296900000000001</v>
      </c>
      <c r="C162" s="39">
        <v>2.7023000000000001</v>
      </c>
      <c r="D162" s="39">
        <v>11.3506</v>
      </c>
      <c r="E162" s="39">
        <v>11.988099999999999</v>
      </c>
      <c r="F162" s="39">
        <v>14.0466</v>
      </c>
      <c r="G162" s="39">
        <v>13.647600000000001</v>
      </c>
      <c r="H162" s="39">
        <v>2.9748999999999999</v>
      </c>
      <c r="I162" s="39">
        <v>14.254099999999999</v>
      </c>
      <c r="J162" s="39">
        <v>14.7713</v>
      </c>
      <c r="K162" s="39">
        <v>16.187999999999999</v>
      </c>
      <c r="L162" s="39">
        <v>0.66690000000000005</v>
      </c>
      <c r="M162" s="39">
        <v>1.8800000000000001E-2</v>
      </c>
      <c r="N162" s="39">
        <v>0.64049999999999996</v>
      </c>
      <c r="O162" s="39">
        <v>1.4770000000000001</v>
      </c>
      <c r="P162" s="39">
        <v>0.75529999999999997</v>
      </c>
    </row>
    <row r="163" spans="1:16" hidden="1" outlineLevel="1" collapsed="1">
      <c r="A163" s="9">
        <v>45170</v>
      </c>
      <c r="B163" s="39">
        <v>10.163600000000001</v>
      </c>
      <c r="C163" s="39">
        <v>3.0377999999999998</v>
      </c>
      <c r="D163" s="39">
        <v>10.8218</v>
      </c>
      <c r="E163" s="39">
        <v>11.9682</v>
      </c>
      <c r="F163" s="39">
        <v>14.9802</v>
      </c>
      <c r="G163" s="39">
        <v>13.2293</v>
      </c>
      <c r="H163" s="39">
        <v>3.3826000000000001</v>
      </c>
      <c r="I163" s="39">
        <v>13.7544</v>
      </c>
      <c r="J163" s="39">
        <v>14.782500000000001</v>
      </c>
      <c r="K163" s="39">
        <v>15.5946</v>
      </c>
      <c r="L163" s="39">
        <v>0.70520000000000005</v>
      </c>
      <c r="M163" s="39">
        <v>1.52E-2</v>
      </c>
      <c r="N163" s="39">
        <v>0.66310000000000002</v>
      </c>
      <c r="O163" s="39">
        <v>1.6355999999999999</v>
      </c>
      <c r="P163" s="39">
        <v>2.6753</v>
      </c>
    </row>
    <row r="164" spans="1:16" hidden="1" outlineLevel="1" collapsed="1">
      <c r="A164" s="9">
        <v>45200</v>
      </c>
      <c r="B164" s="39">
        <v>9.6112000000000002</v>
      </c>
      <c r="C164" s="39">
        <v>2.9106999999999998</v>
      </c>
      <c r="D164" s="39">
        <v>10.611000000000001</v>
      </c>
      <c r="E164" s="39">
        <v>11.805</v>
      </c>
      <c r="F164" s="39">
        <v>11.525700000000001</v>
      </c>
      <c r="G164" s="39">
        <v>12.3438</v>
      </c>
      <c r="H164" s="39">
        <v>3.1514000000000002</v>
      </c>
      <c r="I164" s="39">
        <v>13.334300000000001</v>
      </c>
      <c r="J164" s="39">
        <v>14.6503</v>
      </c>
      <c r="K164" s="39">
        <v>15.5603</v>
      </c>
      <c r="L164" s="39">
        <v>0.65200000000000002</v>
      </c>
      <c r="M164" s="39">
        <v>1.78E-2</v>
      </c>
      <c r="N164" s="39">
        <v>0.64459999999999995</v>
      </c>
      <c r="O164" s="39">
        <v>1.2370000000000001</v>
      </c>
      <c r="P164" s="39">
        <v>3.3828</v>
      </c>
    </row>
    <row r="165" spans="1:16" hidden="1" outlineLevel="1" collapsed="1">
      <c r="A165" s="9">
        <v>45231</v>
      </c>
      <c r="B165" s="39">
        <v>10.4499</v>
      </c>
      <c r="C165" s="39">
        <v>3.0015999999999998</v>
      </c>
      <c r="D165" s="39">
        <v>11.0656</v>
      </c>
      <c r="E165" s="39">
        <v>13.126099999999999</v>
      </c>
      <c r="F165" s="39">
        <v>8.4510000000000005</v>
      </c>
      <c r="G165" s="39">
        <v>12.8019</v>
      </c>
      <c r="H165" s="39">
        <v>3.4569999999999999</v>
      </c>
      <c r="I165" s="39">
        <v>13.2117</v>
      </c>
      <c r="J165" s="39">
        <v>14.714499999999999</v>
      </c>
      <c r="K165" s="39">
        <v>16.033999999999999</v>
      </c>
      <c r="L165" s="39">
        <v>0.7006</v>
      </c>
      <c r="M165" s="39">
        <v>1.7899999999999999E-2</v>
      </c>
      <c r="N165" s="39">
        <v>0.68130000000000002</v>
      </c>
      <c r="O165" s="39">
        <v>1.6295999999999999</v>
      </c>
      <c r="P165" s="39">
        <v>3.3424999999999998</v>
      </c>
    </row>
    <row r="166" spans="1:16" hidden="1" outlineLevel="1" collapsed="1">
      <c r="A166" s="9">
        <v>45261</v>
      </c>
      <c r="B166" s="39">
        <v>10.2806</v>
      </c>
      <c r="C166" s="39">
        <v>2.9550000000000001</v>
      </c>
      <c r="D166" s="39">
        <v>10.653</v>
      </c>
      <c r="E166" s="39">
        <v>12.9602</v>
      </c>
      <c r="F166" s="39">
        <v>14.5145</v>
      </c>
      <c r="G166" s="39">
        <v>12.6852</v>
      </c>
      <c r="H166" s="39">
        <v>3.4963000000000002</v>
      </c>
      <c r="I166" s="39">
        <v>13.180099999999999</v>
      </c>
      <c r="J166" s="39">
        <v>14.4811</v>
      </c>
      <c r="K166" s="39">
        <v>16.639099999999999</v>
      </c>
      <c r="L166" s="39">
        <v>0.78920000000000001</v>
      </c>
      <c r="M166" s="39">
        <v>2.4799999999999999E-2</v>
      </c>
      <c r="N166" s="39">
        <v>0.78769999999999996</v>
      </c>
      <c r="O166" s="39">
        <v>1.4693000000000001</v>
      </c>
      <c r="P166" s="39">
        <v>0.8</v>
      </c>
    </row>
    <row r="167" spans="1:16" hidden="1" outlineLevel="1" collapsed="1">
      <c r="A167" s="9">
        <v>45292</v>
      </c>
      <c r="B167" s="39">
        <v>10.084199999999999</v>
      </c>
      <c r="C167" s="39">
        <v>2.8978000000000002</v>
      </c>
      <c r="D167" s="39">
        <v>11.2318</v>
      </c>
      <c r="E167" s="39">
        <v>13.0016</v>
      </c>
      <c r="F167" s="39">
        <v>6.9762000000000004</v>
      </c>
      <c r="G167" s="39">
        <v>12.4824</v>
      </c>
      <c r="H167" s="39">
        <v>3.48</v>
      </c>
      <c r="I167" s="39">
        <v>12.8858</v>
      </c>
      <c r="J167" s="39">
        <v>14.679</v>
      </c>
      <c r="K167" s="39">
        <v>15.7393</v>
      </c>
      <c r="L167" s="39">
        <v>0.70350000000000001</v>
      </c>
      <c r="M167" s="39">
        <v>2.2800000000000001E-2</v>
      </c>
      <c r="N167" s="39">
        <v>0.66749999999999998</v>
      </c>
      <c r="O167" s="39">
        <v>1.6797</v>
      </c>
      <c r="P167" s="39">
        <v>2.5817000000000001</v>
      </c>
    </row>
    <row r="168" spans="1:16" hidden="1" outlineLevel="1" collapsed="1">
      <c r="A168" s="9">
        <v>45323</v>
      </c>
      <c r="B168" s="39">
        <v>10.3431</v>
      </c>
      <c r="C168" s="39">
        <v>4.0449999999999999</v>
      </c>
      <c r="D168" s="39">
        <v>11.227499999999999</v>
      </c>
      <c r="E168" s="39">
        <v>12.505100000000001</v>
      </c>
      <c r="F168" s="39">
        <v>4.4827000000000004</v>
      </c>
      <c r="G168" s="39">
        <v>12.3011</v>
      </c>
      <c r="H168" s="39">
        <v>3.6225000000000001</v>
      </c>
      <c r="I168" s="39">
        <v>12.679</v>
      </c>
      <c r="J168" s="39">
        <v>14.3248</v>
      </c>
      <c r="K168" s="39">
        <v>14.3505</v>
      </c>
      <c r="L168" s="39">
        <v>0.83479999999999999</v>
      </c>
      <c r="M168" s="39">
        <v>1.2999999999999999E-2</v>
      </c>
      <c r="N168" s="39">
        <v>0.80649999999999999</v>
      </c>
      <c r="O168" s="39">
        <v>1.59</v>
      </c>
      <c r="P168" s="39">
        <v>2.7067999999999999</v>
      </c>
    </row>
    <row r="169" spans="1:16" hidden="1" outlineLevel="1" collapsed="1">
      <c r="A169" s="9">
        <v>45352</v>
      </c>
      <c r="B169" s="39">
        <v>10.681699999999999</v>
      </c>
      <c r="C169" s="39">
        <v>3.4706999999999999</v>
      </c>
      <c r="D169" s="39">
        <v>10.7942</v>
      </c>
      <c r="E169" s="39">
        <v>12.800700000000001</v>
      </c>
      <c r="F169" s="39">
        <v>13.042899999999999</v>
      </c>
      <c r="G169" s="39">
        <v>12.3223</v>
      </c>
      <c r="H169" s="39">
        <v>4.1840000000000002</v>
      </c>
      <c r="I169" s="39">
        <v>12.824999999999999</v>
      </c>
      <c r="J169" s="39">
        <v>14.5839</v>
      </c>
      <c r="K169" s="39">
        <v>16.215299999999999</v>
      </c>
      <c r="L169" s="39">
        <v>0.83209999999999995</v>
      </c>
      <c r="M169" s="39">
        <v>1.7299999999999999E-2</v>
      </c>
      <c r="N169" s="39">
        <v>0.79369999999999996</v>
      </c>
      <c r="O169" s="39">
        <v>1.6627000000000001</v>
      </c>
      <c r="P169" s="39">
        <v>2.4051999999999998</v>
      </c>
    </row>
    <row r="170" spans="1:16" collapsed="1">
      <c r="A170" s="9">
        <v>45383</v>
      </c>
      <c r="B170" s="39">
        <v>9.8983000000000008</v>
      </c>
      <c r="C170" s="39">
        <v>3.6362999999999999</v>
      </c>
      <c r="D170" s="39">
        <v>10.443300000000001</v>
      </c>
      <c r="E170" s="39">
        <v>11.9041</v>
      </c>
      <c r="F170" s="39">
        <v>14.344099999999999</v>
      </c>
      <c r="G170" s="39">
        <v>12.294499999999999</v>
      </c>
      <c r="H170" s="39">
        <v>4.3475000000000001</v>
      </c>
      <c r="I170" s="39">
        <v>12.808400000000001</v>
      </c>
      <c r="J170" s="39">
        <v>13.347899999999999</v>
      </c>
      <c r="K170" s="39">
        <v>16.274699999999999</v>
      </c>
      <c r="L170" s="39">
        <v>1.0519000000000001</v>
      </c>
      <c r="M170" s="39">
        <v>2.81E-2</v>
      </c>
      <c r="N170" s="39">
        <v>1.1073999999999999</v>
      </c>
      <c r="O170" s="39">
        <v>0.70740000000000003</v>
      </c>
      <c r="P170" s="39">
        <v>0.8</v>
      </c>
    </row>
    <row r="171" spans="1:16">
      <c r="A171" s="9">
        <v>45413</v>
      </c>
      <c r="B171" s="39">
        <v>10.127700000000001</v>
      </c>
      <c r="C171" s="39">
        <v>3.4030999999999998</v>
      </c>
      <c r="D171" s="39">
        <v>10.9802</v>
      </c>
      <c r="E171" s="39">
        <v>10.695</v>
      </c>
      <c r="F171" s="39">
        <v>13.508699999999999</v>
      </c>
      <c r="G171" s="39">
        <v>11.720499999999999</v>
      </c>
      <c r="H171" s="39">
        <v>4.3558000000000003</v>
      </c>
      <c r="I171" s="39">
        <v>12.1851</v>
      </c>
      <c r="J171" s="39">
        <v>12.151300000000001</v>
      </c>
      <c r="K171" s="39">
        <v>14.9194</v>
      </c>
      <c r="L171" s="39">
        <v>0.81940000000000002</v>
      </c>
      <c r="M171" s="39">
        <v>1.6400000000000001E-2</v>
      </c>
      <c r="N171" s="39">
        <v>0.90490000000000004</v>
      </c>
      <c r="O171" s="39">
        <v>0.55959999999999999</v>
      </c>
      <c r="P171" s="39" t="s">
        <v>265</v>
      </c>
    </row>
    <row r="172" spans="1:16">
      <c r="A172" s="9">
        <v>45444</v>
      </c>
      <c r="B172" s="39">
        <v>9.8210999999999995</v>
      </c>
      <c r="C172" s="39">
        <v>3.9348000000000001</v>
      </c>
      <c r="D172" s="39">
        <v>10.700200000000001</v>
      </c>
      <c r="E172" s="39">
        <v>10.768700000000001</v>
      </c>
      <c r="F172" s="39">
        <v>14.5814</v>
      </c>
      <c r="G172" s="39">
        <v>11.4899</v>
      </c>
      <c r="H172" s="39">
        <v>4.6599000000000004</v>
      </c>
      <c r="I172" s="39">
        <v>12.003500000000001</v>
      </c>
      <c r="J172" s="39">
        <v>11.9946</v>
      </c>
      <c r="K172" s="39">
        <v>14.757</v>
      </c>
      <c r="L172" s="39">
        <v>0.90469999999999995</v>
      </c>
      <c r="M172" s="39">
        <v>2.6599999999999999E-2</v>
      </c>
      <c r="N172" s="39">
        <v>1.0196000000000001</v>
      </c>
      <c r="O172" s="39">
        <v>0.64590000000000003</v>
      </c>
      <c r="P172" s="39" t="s">
        <v>265</v>
      </c>
    </row>
    <row r="173" spans="1:16">
      <c r="A173" s="9">
        <v>45474</v>
      </c>
      <c r="B173" s="39">
        <v>9.4265000000000008</v>
      </c>
      <c r="C173" s="39">
        <v>3.3235000000000001</v>
      </c>
      <c r="D173" s="39">
        <v>9.8743999999999996</v>
      </c>
      <c r="E173" s="39">
        <v>10.4046</v>
      </c>
      <c r="F173" s="39">
        <v>12.3848</v>
      </c>
      <c r="G173" s="39">
        <v>11.349</v>
      </c>
      <c r="H173" s="39">
        <v>4.5236999999999998</v>
      </c>
      <c r="I173" s="39">
        <v>11.6646</v>
      </c>
      <c r="J173" s="39">
        <v>11.756399999999999</v>
      </c>
      <c r="K173" s="39">
        <v>12.777200000000001</v>
      </c>
      <c r="L173" s="39">
        <v>0.94920000000000004</v>
      </c>
      <c r="M173" s="39">
        <v>2.18E-2</v>
      </c>
      <c r="N173" s="39">
        <v>1.0157</v>
      </c>
      <c r="O173" s="39">
        <v>0.67949999999999999</v>
      </c>
      <c r="P173" s="39">
        <v>2.8565999999999998</v>
      </c>
    </row>
    <row r="174" spans="1:16">
      <c r="A174" s="9">
        <v>45505</v>
      </c>
      <c r="B174" s="39">
        <v>9.3717000000000006</v>
      </c>
      <c r="C174" s="39">
        <v>3.5790999999999999</v>
      </c>
      <c r="D174" s="39">
        <v>10.374700000000001</v>
      </c>
      <c r="E174" s="39">
        <v>9.3422999999999998</v>
      </c>
      <c r="F174" s="39">
        <v>12.2784</v>
      </c>
      <c r="G174" s="39">
        <v>11.196300000000001</v>
      </c>
      <c r="H174" s="39">
        <v>4.1927000000000003</v>
      </c>
      <c r="I174" s="39">
        <v>11.6846</v>
      </c>
      <c r="J174" s="39">
        <v>11.202299999999999</v>
      </c>
      <c r="K174" s="39">
        <v>13.757099999999999</v>
      </c>
      <c r="L174" s="39">
        <v>0.96030000000000004</v>
      </c>
      <c r="M174" s="39">
        <v>1.7999999999999999E-2</v>
      </c>
      <c r="N174" s="39">
        <v>1.0537000000000001</v>
      </c>
      <c r="O174" s="39">
        <v>0.62050000000000005</v>
      </c>
      <c r="P174" s="39">
        <v>3.3</v>
      </c>
    </row>
    <row r="175" spans="1:16">
      <c r="A175" s="9">
        <v>45536</v>
      </c>
      <c r="B175" s="39">
        <v>9.4267000000000003</v>
      </c>
      <c r="C175" s="39">
        <v>3.7913000000000001</v>
      </c>
      <c r="D175" s="39">
        <v>9.5883000000000003</v>
      </c>
      <c r="E175" s="39">
        <v>9.5913000000000004</v>
      </c>
      <c r="F175" s="39">
        <v>12.048</v>
      </c>
      <c r="G175" s="39">
        <v>11.378399999999999</v>
      </c>
      <c r="H175" s="39">
        <v>4.6515000000000004</v>
      </c>
      <c r="I175" s="39">
        <v>11.718400000000001</v>
      </c>
      <c r="J175" s="39">
        <v>12.0032</v>
      </c>
      <c r="K175" s="39">
        <v>14.271100000000001</v>
      </c>
      <c r="L175" s="39">
        <v>0.94989999999999997</v>
      </c>
      <c r="M175" s="39">
        <v>2.2700000000000001E-2</v>
      </c>
      <c r="N175" s="39">
        <v>1.0504</v>
      </c>
      <c r="O175" s="39">
        <v>0.62970000000000004</v>
      </c>
      <c r="P175" s="39" t="s">
        <v>265</v>
      </c>
    </row>
    <row r="176" spans="1:16">
      <c r="A176" s="9">
        <v>45566</v>
      </c>
      <c r="B176" s="39">
        <v>9.1857000000000006</v>
      </c>
      <c r="C176" s="39">
        <v>4.6653000000000002</v>
      </c>
      <c r="D176" s="39">
        <v>9.9959000000000007</v>
      </c>
      <c r="E176" s="39">
        <v>10.013</v>
      </c>
      <c r="F176" s="39">
        <v>12.912699999999999</v>
      </c>
      <c r="G176" s="39">
        <v>11.4412</v>
      </c>
      <c r="H176" s="39">
        <v>4.3509000000000002</v>
      </c>
      <c r="I176" s="39">
        <v>11.8066</v>
      </c>
      <c r="J176" s="39">
        <v>11.727399999999999</v>
      </c>
      <c r="K176" s="39">
        <v>13.006600000000001</v>
      </c>
      <c r="L176" s="39">
        <v>1.1039000000000001</v>
      </c>
      <c r="M176" s="39">
        <v>2.9899999999999999E-2</v>
      </c>
      <c r="N176" s="39">
        <v>1.1822999999999999</v>
      </c>
      <c r="O176" s="39">
        <v>0.89329999999999998</v>
      </c>
      <c r="P176" s="39">
        <v>0.8</v>
      </c>
    </row>
    <row r="177" spans="1:16">
      <c r="A177" s="9">
        <v>45597</v>
      </c>
      <c r="B177" s="39">
        <v>9.3568999999999996</v>
      </c>
      <c r="C177" s="39">
        <v>4.6611000000000002</v>
      </c>
      <c r="D177" s="39">
        <v>9.9860000000000007</v>
      </c>
      <c r="E177" s="39">
        <v>9.1616</v>
      </c>
      <c r="F177" s="39">
        <v>11.757099999999999</v>
      </c>
      <c r="G177" s="39">
        <v>11.3896</v>
      </c>
      <c r="H177" s="39">
        <v>4.7374999999999998</v>
      </c>
      <c r="I177" s="39">
        <v>11.494899999999999</v>
      </c>
      <c r="J177" s="39">
        <v>11.6562</v>
      </c>
      <c r="K177" s="39">
        <v>14.033300000000001</v>
      </c>
      <c r="L177" s="39">
        <v>1.0944</v>
      </c>
      <c r="M177" s="39">
        <v>2.23E-2</v>
      </c>
      <c r="N177" s="39">
        <v>1.1396999999999999</v>
      </c>
      <c r="O177" s="39">
        <v>0.95579999999999998</v>
      </c>
      <c r="P177" s="39">
        <v>1.1193</v>
      </c>
    </row>
    <row r="178" spans="1:16">
      <c r="A178" s="9">
        <v>45627</v>
      </c>
      <c r="B178" s="39">
        <v>9.1191999999999993</v>
      </c>
      <c r="C178" s="39">
        <v>3.9714999999999998</v>
      </c>
      <c r="D178" s="39">
        <v>9.3199000000000005</v>
      </c>
      <c r="E178" s="39">
        <v>8.6978000000000009</v>
      </c>
      <c r="F178" s="39">
        <v>11.938000000000001</v>
      </c>
      <c r="G178" s="39">
        <v>11.1838</v>
      </c>
      <c r="H178" s="39">
        <v>4.6567999999999996</v>
      </c>
      <c r="I178" s="39">
        <v>11.332800000000001</v>
      </c>
      <c r="J178" s="39">
        <v>11.5532</v>
      </c>
      <c r="K178" s="39">
        <v>13.899100000000001</v>
      </c>
      <c r="L178" s="39">
        <v>1.0748</v>
      </c>
      <c r="M178" s="39">
        <v>2.2800000000000001E-2</v>
      </c>
      <c r="N178" s="39">
        <v>1.1607000000000001</v>
      </c>
      <c r="O178" s="39">
        <v>0.91020000000000001</v>
      </c>
      <c r="P178" s="39">
        <v>1.0961000000000001</v>
      </c>
    </row>
    <row r="179" spans="1:16">
      <c r="A179" s="9">
        <v>45658</v>
      </c>
      <c r="B179" s="39">
        <v>9.1245999999999992</v>
      </c>
      <c r="C179" s="39">
        <v>5.8978000000000002</v>
      </c>
      <c r="D179" s="39">
        <v>8.7934000000000001</v>
      </c>
      <c r="E179" s="39">
        <v>9.8956</v>
      </c>
      <c r="F179" s="39">
        <v>11.101800000000001</v>
      </c>
      <c r="G179" s="39">
        <v>11.143700000000001</v>
      </c>
      <c r="H179" s="39">
        <v>5.9509999999999996</v>
      </c>
      <c r="I179" s="39">
        <v>11.5236</v>
      </c>
      <c r="J179" s="39">
        <v>11.8918</v>
      </c>
      <c r="K179" s="39">
        <v>13.2729</v>
      </c>
      <c r="L179" s="39">
        <v>1.0550999999999999</v>
      </c>
      <c r="M179" s="39">
        <v>3.0200000000000001E-2</v>
      </c>
      <c r="N179" s="39">
        <v>1.1354</v>
      </c>
      <c r="O179" s="39">
        <v>0.90559999999999996</v>
      </c>
      <c r="P179" s="39">
        <v>1.0920000000000001</v>
      </c>
    </row>
    <row r="180" spans="1:16">
      <c r="A180" s="9">
        <v>45689</v>
      </c>
      <c r="B180" s="39">
        <v>9.6738999999999997</v>
      </c>
      <c r="C180" s="39">
        <v>3.7660999999999998</v>
      </c>
      <c r="D180" s="39">
        <v>9.5192999999999994</v>
      </c>
      <c r="E180" s="39">
        <v>9.8465000000000007</v>
      </c>
      <c r="F180" s="39">
        <v>11.602399999999999</v>
      </c>
      <c r="G180" s="39">
        <v>11.703200000000001</v>
      </c>
      <c r="H180" s="39">
        <v>5.1970000000000001</v>
      </c>
      <c r="I180" s="39">
        <v>12.1036</v>
      </c>
      <c r="J180" s="39">
        <v>11.6549</v>
      </c>
      <c r="K180" s="39">
        <v>13.1609</v>
      </c>
      <c r="L180" s="39">
        <v>1.0327</v>
      </c>
      <c r="M180" s="39">
        <v>2.18E-2</v>
      </c>
      <c r="N180" s="39">
        <v>1.1051</v>
      </c>
      <c r="O180" s="39">
        <v>0.93159999999999998</v>
      </c>
      <c r="P180" s="39">
        <v>0.99180000000000001</v>
      </c>
    </row>
    <row r="181" spans="1:16">
      <c r="A181" s="9">
        <v>45717</v>
      </c>
      <c r="B181" s="39">
        <v>9.3278999999999996</v>
      </c>
      <c r="C181" s="39">
        <v>4.1428000000000003</v>
      </c>
      <c r="D181" s="39">
        <v>9.2864000000000004</v>
      </c>
      <c r="E181" s="39">
        <v>9.9854000000000003</v>
      </c>
      <c r="F181" s="39">
        <v>11.567</v>
      </c>
      <c r="G181" s="39">
        <v>11.350300000000001</v>
      </c>
      <c r="H181" s="39">
        <v>4.8270999999999997</v>
      </c>
      <c r="I181" s="39">
        <v>11.6067</v>
      </c>
      <c r="J181" s="39">
        <v>11.606199999999999</v>
      </c>
      <c r="K181" s="39">
        <v>13.7104</v>
      </c>
      <c r="L181" s="39">
        <v>1.0649</v>
      </c>
      <c r="M181" s="39">
        <v>2.3300000000000001E-2</v>
      </c>
      <c r="N181" s="39">
        <v>1.1338999999999999</v>
      </c>
      <c r="O181" s="39">
        <v>1.0374000000000001</v>
      </c>
      <c r="P181" s="39">
        <v>0.97740000000000005</v>
      </c>
    </row>
    <row r="182" spans="1:16">
      <c r="A182" s="9">
        <v>45748</v>
      </c>
      <c r="B182" s="39">
        <v>10.0303</v>
      </c>
      <c r="C182" s="39">
        <v>3.6688000000000001</v>
      </c>
      <c r="D182" s="39">
        <v>10.034000000000001</v>
      </c>
      <c r="E182" s="39">
        <v>9.5953999999999997</v>
      </c>
      <c r="F182" s="39">
        <v>11.1166</v>
      </c>
      <c r="G182" s="39">
        <v>11.9558</v>
      </c>
      <c r="H182" s="39">
        <v>4.8705999999999996</v>
      </c>
      <c r="I182" s="39">
        <v>12.412800000000001</v>
      </c>
      <c r="J182" s="39">
        <v>11.920299999999999</v>
      </c>
      <c r="K182" s="39">
        <v>14.020799999999999</v>
      </c>
      <c r="L182" s="39">
        <v>1.0311999999999999</v>
      </c>
      <c r="M182" s="39">
        <v>2.0899999999999998E-2</v>
      </c>
      <c r="N182" s="39">
        <v>1.1086</v>
      </c>
      <c r="O182" s="39">
        <v>0.93140000000000001</v>
      </c>
      <c r="P182" s="39">
        <v>1.0531999999999999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36" customWidth="1"/>
    <col min="2" max="3" width="16.44140625" style="37" customWidth="1"/>
    <col min="4" max="4" width="30.44140625" style="37" customWidth="1"/>
    <col min="5" max="16384" width="9.109375" style="37"/>
  </cols>
  <sheetData>
    <row r="1" spans="1:6" s="10" customFormat="1">
      <c r="A1" s="4" t="s">
        <v>129</v>
      </c>
    </row>
    <row r="2" spans="1:6" s="10" customFormat="1" ht="5.25" customHeight="1">
      <c r="A2" s="42"/>
    </row>
    <row r="3" spans="1:6">
      <c r="A3" s="112" t="s">
        <v>124</v>
      </c>
    </row>
    <row r="4" spans="1:6" ht="12.75" customHeight="1">
      <c r="A4" s="11" t="s">
        <v>127</v>
      </c>
    </row>
    <row r="5" spans="1:6" ht="12.75" customHeight="1">
      <c r="A5" s="12" t="s">
        <v>125</v>
      </c>
    </row>
    <row r="6" spans="1:6" s="38" customFormat="1" ht="15" customHeight="1">
      <c r="A6" s="191" t="s">
        <v>0</v>
      </c>
      <c r="B6" s="233" t="s">
        <v>211</v>
      </c>
      <c r="C6" s="234" t="s">
        <v>126</v>
      </c>
      <c r="D6" s="234" t="s">
        <v>184</v>
      </c>
    </row>
    <row r="7" spans="1:6" s="38" customFormat="1" ht="15" customHeight="1">
      <c r="A7" s="192"/>
      <c r="B7" s="233"/>
      <c r="C7" s="235"/>
      <c r="D7" s="235"/>
    </row>
    <row r="8" spans="1:6" s="38" customFormat="1" ht="25.5" customHeight="1">
      <c r="A8" s="193"/>
      <c r="B8" s="233"/>
      <c r="C8" s="236"/>
      <c r="D8" s="236"/>
    </row>
    <row r="9" spans="1:6" s="38" customFormat="1" hidden="1">
      <c r="A9" s="116"/>
      <c r="B9" s="126"/>
      <c r="C9" s="127"/>
      <c r="D9" s="127"/>
    </row>
    <row r="10" spans="1:6" s="38" customFormat="1">
      <c r="A10" s="44">
        <v>1</v>
      </c>
      <c r="B10" s="143">
        <v>2</v>
      </c>
      <c r="C10" s="143">
        <v>3</v>
      </c>
      <c r="D10" s="51">
        <v>4</v>
      </c>
    </row>
    <row r="11" spans="1:6" hidden="1" outlineLevel="1">
      <c r="A11" s="41">
        <v>40544</v>
      </c>
      <c r="B11" s="144">
        <v>0</v>
      </c>
      <c r="C11" s="144">
        <v>29</v>
      </c>
      <c r="D11" s="140" t="s">
        <v>185</v>
      </c>
      <c r="E11" s="134"/>
      <c r="F11" s="134"/>
    </row>
    <row r="12" spans="1:6" hidden="1" outlineLevel="1">
      <c r="A12" s="41">
        <v>40575</v>
      </c>
      <c r="B12" s="144">
        <v>0</v>
      </c>
      <c r="C12" s="144">
        <v>28</v>
      </c>
      <c r="D12" s="140" t="s">
        <v>185</v>
      </c>
      <c r="E12" s="134"/>
      <c r="F12" s="134"/>
    </row>
    <row r="13" spans="1:6" hidden="1" outlineLevel="1">
      <c r="A13" s="41">
        <v>40603</v>
      </c>
      <c r="B13" s="144">
        <v>0</v>
      </c>
      <c r="C13" s="144">
        <v>27</v>
      </c>
      <c r="D13" s="140" t="s">
        <v>185</v>
      </c>
      <c r="E13" s="134"/>
      <c r="F13" s="134"/>
    </row>
    <row r="14" spans="1:6" hidden="1" outlineLevel="1">
      <c r="A14" s="41">
        <v>40634</v>
      </c>
      <c r="B14" s="144">
        <v>0</v>
      </c>
      <c r="C14" s="144">
        <v>27</v>
      </c>
      <c r="D14" s="140" t="s">
        <v>185</v>
      </c>
      <c r="E14" s="134"/>
      <c r="F14" s="134"/>
    </row>
    <row r="15" spans="1:6" hidden="1" outlineLevel="1">
      <c r="A15" s="41">
        <v>40664</v>
      </c>
      <c r="B15" s="144">
        <v>0</v>
      </c>
      <c r="C15" s="144">
        <v>24</v>
      </c>
      <c r="D15" s="140" t="s">
        <v>185</v>
      </c>
      <c r="E15" s="134"/>
      <c r="F15" s="134"/>
    </row>
    <row r="16" spans="1:6" hidden="1" outlineLevel="1">
      <c r="A16" s="41">
        <v>40695</v>
      </c>
      <c r="B16" s="144">
        <v>0</v>
      </c>
      <c r="C16" s="144">
        <v>24</v>
      </c>
      <c r="D16" s="140" t="s">
        <v>185</v>
      </c>
      <c r="E16" s="134"/>
      <c r="F16" s="134"/>
    </row>
    <row r="17" spans="1:6" hidden="1" outlineLevel="1">
      <c r="A17" s="41">
        <v>40725</v>
      </c>
      <c r="B17" s="144">
        <v>0</v>
      </c>
      <c r="C17" s="144">
        <v>23</v>
      </c>
      <c r="D17" s="140" t="s">
        <v>185</v>
      </c>
      <c r="E17" s="134"/>
      <c r="F17" s="134"/>
    </row>
    <row r="18" spans="1:6" hidden="1" outlineLevel="1">
      <c r="A18" s="41">
        <v>40756</v>
      </c>
      <c r="B18" s="144">
        <v>0</v>
      </c>
      <c r="C18" s="144">
        <v>21</v>
      </c>
      <c r="D18" s="140" t="s">
        <v>185</v>
      </c>
      <c r="E18" s="134"/>
      <c r="F18" s="134"/>
    </row>
    <row r="19" spans="1:6" hidden="1" outlineLevel="1">
      <c r="A19" s="41">
        <v>40787</v>
      </c>
      <c r="B19" s="144">
        <v>0</v>
      </c>
      <c r="C19" s="144">
        <v>21</v>
      </c>
      <c r="D19" s="140" t="s">
        <v>185</v>
      </c>
      <c r="E19" s="134"/>
      <c r="F19" s="134"/>
    </row>
    <row r="20" spans="1:6" hidden="1" outlineLevel="1">
      <c r="A20" s="41">
        <v>40817</v>
      </c>
      <c r="B20" s="144">
        <v>0</v>
      </c>
      <c r="C20" s="144">
        <v>19</v>
      </c>
      <c r="D20" s="140" t="s">
        <v>185</v>
      </c>
      <c r="E20" s="134"/>
      <c r="F20" s="134"/>
    </row>
    <row r="21" spans="1:6" hidden="1" outlineLevel="1">
      <c r="A21" s="41">
        <v>40848</v>
      </c>
      <c r="B21" s="144">
        <v>0</v>
      </c>
      <c r="C21" s="144">
        <v>19</v>
      </c>
      <c r="D21" s="140" t="s">
        <v>185</v>
      </c>
      <c r="E21" s="134"/>
      <c r="F21" s="134"/>
    </row>
    <row r="22" spans="1:6" hidden="1" outlineLevel="1">
      <c r="A22" s="41">
        <v>40878</v>
      </c>
      <c r="B22" s="144">
        <v>0</v>
      </c>
      <c r="C22" s="144">
        <v>19</v>
      </c>
      <c r="D22" s="140" t="s">
        <v>185</v>
      </c>
      <c r="E22" s="134"/>
      <c r="F22" s="134"/>
    </row>
    <row r="23" spans="1:6" hidden="1" outlineLevel="1">
      <c r="A23" s="41">
        <v>40909</v>
      </c>
      <c r="B23" s="144">
        <v>0</v>
      </c>
      <c r="C23" s="144">
        <v>18</v>
      </c>
      <c r="D23" s="140" t="s">
        <v>185</v>
      </c>
      <c r="E23" s="134"/>
      <c r="F23" s="134"/>
    </row>
    <row r="24" spans="1:6" hidden="1" outlineLevel="1">
      <c r="A24" s="41">
        <v>40940</v>
      </c>
      <c r="B24" s="144">
        <v>0</v>
      </c>
      <c r="C24" s="144">
        <v>16</v>
      </c>
      <c r="D24" s="140" t="s">
        <v>185</v>
      </c>
      <c r="E24" s="134"/>
      <c r="F24" s="134"/>
    </row>
    <row r="25" spans="1:6" hidden="1" outlineLevel="1">
      <c r="A25" s="41">
        <v>40969</v>
      </c>
      <c r="B25" s="144">
        <v>0</v>
      </c>
      <c r="C25" s="144">
        <v>13</v>
      </c>
      <c r="D25" s="140" t="s">
        <v>185</v>
      </c>
      <c r="E25" s="134"/>
      <c r="F25" s="134"/>
    </row>
    <row r="26" spans="1:6" hidden="1" outlineLevel="1">
      <c r="A26" s="41">
        <v>41000</v>
      </c>
      <c r="B26" s="144">
        <v>0</v>
      </c>
      <c r="C26" s="144">
        <v>11</v>
      </c>
      <c r="D26" s="140" t="s">
        <v>185</v>
      </c>
      <c r="E26" s="134"/>
      <c r="F26" s="134"/>
    </row>
    <row r="27" spans="1:6" hidden="1" outlineLevel="1">
      <c r="A27" s="41">
        <v>41030</v>
      </c>
      <c r="B27" s="144">
        <v>0</v>
      </c>
      <c r="C27" s="144">
        <v>9</v>
      </c>
      <c r="D27" s="140" t="s">
        <v>185</v>
      </c>
      <c r="E27" s="134"/>
      <c r="F27" s="134"/>
    </row>
    <row r="28" spans="1:6" hidden="1" outlineLevel="1">
      <c r="A28" s="41">
        <v>41061</v>
      </c>
      <c r="B28" s="144">
        <v>0</v>
      </c>
      <c r="C28" s="144">
        <v>8</v>
      </c>
      <c r="D28" s="140" t="s">
        <v>185</v>
      </c>
      <c r="E28" s="134"/>
      <c r="F28" s="134"/>
    </row>
    <row r="29" spans="1:6" hidden="1" outlineLevel="1">
      <c r="A29" s="41">
        <v>41091</v>
      </c>
      <c r="B29" s="144">
        <v>0</v>
      </c>
      <c r="C29" s="144">
        <v>8</v>
      </c>
      <c r="D29" s="140" t="s">
        <v>185</v>
      </c>
      <c r="E29" s="134"/>
      <c r="F29" s="134"/>
    </row>
    <row r="30" spans="1:6" hidden="1" outlineLevel="1">
      <c r="A30" s="41">
        <v>41122</v>
      </c>
      <c r="B30" s="144">
        <v>0</v>
      </c>
      <c r="C30" s="144">
        <v>8</v>
      </c>
      <c r="D30" s="140" t="s">
        <v>185</v>
      </c>
      <c r="E30" s="134"/>
      <c r="F30" s="134"/>
    </row>
    <row r="31" spans="1:6" hidden="1" outlineLevel="1">
      <c r="A31" s="41">
        <v>41153</v>
      </c>
      <c r="B31" s="144">
        <v>0</v>
      </c>
      <c r="C31" s="144">
        <v>7</v>
      </c>
      <c r="D31" s="140" t="s">
        <v>185</v>
      </c>
      <c r="E31" s="134"/>
      <c r="F31" s="134"/>
    </row>
    <row r="32" spans="1:6" hidden="1" outlineLevel="1">
      <c r="A32" s="41">
        <v>41183</v>
      </c>
      <c r="B32" s="144">
        <v>0</v>
      </c>
      <c r="C32" s="144">
        <v>7</v>
      </c>
      <c r="D32" s="140" t="s">
        <v>185</v>
      </c>
      <c r="E32" s="134"/>
      <c r="F32" s="134"/>
    </row>
    <row r="33" spans="1:6" hidden="1" outlineLevel="1">
      <c r="A33" s="41">
        <v>41214</v>
      </c>
      <c r="B33" s="144">
        <v>0</v>
      </c>
      <c r="C33" s="144">
        <v>6</v>
      </c>
      <c r="D33" s="140" t="s">
        <v>185</v>
      </c>
      <c r="E33" s="134"/>
      <c r="F33" s="134"/>
    </row>
    <row r="34" spans="1:6" hidden="1" outlineLevel="1">
      <c r="A34" s="41">
        <v>41244</v>
      </c>
      <c r="B34" s="144">
        <v>0</v>
      </c>
      <c r="C34" s="144">
        <v>5</v>
      </c>
      <c r="D34" s="140" t="s">
        <v>185</v>
      </c>
      <c r="E34" s="134"/>
      <c r="F34" s="134"/>
    </row>
    <row r="35" spans="1:6" hidden="1" outlineLevel="1">
      <c r="A35" s="41">
        <v>41275</v>
      </c>
      <c r="B35" s="144">
        <v>0</v>
      </c>
      <c r="C35" s="144">
        <v>5</v>
      </c>
      <c r="D35" s="140" t="s">
        <v>185</v>
      </c>
      <c r="E35" s="134"/>
      <c r="F35" s="134"/>
    </row>
    <row r="36" spans="1:6" hidden="1" outlineLevel="1">
      <c r="A36" s="41">
        <v>41306</v>
      </c>
      <c r="B36" s="144">
        <v>0</v>
      </c>
      <c r="C36" s="144">
        <v>5</v>
      </c>
      <c r="D36" s="140" t="s">
        <v>185</v>
      </c>
      <c r="E36" s="134"/>
      <c r="F36" s="134"/>
    </row>
    <row r="37" spans="1:6" hidden="1" outlineLevel="1">
      <c r="A37" s="41">
        <v>41334</v>
      </c>
      <c r="B37" s="144">
        <v>0</v>
      </c>
      <c r="C37" s="144">
        <v>5</v>
      </c>
      <c r="D37" s="140" t="s">
        <v>185</v>
      </c>
      <c r="E37" s="134"/>
      <c r="F37" s="134"/>
    </row>
    <row r="38" spans="1:6" hidden="1" outlineLevel="1">
      <c r="A38" s="41">
        <v>41365</v>
      </c>
      <c r="B38" s="144">
        <v>0</v>
      </c>
      <c r="C38" s="144">
        <v>5</v>
      </c>
      <c r="D38" s="140" t="s">
        <v>185</v>
      </c>
      <c r="E38" s="134"/>
      <c r="F38" s="134"/>
    </row>
    <row r="39" spans="1:6" hidden="1" outlineLevel="1">
      <c r="A39" s="41">
        <v>41395</v>
      </c>
      <c r="B39" s="144">
        <v>0</v>
      </c>
      <c r="C39" s="144">
        <v>5</v>
      </c>
      <c r="D39" s="140" t="s">
        <v>185</v>
      </c>
      <c r="E39" s="134"/>
      <c r="F39" s="134"/>
    </row>
    <row r="40" spans="1:6" hidden="1" outlineLevel="1">
      <c r="A40" s="41">
        <v>41426</v>
      </c>
      <c r="B40" s="144">
        <v>0</v>
      </c>
      <c r="C40" s="144">
        <v>5</v>
      </c>
      <c r="D40" s="140" t="s">
        <v>185</v>
      </c>
      <c r="E40" s="134"/>
      <c r="F40" s="134"/>
    </row>
    <row r="41" spans="1:6" hidden="1" outlineLevel="1">
      <c r="A41" s="41">
        <v>41456</v>
      </c>
      <c r="B41" s="144">
        <v>0</v>
      </c>
      <c r="C41" s="144">
        <v>4</v>
      </c>
      <c r="D41" s="140" t="s">
        <v>185</v>
      </c>
      <c r="E41" s="134"/>
      <c r="F41" s="134"/>
    </row>
    <row r="42" spans="1:6" hidden="1" outlineLevel="1">
      <c r="A42" s="41">
        <v>41487</v>
      </c>
      <c r="B42" s="144">
        <v>0</v>
      </c>
      <c r="C42" s="144">
        <v>4</v>
      </c>
      <c r="D42" s="140" t="s">
        <v>185</v>
      </c>
      <c r="E42" s="134"/>
      <c r="F42" s="134"/>
    </row>
    <row r="43" spans="1:6" hidden="1" outlineLevel="1">
      <c r="A43" s="41">
        <v>41518</v>
      </c>
      <c r="B43" s="144">
        <v>0</v>
      </c>
      <c r="C43" s="144">
        <v>4</v>
      </c>
      <c r="D43" s="140" t="s">
        <v>185</v>
      </c>
      <c r="E43" s="134"/>
      <c r="F43" s="134"/>
    </row>
    <row r="44" spans="1:6" hidden="1" outlineLevel="1">
      <c r="A44" s="41">
        <v>41548</v>
      </c>
      <c r="B44" s="144">
        <v>0</v>
      </c>
      <c r="C44" s="144">
        <v>4</v>
      </c>
      <c r="D44" s="140" t="s">
        <v>185</v>
      </c>
      <c r="E44" s="134"/>
      <c r="F44" s="134"/>
    </row>
    <row r="45" spans="1:6" hidden="1" outlineLevel="1">
      <c r="A45" s="41">
        <v>41579</v>
      </c>
      <c r="B45" s="144">
        <v>0</v>
      </c>
      <c r="C45" s="144">
        <v>4</v>
      </c>
      <c r="D45" s="140" t="s">
        <v>185</v>
      </c>
      <c r="E45" s="134"/>
      <c r="F45" s="134"/>
    </row>
    <row r="46" spans="1:6" hidden="1" outlineLevel="1">
      <c r="A46" s="41">
        <v>41609</v>
      </c>
      <c r="B46" s="144">
        <v>0</v>
      </c>
      <c r="C46" s="144">
        <v>4</v>
      </c>
      <c r="D46" s="140" t="s">
        <v>185</v>
      </c>
      <c r="E46" s="134"/>
      <c r="F46" s="134"/>
    </row>
    <row r="47" spans="1:6" hidden="1" outlineLevel="1">
      <c r="A47" s="41">
        <v>41640</v>
      </c>
      <c r="B47" s="144">
        <v>0</v>
      </c>
      <c r="C47" s="144">
        <v>4</v>
      </c>
      <c r="D47" s="140" t="s">
        <v>185</v>
      </c>
      <c r="E47" s="134"/>
      <c r="F47" s="134"/>
    </row>
    <row r="48" spans="1:6" hidden="1" outlineLevel="1">
      <c r="A48" s="41">
        <v>41671</v>
      </c>
      <c r="B48" s="144">
        <v>0</v>
      </c>
      <c r="C48" s="144">
        <v>4</v>
      </c>
      <c r="D48" s="140" t="s">
        <v>185</v>
      </c>
      <c r="E48" s="134"/>
      <c r="F48" s="134"/>
    </row>
    <row r="49" spans="1:6" hidden="1" outlineLevel="1">
      <c r="A49" s="41">
        <v>41699</v>
      </c>
      <c r="B49" s="144">
        <v>0</v>
      </c>
      <c r="C49" s="144">
        <v>4</v>
      </c>
      <c r="D49" s="140" t="s">
        <v>185</v>
      </c>
      <c r="E49" s="134"/>
      <c r="F49" s="134"/>
    </row>
    <row r="50" spans="1:6" hidden="1" outlineLevel="1">
      <c r="A50" s="41">
        <v>41730</v>
      </c>
      <c r="B50" s="144">
        <v>0</v>
      </c>
      <c r="C50" s="144">
        <v>4</v>
      </c>
      <c r="D50" s="140" t="s">
        <v>185</v>
      </c>
      <c r="E50" s="134"/>
      <c r="F50" s="134"/>
    </row>
    <row r="51" spans="1:6" hidden="1" outlineLevel="1">
      <c r="A51" s="41">
        <v>41760</v>
      </c>
      <c r="B51" s="144">
        <v>0</v>
      </c>
      <c r="C51" s="144">
        <v>4</v>
      </c>
      <c r="D51" s="140" t="s">
        <v>185</v>
      </c>
      <c r="E51" s="134"/>
      <c r="F51" s="134"/>
    </row>
    <row r="52" spans="1:6" hidden="1" outlineLevel="1">
      <c r="A52" s="41">
        <v>41791</v>
      </c>
      <c r="B52" s="144">
        <v>0</v>
      </c>
      <c r="C52" s="144">
        <v>4</v>
      </c>
      <c r="D52" s="140" t="s">
        <v>185</v>
      </c>
      <c r="E52" s="134"/>
      <c r="F52" s="134"/>
    </row>
    <row r="53" spans="1:6" hidden="1" outlineLevel="1">
      <c r="A53" s="41">
        <v>41821</v>
      </c>
      <c r="B53" s="144">
        <v>0</v>
      </c>
      <c r="C53" s="144">
        <v>4</v>
      </c>
      <c r="D53" s="140" t="s">
        <v>185</v>
      </c>
      <c r="E53" s="134"/>
      <c r="F53" s="134"/>
    </row>
    <row r="54" spans="1:6" hidden="1" outlineLevel="1" collapsed="1">
      <c r="A54" s="41">
        <v>41852</v>
      </c>
      <c r="B54" s="144">
        <v>0</v>
      </c>
      <c r="C54" s="144">
        <v>4</v>
      </c>
      <c r="D54" s="140" t="s">
        <v>185</v>
      </c>
      <c r="E54" s="134"/>
      <c r="F54" s="134"/>
    </row>
    <row r="55" spans="1:6" hidden="1" outlineLevel="1" collapsed="1">
      <c r="A55" s="41">
        <v>41883</v>
      </c>
      <c r="B55" s="144">
        <v>0</v>
      </c>
      <c r="C55" s="144">
        <v>4</v>
      </c>
      <c r="D55" s="140" t="s">
        <v>185</v>
      </c>
      <c r="E55" s="134"/>
      <c r="F55" s="134"/>
    </row>
    <row r="56" spans="1:6" hidden="1" outlineLevel="1" collapsed="1">
      <c r="A56" s="41">
        <v>41913</v>
      </c>
      <c r="B56" s="144">
        <v>0</v>
      </c>
      <c r="C56" s="144">
        <v>4</v>
      </c>
      <c r="D56" s="140" t="s">
        <v>185</v>
      </c>
      <c r="E56" s="134"/>
      <c r="F56" s="134"/>
    </row>
    <row r="57" spans="1:6" hidden="1" outlineLevel="1" collapsed="1">
      <c r="A57" s="41">
        <v>41944</v>
      </c>
      <c r="B57" s="144">
        <v>0</v>
      </c>
      <c r="C57" s="144">
        <v>4</v>
      </c>
      <c r="D57" s="140" t="s">
        <v>185</v>
      </c>
      <c r="E57" s="134"/>
      <c r="F57" s="134"/>
    </row>
    <row r="58" spans="1:6" hidden="1" outlineLevel="1">
      <c r="A58" s="41">
        <v>41974</v>
      </c>
      <c r="B58" s="144">
        <v>0</v>
      </c>
      <c r="C58" s="144">
        <v>4</v>
      </c>
      <c r="D58" s="140" t="s">
        <v>185</v>
      </c>
      <c r="E58" s="134"/>
      <c r="F58" s="134"/>
    </row>
    <row r="59" spans="1:6" hidden="1" outlineLevel="1">
      <c r="A59" s="41">
        <v>42005</v>
      </c>
      <c r="B59" s="144">
        <v>0</v>
      </c>
      <c r="C59" s="144">
        <v>4</v>
      </c>
      <c r="D59" s="140" t="s">
        <v>185</v>
      </c>
      <c r="E59" s="134"/>
      <c r="F59" s="134"/>
    </row>
    <row r="60" spans="1:6" hidden="1" outlineLevel="1" collapsed="1">
      <c r="A60" s="41">
        <v>42036</v>
      </c>
      <c r="B60" s="144">
        <v>0</v>
      </c>
      <c r="C60" s="144">
        <v>4</v>
      </c>
      <c r="D60" s="140" t="s">
        <v>185</v>
      </c>
      <c r="E60" s="134"/>
      <c r="F60" s="134"/>
    </row>
    <row r="61" spans="1:6" hidden="1" outlineLevel="1" collapsed="1">
      <c r="A61" s="41">
        <v>42064</v>
      </c>
      <c r="B61" s="144">
        <v>0</v>
      </c>
      <c r="C61" s="144">
        <v>4</v>
      </c>
      <c r="D61" s="140" t="s">
        <v>185</v>
      </c>
      <c r="E61" s="134"/>
      <c r="F61" s="134"/>
    </row>
    <row r="62" spans="1:6" hidden="1" outlineLevel="1" collapsed="1">
      <c r="A62" s="41">
        <v>42095</v>
      </c>
      <c r="B62" s="144">
        <v>0</v>
      </c>
      <c r="C62" s="144">
        <v>4</v>
      </c>
      <c r="D62" s="140" t="s">
        <v>185</v>
      </c>
      <c r="E62" s="134"/>
      <c r="F62" s="134"/>
    </row>
    <row r="63" spans="1:6" hidden="1" outlineLevel="1" collapsed="1">
      <c r="A63" s="41">
        <v>42125</v>
      </c>
      <c r="B63" s="144">
        <v>0</v>
      </c>
      <c r="C63" s="144">
        <v>4</v>
      </c>
      <c r="D63" s="140" t="s">
        <v>185</v>
      </c>
      <c r="E63" s="134"/>
      <c r="F63" s="134"/>
    </row>
    <row r="64" spans="1:6" hidden="1" outlineLevel="1">
      <c r="A64" s="41">
        <v>42156</v>
      </c>
      <c r="B64" s="144">
        <v>0</v>
      </c>
      <c r="C64" s="144">
        <v>4</v>
      </c>
      <c r="D64" s="140" t="s">
        <v>185</v>
      </c>
      <c r="E64" s="134"/>
      <c r="F64" s="134"/>
    </row>
    <row r="65" spans="1:6" hidden="1" outlineLevel="1">
      <c r="A65" s="41">
        <v>42186</v>
      </c>
      <c r="B65" s="144">
        <v>0</v>
      </c>
      <c r="C65" s="144">
        <v>4</v>
      </c>
      <c r="D65" s="140" t="s">
        <v>185</v>
      </c>
      <c r="E65" s="134"/>
      <c r="F65" s="134"/>
    </row>
    <row r="66" spans="1:6" hidden="1" outlineLevel="1">
      <c r="A66" s="41">
        <v>42217</v>
      </c>
      <c r="B66" s="144">
        <v>0</v>
      </c>
      <c r="C66" s="144">
        <v>4</v>
      </c>
      <c r="D66" s="140" t="s">
        <v>185</v>
      </c>
      <c r="E66" s="134"/>
      <c r="F66" s="134"/>
    </row>
    <row r="67" spans="1:6" hidden="1" outlineLevel="1">
      <c r="A67" s="41">
        <v>42248</v>
      </c>
      <c r="B67" s="144">
        <v>0</v>
      </c>
      <c r="C67" s="144">
        <v>4</v>
      </c>
      <c r="D67" s="140" t="s">
        <v>185</v>
      </c>
      <c r="E67" s="134"/>
      <c r="F67" s="134"/>
    </row>
    <row r="68" spans="1:6" hidden="1" outlineLevel="1" collapsed="1">
      <c r="A68" s="41">
        <v>42278</v>
      </c>
      <c r="B68" s="144">
        <v>0</v>
      </c>
      <c r="C68" s="144">
        <v>4</v>
      </c>
      <c r="D68" s="140" t="s">
        <v>185</v>
      </c>
      <c r="E68" s="134"/>
      <c r="F68" s="134"/>
    </row>
    <row r="69" spans="1:6" hidden="1" outlineLevel="1" collapsed="1">
      <c r="A69" s="41">
        <v>42309</v>
      </c>
      <c r="B69" s="144">
        <v>0</v>
      </c>
      <c r="C69" s="144">
        <v>4</v>
      </c>
      <c r="D69" s="140" t="s">
        <v>185</v>
      </c>
      <c r="E69" s="134"/>
      <c r="F69" s="134"/>
    </row>
    <row r="70" spans="1:6" hidden="1" outlineLevel="1" collapsed="1">
      <c r="A70" s="41">
        <v>42339</v>
      </c>
      <c r="B70" s="144">
        <v>0</v>
      </c>
      <c r="C70" s="144">
        <v>3</v>
      </c>
      <c r="D70" s="156">
        <v>398</v>
      </c>
      <c r="E70" s="134"/>
      <c r="F70" s="134"/>
    </row>
    <row r="71" spans="1:6" hidden="1" outlineLevel="1" collapsed="1">
      <c r="A71" s="41">
        <v>42370</v>
      </c>
      <c r="B71" s="144">
        <v>0</v>
      </c>
      <c r="C71" s="144">
        <v>3</v>
      </c>
      <c r="D71" s="156">
        <v>398</v>
      </c>
      <c r="E71" s="134"/>
      <c r="F71" s="134"/>
    </row>
    <row r="72" spans="1:6" hidden="1" outlineLevel="1" collapsed="1">
      <c r="A72" s="41">
        <v>42401</v>
      </c>
      <c r="B72" s="144">
        <v>0</v>
      </c>
      <c r="C72" s="144">
        <v>3</v>
      </c>
      <c r="D72" s="156">
        <v>398</v>
      </c>
      <c r="E72" s="134"/>
      <c r="F72" s="134"/>
    </row>
    <row r="73" spans="1:6" hidden="1" outlineLevel="1" collapsed="1">
      <c r="A73" s="41">
        <v>42430</v>
      </c>
      <c r="B73" s="144">
        <v>0</v>
      </c>
      <c r="C73" s="144">
        <v>3</v>
      </c>
      <c r="D73" s="156">
        <v>370</v>
      </c>
      <c r="E73" s="134"/>
      <c r="F73" s="134"/>
    </row>
    <row r="74" spans="1:6" hidden="1" outlineLevel="1" collapsed="1">
      <c r="A74" s="41">
        <v>42461</v>
      </c>
      <c r="B74" s="144">
        <v>0</v>
      </c>
      <c r="C74" s="144">
        <v>3</v>
      </c>
      <c r="D74" s="156">
        <v>370</v>
      </c>
      <c r="E74" s="134"/>
      <c r="F74" s="134"/>
    </row>
    <row r="75" spans="1:6" hidden="1" outlineLevel="2">
      <c r="A75" s="41">
        <v>42491</v>
      </c>
      <c r="B75" s="144">
        <v>0</v>
      </c>
      <c r="C75" s="144">
        <v>3</v>
      </c>
      <c r="D75" s="156">
        <v>370</v>
      </c>
      <c r="E75" s="134"/>
      <c r="F75" s="134"/>
    </row>
    <row r="76" spans="1:6" hidden="1" outlineLevel="1" collapsed="1">
      <c r="A76" s="41">
        <v>42522</v>
      </c>
      <c r="B76" s="144">
        <v>0</v>
      </c>
      <c r="C76" s="144">
        <v>3</v>
      </c>
      <c r="D76" s="156">
        <v>363</v>
      </c>
      <c r="E76" s="134"/>
      <c r="F76" s="134"/>
    </row>
    <row r="77" spans="1:6" hidden="1" outlineLevel="1" collapsed="1">
      <c r="A77" s="41">
        <v>42552</v>
      </c>
      <c r="B77" s="144">
        <v>0</v>
      </c>
      <c r="C77" s="144">
        <v>3</v>
      </c>
      <c r="D77" s="156">
        <v>363</v>
      </c>
    </row>
    <row r="78" spans="1:6" hidden="1" outlineLevel="1" collapsed="1">
      <c r="A78" s="41">
        <v>42583</v>
      </c>
      <c r="B78" s="144">
        <v>0</v>
      </c>
      <c r="C78" s="144">
        <v>3</v>
      </c>
      <c r="D78" s="156">
        <v>363</v>
      </c>
    </row>
    <row r="79" spans="1:6" hidden="1" outlineLevel="1" collapsed="1">
      <c r="A79" s="41">
        <v>42614</v>
      </c>
      <c r="B79" s="144">
        <v>0</v>
      </c>
      <c r="C79" s="144">
        <v>3</v>
      </c>
      <c r="D79" s="37">
        <v>356</v>
      </c>
    </row>
    <row r="80" spans="1:6" hidden="1" outlineLevel="1" collapsed="1">
      <c r="A80" s="41">
        <v>42644</v>
      </c>
      <c r="B80" s="144">
        <v>0</v>
      </c>
      <c r="C80" s="144">
        <v>3</v>
      </c>
      <c r="D80" s="37">
        <v>356</v>
      </c>
    </row>
    <row r="81" spans="1:4" hidden="1" outlineLevel="1" collapsed="1">
      <c r="A81" s="41">
        <v>42675</v>
      </c>
      <c r="B81" s="144">
        <v>0</v>
      </c>
      <c r="C81" s="144">
        <v>3</v>
      </c>
      <c r="D81" s="37">
        <v>356</v>
      </c>
    </row>
    <row r="82" spans="1:4" hidden="1" outlineLevel="1" collapsed="1">
      <c r="A82" s="41">
        <v>42705</v>
      </c>
      <c r="B82" s="144">
        <v>0</v>
      </c>
      <c r="C82" s="144">
        <v>3</v>
      </c>
      <c r="D82" s="37">
        <v>336</v>
      </c>
    </row>
    <row r="83" spans="1:4" hidden="1" outlineLevel="1" collapsed="1">
      <c r="A83" s="41">
        <v>42736</v>
      </c>
      <c r="B83" s="144">
        <v>0</v>
      </c>
      <c r="C83" s="144">
        <v>3</v>
      </c>
      <c r="D83" s="37">
        <v>336</v>
      </c>
    </row>
    <row r="84" spans="1:4" hidden="1" outlineLevel="1" collapsed="1">
      <c r="A84" s="41">
        <v>42767</v>
      </c>
      <c r="B84" s="144">
        <v>0</v>
      </c>
      <c r="C84" s="144">
        <v>3</v>
      </c>
      <c r="D84" s="37">
        <v>336</v>
      </c>
    </row>
    <row r="85" spans="1:4" hidden="1" outlineLevel="1" collapsed="1">
      <c r="A85" s="41">
        <v>42795</v>
      </c>
      <c r="B85" s="144">
        <v>0</v>
      </c>
      <c r="C85" s="144">
        <v>3</v>
      </c>
      <c r="D85" s="153">
        <v>324</v>
      </c>
    </row>
    <row r="86" spans="1:4" hidden="1" outlineLevel="1" collapsed="1">
      <c r="A86" s="41">
        <v>42826</v>
      </c>
      <c r="B86" s="144">
        <v>0</v>
      </c>
      <c r="C86" s="144">
        <v>3</v>
      </c>
      <c r="D86" s="153">
        <v>324</v>
      </c>
    </row>
    <row r="87" spans="1:4" hidden="1" outlineLevel="1" collapsed="1">
      <c r="A87" s="41">
        <v>42856</v>
      </c>
      <c r="B87" s="144">
        <v>0</v>
      </c>
      <c r="C87" s="144">
        <v>3</v>
      </c>
      <c r="D87" s="153">
        <v>324</v>
      </c>
    </row>
    <row r="88" spans="1:4" hidden="1" outlineLevel="1" collapsed="1">
      <c r="A88" s="41">
        <v>42887</v>
      </c>
      <c r="B88" s="144">
        <v>0</v>
      </c>
      <c r="C88" s="144">
        <v>3</v>
      </c>
      <c r="D88" s="153">
        <v>308</v>
      </c>
    </row>
    <row r="89" spans="1:4" hidden="1" outlineLevel="1" collapsed="1">
      <c r="A89" s="41">
        <v>42917</v>
      </c>
      <c r="B89" s="144">
        <v>0</v>
      </c>
      <c r="C89" s="144">
        <v>3</v>
      </c>
      <c r="D89" s="153">
        <v>308</v>
      </c>
    </row>
    <row r="90" spans="1:4" hidden="1" outlineLevel="1" collapsed="1">
      <c r="A90" s="41">
        <v>42948</v>
      </c>
      <c r="B90" s="144">
        <v>0</v>
      </c>
      <c r="C90" s="144">
        <v>3</v>
      </c>
      <c r="D90" s="153">
        <v>308</v>
      </c>
    </row>
    <row r="91" spans="1:4" hidden="1" outlineLevel="1" collapsed="1">
      <c r="A91" s="41">
        <v>42979</v>
      </c>
      <c r="B91" s="144">
        <v>0</v>
      </c>
      <c r="C91" s="144">
        <v>3</v>
      </c>
      <c r="D91" s="153">
        <v>296</v>
      </c>
    </row>
    <row r="92" spans="1:4" hidden="1" outlineLevel="1" collapsed="1">
      <c r="A92" s="41">
        <v>43009</v>
      </c>
      <c r="B92" s="144">
        <v>0</v>
      </c>
      <c r="C92" s="144">
        <v>3</v>
      </c>
      <c r="D92" s="153">
        <v>296</v>
      </c>
    </row>
    <row r="93" spans="1:4" hidden="1" outlineLevel="1" collapsed="1">
      <c r="A93" s="41">
        <v>43040</v>
      </c>
      <c r="B93" s="144">
        <v>0</v>
      </c>
      <c r="C93" s="144">
        <v>3</v>
      </c>
      <c r="D93" s="153">
        <v>296</v>
      </c>
    </row>
    <row r="94" spans="1:4" hidden="1" outlineLevel="1" collapsed="1">
      <c r="A94" s="41">
        <v>43070</v>
      </c>
      <c r="B94" s="144">
        <v>0</v>
      </c>
      <c r="C94" s="144">
        <v>3</v>
      </c>
      <c r="D94" s="153">
        <v>293</v>
      </c>
    </row>
    <row r="95" spans="1:4" hidden="1" outlineLevel="1" collapsed="1">
      <c r="A95" s="41">
        <v>43101</v>
      </c>
      <c r="B95" s="144">
        <v>0</v>
      </c>
      <c r="C95" s="144">
        <v>3</v>
      </c>
      <c r="D95" s="153">
        <v>293</v>
      </c>
    </row>
    <row r="96" spans="1:4" hidden="1" outlineLevel="1" collapsed="1">
      <c r="A96" s="41">
        <v>43132</v>
      </c>
      <c r="B96" s="144">
        <v>0</v>
      </c>
      <c r="C96" s="144">
        <v>3</v>
      </c>
      <c r="D96" s="153">
        <v>293</v>
      </c>
    </row>
    <row r="97" spans="1:4" hidden="1" outlineLevel="1" collapsed="1">
      <c r="A97" s="41">
        <v>43160</v>
      </c>
      <c r="B97" s="144">
        <v>0</v>
      </c>
      <c r="C97" s="144">
        <v>3</v>
      </c>
      <c r="D97" s="153">
        <v>284</v>
      </c>
    </row>
    <row r="98" spans="1:4" hidden="1" outlineLevel="1" collapsed="1">
      <c r="A98" s="41">
        <v>43191</v>
      </c>
      <c r="B98" s="144">
        <v>0</v>
      </c>
      <c r="C98" s="144">
        <v>3</v>
      </c>
      <c r="D98" s="153">
        <v>284</v>
      </c>
    </row>
    <row r="99" spans="1:4" hidden="1" outlineLevel="1" collapsed="1">
      <c r="A99" s="41">
        <v>43221</v>
      </c>
      <c r="B99" s="144">
        <v>0</v>
      </c>
      <c r="C99" s="144">
        <v>3</v>
      </c>
      <c r="D99" s="153">
        <v>284</v>
      </c>
    </row>
    <row r="100" spans="1:4" hidden="1" outlineLevel="1" collapsed="1">
      <c r="A100" s="41">
        <v>43252</v>
      </c>
      <c r="B100" s="144">
        <v>0</v>
      </c>
      <c r="C100" s="144">
        <v>3</v>
      </c>
      <c r="D100" s="153">
        <v>271</v>
      </c>
    </row>
    <row r="101" spans="1:4" hidden="1" outlineLevel="1" collapsed="1">
      <c r="A101" s="41">
        <v>43282</v>
      </c>
      <c r="B101" s="144">
        <v>0</v>
      </c>
      <c r="C101" s="144">
        <v>3</v>
      </c>
      <c r="D101" s="153">
        <v>271</v>
      </c>
    </row>
    <row r="102" spans="1:4" hidden="1" outlineLevel="1" collapsed="1">
      <c r="A102" s="41">
        <v>43313</v>
      </c>
      <c r="B102" s="144">
        <v>0</v>
      </c>
      <c r="C102" s="144">
        <v>3</v>
      </c>
      <c r="D102" s="153">
        <v>271</v>
      </c>
    </row>
    <row r="103" spans="1:4" hidden="1" outlineLevel="1" collapsed="1">
      <c r="A103" s="41">
        <v>43344</v>
      </c>
      <c r="B103" s="144">
        <v>0</v>
      </c>
      <c r="C103" s="144">
        <v>3</v>
      </c>
      <c r="D103" s="153">
        <v>260</v>
      </c>
    </row>
    <row r="104" spans="1:4" hidden="1" outlineLevel="1" collapsed="1">
      <c r="A104" s="41">
        <v>43374</v>
      </c>
      <c r="B104" s="144">
        <v>0</v>
      </c>
      <c r="C104" s="144">
        <v>3</v>
      </c>
      <c r="D104" s="153">
        <v>260</v>
      </c>
    </row>
    <row r="105" spans="1:4" hidden="1" outlineLevel="1" collapsed="1">
      <c r="A105" s="41">
        <v>43405</v>
      </c>
      <c r="B105" s="144">
        <v>0</v>
      </c>
      <c r="C105" s="144">
        <v>3</v>
      </c>
      <c r="D105" s="153">
        <v>260</v>
      </c>
    </row>
    <row r="106" spans="1:4" hidden="1" outlineLevel="1" collapsed="1">
      <c r="A106" s="41">
        <v>43435</v>
      </c>
      <c r="B106" s="144">
        <v>0</v>
      </c>
      <c r="C106" s="144">
        <v>3</v>
      </c>
      <c r="D106" s="153">
        <v>250</v>
      </c>
    </row>
    <row r="107" spans="1:4" hidden="1" outlineLevel="1" collapsed="1">
      <c r="A107" s="41">
        <v>43466</v>
      </c>
      <c r="B107" s="144">
        <v>0</v>
      </c>
      <c r="C107" s="144">
        <v>3</v>
      </c>
      <c r="D107" s="153">
        <v>250</v>
      </c>
    </row>
    <row r="108" spans="1:4" hidden="1" outlineLevel="1" collapsed="1">
      <c r="A108" s="41">
        <v>43497</v>
      </c>
      <c r="B108" s="144">
        <v>0</v>
      </c>
      <c r="C108" s="144">
        <v>3</v>
      </c>
      <c r="D108" s="153">
        <v>250</v>
      </c>
    </row>
    <row r="109" spans="1:4" hidden="1" outlineLevel="1" collapsed="1">
      <c r="A109" s="41">
        <v>43525</v>
      </c>
      <c r="B109" s="144">
        <v>0</v>
      </c>
      <c r="C109" s="144">
        <v>3</v>
      </c>
      <c r="D109" s="153">
        <v>243</v>
      </c>
    </row>
    <row r="110" spans="1:4" hidden="1" outlineLevel="1" collapsed="1">
      <c r="A110" s="41">
        <v>43556</v>
      </c>
      <c r="B110" s="144">
        <v>0</v>
      </c>
      <c r="C110" s="144">
        <v>3</v>
      </c>
      <c r="D110" s="153">
        <v>243</v>
      </c>
    </row>
    <row r="111" spans="1:4" hidden="1" outlineLevel="1" collapsed="1">
      <c r="A111" s="41">
        <v>43586</v>
      </c>
      <c r="B111" s="144">
        <v>0</v>
      </c>
      <c r="C111" s="144">
        <v>3</v>
      </c>
      <c r="D111" s="153">
        <v>243</v>
      </c>
    </row>
    <row r="112" spans="1:4" hidden="1" outlineLevel="1" collapsed="1">
      <c r="A112" s="41">
        <v>43617</v>
      </c>
      <c r="B112" s="144">
        <v>0</v>
      </c>
      <c r="C112" s="144">
        <v>3</v>
      </c>
      <c r="D112" s="153">
        <v>241</v>
      </c>
    </row>
    <row r="113" spans="1:4" hidden="1" outlineLevel="1" collapsed="1">
      <c r="A113" s="41">
        <v>43647</v>
      </c>
      <c r="B113" s="144">
        <v>0</v>
      </c>
      <c r="C113" s="144">
        <v>3</v>
      </c>
      <c r="D113" s="153">
        <v>241</v>
      </c>
    </row>
    <row r="114" spans="1:4" hidden="1" outlineLevel="1" collapsed="1">
      <c r="A114" s="41">
        <v>43678</v>
      </c>
      <c r="B114" s="144">
        <v>0</v>
      </c>
      <c r="C114" s="144">
        <v>3</v>
      </c>
      <c r="D114" s="153">
        <v>241</v>
      </c>
    </row>
    <row r="115" spans="1:4" hidden="1" outlineLevel="1" collapsed="1">
      <c r="A115" s="41">
        <v>43709</v>
      </c>
      <c r="B115" s="144">
        <v>0</v>
      </c>
      <c r="C115" s="144">
        <v>3</v>
      </c>
      <c r="D115" s="153">
        <v>239</v>
      </c>
    </row>
    <row r="116" spans="1:4" hidden="1" outlineLevel="1" collapsed="1">
      <c r="A116" s="41">
        <v>43739</v>
      </c>
      <c r="B116" s="144">
        <v>0</v>
      </c>
      <c r="C116" s="144">
        <v>3</v>
      </c>
      <c r="D116" s="153">
        <v>239</v>
      </c>
    </row>
    <row r="117" spans="1:4" hidden="1" outlineLevel="1" collapsed="1">
      <c r="A117" s="41">
        <v>43770</v>
      </c>
      <c r="B117" s="144">
        <v>0</v>
      </c>
      <c r="C117" s="144">
        <v>3</v>
      </c>
      <c r="D117" s="153">
        <v>239</v>
      </c>
    </row>
    <row r="118" spans="1:4" hidden="1" outlineLevel="1" collapsed="1">
      <c r="A118" s="41">
        <v>43800</v>
      </c>
      <c r="B118" s="144">
        <v>0</v>
      </c>
      <c r="C118" s="144">
        <v>3</v>
      </c>
      <c r="D118" s="153">
        <v>225</v>
      </c>
    </row>
    <row r="119" spans="1:4" hidden="1" outlineLevel="1" collapsed="1">
      <c r="A119" s="41">
        <v>43831</v>
      </c>
      <c r="B119" s="144">
        <v>0</v>
      </c>
      <c r="C119" s="144">
        <v>3</v>
      </c>
      <c r="D119" s="153">
        <v>225</v>
      </c>
    </row>
    <row r="120" spans="1:4" hidden="1" outlineLevel="1" collapsed="1">
      <c r="A120" s="41">
        <v>43862</v>
      </c>
      <c r="B120" s="144">
        <v>0</v>
      </c>
      <c r="C120" s="144">
        <v>3</v>
      </c>
      <c r="D120" s="153">
        <v>225</v>
      </c>
    </row>
    <row r="121" spans="1:4" hidden="1" outlineLevel="1" collapsed="1">
      <c r="A121" s="41">
        <v>43891</v>
      </c>
      <c r="B121" s="144">
        <v>0</v>
      </c>
      <c r="C121" s="144">
        <v>3</v>
      </c>
      <c r="D121" s="153">
        <v>215</v>
      </c>
    </row>
    <row r="122" spans="1:4" hidden="1" outlineLevel="1" collapsed="1">
      <c r="A122" s="41">
        <v>43922</v>
      </c>
      <c r="B122" s="144">
        <v>0</v>
      </c>
      <c r="C122" s="144">
        <v>3</v>
      </c>
      <c r="D122" s="153">
        <v>215</v>
      </c>
    </row>
    <row r="123" spans="1:4" hidden="1" outlineLevel="1" collapsed="1">
      <c r="A123" s="41">
        <v>43952</v>
      </c>
      <c r="B123" s="144">
        <v>0</v>
      </c>
      <c r="C123" s="144">
        <v>3</v>
      </c>
      <c r="D123" s="153">
        <v>215</v>
      </c>
    </row>
    <row r="124" spans="1:4" hidden="1" outlineLevel="1" collapsed="1">
      <c r="A124" s="41">
        <v>43983</v>
      </c>
      <c r="B124" s="144">
        <v>0</v>
      </c>
      <c r="C124" s="144">
        <v>3</v>
      </c>
      <c r="D124" s="153">
        <v>209</v>
      </c>
    </row>
    <row r="125" spans="1:4" hidden="1" outlineLevel="1" collapsed="1">
      <c r="A125" s="41">
        <v>44013</v>
      </c>
      <c r="B125" s="144">
        <v>0</v>
      </c>
      <c r="C125" s="144">
        <v>3</v>
      </c>
      <c r="D125" s="153">
        <v>209</v>
      </c>
    </row>
    <row r="126" spans="1:4" hidden="1" outlineLevel="1" collapsed="1">
      <c r="A126" s="41">
        <v>44044</v>
      </c>
      <c r="B126" s="144">
        <v>0</v>
      </c>
      <c r="C126" s="144">
        <v>3</v>
      </c>
      <c r="D126" s="153">
        <v>209</v>
      </c>
    </row>
    <row r="127" spans="1:4" hidden="1" outlineLevel="1" collapsed="1">
      <c r="A127" s="41">
        <v>44075</v>
      </c>
      <c r="B127" s="144">
        <v>0</v>
      </c>
      <c r="C127" s="144">
        <v>3</v>
      </c>
      <c r="D127" s="153">
        <v>196</v>
      </c>
    </row>
    <row r="128" spans="1:4" hidden="1" outlineLevel="1" collapsed="1">
      <c r="A128" s="41">
        <v>44105</v>
      </c>
      <c r="B128" s="144">
        <v>0</v>
      </c>
      <c r="C128" s="144">
        <v>3</v>
      </c>
      <c r="D128" s="153">
        <v>196</v>
      </c>
    </row>
    <row r="129" spans="1:4" hidden="1" outlineLevel="1" collapsed="1">
      <c r="A129" s="41">
        <v>44136</v>
      </c>
      <c r="B129" s="144">
        <v>0</v>
      </c>
      <c r="C129" s="144">
        <v>3</v>
      </c>
      <c r="D129" s="153">
        <v>196</v>
      </c>
    </row>
    <row r="130" spans="1:4" hidden="1" outlineLevel="1" collapsed="1">
      <c r="A130" s="41">
        <v>44166</v>
      </c>
      <c r="B130" s="144">
        <v>0</v>
      </c>
      <c r="C130" s="144">
        <v>2</v>
      </c>
      <c r="D130" s="153">
        <v>189</v>
      </c>
    </row>
    <row r="131" spans="1:4" hidden="1" outlineLevel="1" collapsed="1">
      <c r="A131" s="41">
        <v>44197</v>
      </c>
      <c r="B131" s="144">
        <v>0</v>
      </c>
      <c r="C131" s="144">
        <v>2</v>
      </c>
      <c r="D131" s="153">
        <v>189</v>
      </c>
    </row>
    <row r="132" spans="1:4" hidden="1" outlineLevel="1" collapsed="1">
      <c r="A132" s="41">
        <v>44228</v>
      </c>
      <c r="B132" s="144">
        <v>0</v>
      </c>
      <c r="C132" s="144">
        <v>2</v>
      </c>
      <c r="D132" s="153">
        <v>189</v>
      </c>
    </row>
    <row r="133" spans="1:4" hidden="1" outlineLevel="1" collapsed="1">
      <c r="A133" s="41">
        <v>44256</v>
      </c>
      <c r="B133" s="144">
        <v>0</v>
      </c>
      <c r="C133" s="144">
        <v>2</v>
      </c>
      <c r="D133" s="153">
        <v>189</v>
      </c>
    </row>
    <row r="134" spans="1:4" hidden="1" outlineLevel="1" collapsed="1">
      <c r="A134" s="41">
        <v>44287</v>
      </c>
      <c r="B134" s="144">
        <v>0</v>
      </c>
      <c r="C134" s="144">
        <v>2</v>
      </c>
      <c r="D134" s="153">
        <v>189</v>
      </c>
    </row>
    <row r="135" spans="1:4" hidden="1" outlineLevel="1" collapsed="1">
      <c r="A135" s="41">
        <v>44317</v>
      </c>
      <c r="B135" s="144">
        <v>0</v>
      </c>
      <c r="C135" s="144">
        <v>2</v>
      </c>
      <c r="D135" s="153">
        <v>189</v>
      </c>
    </row>
    <row r="136" spans="1:4" hidden="1" outlineLevel="1" collapsed="1">
      <c r="A136" s="41">
        <v>44348</v>
      </c>
      <c r="B136" s="144">
        <v>0</v>
      </c>
      <c r="C136" s="144">
        <v>2</v>
      </c>
      <c r="D136" s="153">
        <v>183</v>
      </c>
    </row>
    <row r="137" spans="1:4" hidden="1" outlineLevel="1" collapsed="1">
      <c r="A137" s="41">
        <v>44378</v>
      </c>
      <c r="B137" s="144">
        <v>0</v>
      </c>
      <c r="C137" s="144">
        <v>2</v>
      </c>
      <c r="D137" s="153">
        <v>183</v>
      </c>
    </row>
    <row r="138" spans="1:4" hidden="1" outlineLevel="1" collapsed="1">
      <c r="A138" s="41">
        <v>44409</v>
      </c>
      <c r="B138" s="144">
        <v>0</v>
      </c>
      <c r="C138" s="144">
        <v>2</v>
      </c>
      <c r="D138" s="153">
        <v>183</v>
      </c>
    </row>
    <row r="139" spans="1:4" hidden="1" outlineLevel="1" collapsed="1">
      <c r="A139" s="41">
        <v>44440</v>
      </c>
      <c r="B139" s="144">
        <v>0</v>
      </c>
      <c r="C139" s="144">
        <v>2</v>
      </c>
      <c r="D139" s="153">
        <v>181</v>
      </c>
    </row>
    <row r="140" spans="1:4" hidden="1" outlineLevel="1" collapsed="1">
      <c r="A140" s="41">
        <v>44470</v>
      </c>
      <c r="B140" s="144">
        <v>0</v>
      </c>
      <c r="C140" s="144">
        <v>2</v>
      </c>
      <c r="D140" s="153">
        <v>181</v>
      </c>
    </row>
    <row r="141" spans="1:4" hidden="1" outlineLevel="1" collapsed="1">
      <c r="A141" s="41">
        <v>44501</v>
      </c>
      <c r="B141" s="144">
        <v>0</v>
      </c>
      <c r="C141" s="144">
        <v>2</v>
      </c>
      <c r="D141" s="153">
        <v>181</v>
      </c>
    </row>
    <row r="142" spans="1:4" hidden="1" outlineLevel="1" collapsed="1">
      <c r="A142" s="41">
        <v>44531</v>
      </c>
      <c r="B142" s="144">
        <v>0</v>
      </c>
      <c r="C142" s="144">
        <v>2</v>
      </c>
      <c r="D142" s="153">
        <v>179</v>
      </c>
    </row>
    <row r="143" spans="1:4" hidden="1" outlineLevel="1" collapsed="1">
      <c r="A143" s="41">
        <v>44562</v>
      </c>
      <c r="B143" s="144">
        <v>0</v>
      </c>
      <c r="C143" s="144">
        <v>2</v>
      </c>
      <c r="D143" s="153">
        <v>179</v>
      </c>
    </row>
    <row r="144" spans="1:4" hidden="1" outlineLevel="1" collapsed="1">
      <c r="A144" s="41">
        <v>44593</v>
      </c>
      <c r="B144" s="144">
        <v>0</v>
      </c>
      <c r="C144" s="144">
        <v>2</v>
      </c>
      <c r="D144" s="153">
        <v>179</v>
      </c>
    </row>
    <row r="145" spans="1:4" hidden="1" outlineLevel="1" collapsed="1">
      <c r="A145" s="41">
        <v>44621</v>
      </c>
      <c r="B145" s="144">
        <v>0</v>
      </c>
      <c r="C145" s="144">
        <v>2</v>
      </c>
      <c r="D145" s="153">
        <v>177</v>
      </c>
    </row>
    <row r="146" spans="1:4" hidden="1" outlineLevel="1" collapsed="1">
      <c r="A146" s="41">
        <v>44652</v>
      </c>
      <c r="B146" s="144">
        <v>0</v>
      </c>
      <c r="C146" s="144">
        <v>2</v>
      </c>
      <c r="D146" s="153">
        <v>177</v>
      </c>
    </row>
    <row r="147" spans="1:4" hidden="1" outlineLevel="1" collapsed="1">
      <c r="A147" s="41">
        <v>44682</v>
      </c>
      <c r="B147" s="144">
        <v>0</v>
      </c>
      <c r="C147" s="144">
        <v>2</v>
      </c>
      <c r="D147" s="153">
        <v>177</v>
      </c>
    </row>
    <row r="148" spans="1:4" hidden="1" outlineLevel="1" collapsed="1">
      <c r="A148" s="41">
        <v>44713</v>
      </c>
      <c r="B148" s="144">
        <v>0</v>
      </c>
      <c r="C148" s="144">
        <v>2</v>
      </c>
      <c r="D148" s="153">
        <v>170</v>
      </c>
    </row>
    <row r="149" spans="1:4" hidden="1" outlineLevel="1" collapsed="1">
      <c r="A149" s="41">
        <v>44743</v>
      </c>
      <c r="B149" s="144">
        <v>0</v>
      </c>
      <c r="C149" s="144">
        <v>2</v>
      </c>
      <c r="D149" s="153">
        <v>170</v>
      </c>
    </row>
    <row r="150" spans="1:4" hidden="1" outlineLevel="1" collapsed="1">
      <c r="A150" s="41">
        <v>44774</v>
      </c>
      <c r="B150" s="144">
        <v>0</v>
      </c>
      <c r="C150" s="144">
        <v>2</v>
      </c>
      <c r="D150" s="153">
        <v>170</v>
      </c>
    </row>
    <row r="151" spans="1:4" hidden="1" outlineLevel="1" collapsed="1">
      <c r="A151" s="41">
        <v>44805</v>
      </c>
      <c r="B151" s="144">
        <v>0</v>
      </c>
      <c r="C151" s="144">
        <v>2</v>
      </c>
      <c r="D151" s="153">
        <v>162</v>
      </c>
    </row>
    <row r="152" spans="1:4" hidden="1" outlineLevel="1" collapsed="1">
      <c r="A152" s="41">
        <v>44835</v>
      </c>
      <c r="B152" s="144">
        <v>0</v>
      </c>
      <c r="C152" s="144">
        <v>2</v>
      </c>
      <c r="D152" s="153">
        <v>162</v>
      </c>
    </row>
    <row r="153" spans="1:4" hidden="1" outlineLevel="1" collapsed="1">
      <c r="A153" s="41">
        <v>44866</v>
      </c>
      <c r="B153" s="144">
        <v>0</v>
      </c>
      <c r="C153" s="144">
        <v>2</v>
      </c>
      <c r="D153" s="153">
        <v>162</v>
      </c>
    </row>
    <row r="154" spans="1:4" hidden="1" outlineLevel="1" collapsed="1">
      <c r="A154" s="41">
        <v>44896</v>
      </c>
      <c r="B154" s="144">
        <v>0</v>
      </c>
      <c r="C154" s="144">
        <v>2</v>
      </c>
      <c r="D154" s="153">
        <v>156</v>
      </c>
    </row>
    <row r="155" spans="1:4" hidden="1" outlineLevel="1" collapsed="1">
      <c r="A155" s="41">
        <v>44927</v>
      </c>
      <c r="B155" s="144">
        <v>0</v>
      </c>
      <c r="C155" s="144">
        <v>2</v>
      </c>
      <c r="D155" s="153">
        <v>156</v>
      </c>
    </row>
    <row r="156" spans="1:4" hidden="1" outlineLevel="1" collapsed="1">
      <c r="A156" s="41">
        <v>44958</v>
      </c>
      <c r="B156" s="144">
        <v>0</v>
      </c>
      <c r="C156" s="144">
        <v>2</v>
      </c>
      <c r="D156" s="153">
        <v>156</v>
      </c>
    </row>
    <row r="157" spans="1:4" hidden="1" outlineLevel="1" collapsed="1">
      <c r="A157" s="41">
        <v>44986</v>
      </c>
      <c r="B157" s="144">
        <v>0</v>
      </c>
      <c r="C157" s="144">
        <v>2</v>
      </c>
      <c r="D157" s="153">
        <v>150</v>
      </c>
    </row>
    <row r="158" spans="1:4" hidden="1" outlineLevel="1" collapsed="1">
      <c r="A158" s="41">
        <v>45017</v>
      </c>
      <c r="B158" s="144">
        <v>0</v>
      </c>
      <c r="C158" s="144">
        <v>2</v>
      </c>
      <c r="D158" s="153">
        <v>150</v>
      </c>
    </row>
    <row r="159" spans="1:4" hidden="1" outlineLevel="1" collapsed="1">
      <c r="A159" s="41">
        <v>45047</v>
      </c>
      <c r="B159" s="144">
        <v>0</v>
      </c>
      <c r="C159" s="144">
        <v>2</v>
      </c>
      <c r="D159" s="153">
        <v>150</v>
      </c>
    </row>
    <row r="160" spans="1:4" hidden="1" outlineLevel="1" collapsed="1">
      <c r="A160" s="41">
        <v>45078</v>
      </c>
      <c r="B160" s="144">
        <v>0</v>
      </c>
      <c r="C160" s="144">
        <v>2</v>
      </c>
      <c r="D160" s="153">
        <v>155</v>
      </c>
    </row>
    <row r="161" spans="1:4" hidden="1" outlineLevel="1" collapsed="1">
      <c r="A161" s="41">
        <v>45108</v>
      </c>
      <c r="B161" s="144">
        <v>0</v>
      </c>
      <c r="C161" s="144">
        <v>2</v>
      </c>
      <c r="D161" s="153">
        <v>155</v>
      </c>
    </row>
    <row r="162" spans="1:4" hidden="1" outlineLevel="1" collapsed="1">
      <c r="A162" s="41">
        <v>45139</v>
      </c>
      <c r="B162" s="144">
        <v>0</v>
      </c>
      <c r="C162" s="144">
        <v>2</v>
      </c>
      <c r="D162" s="153">
        <v>155</v>
      </c>
    </row>
    <row r="163" spans="1:4" hidden="1" outlineLevel="1" collapsed="1">
      <c r="A163" s="41">
        <v>45170</v>
      </c>
      <c r="B163" s="144">
        <v>0</v>
      </c>
      <c r="C163" s="144">
        <v>2</v>
      </c>
      <c r="D163" s="153">
        <v>155</v>
      </c>
    </row>
    <row r="164" spans="1:4" hidden="1" outlineLevel="1" collapsed="1">
      <c r="A164" s="41">
        <v>45200</v>
      </c>
      <c r="B164" s="144">
        <v>0</v>
      </c>
      <c r="C164" s="144">
        <v>2</v>
      </c>
      <c r="D164" s="153">
        <v>155</v>
      </c>
    </row>
    <row r="165" spans="1:4" hidden="1" outlineLevel="1" collapsed="1">
      <c r="A165" s="41">
        <v>45231</v>
      </c>
      <c r="B165" s="144">
        <v>0</v>
      </c>
      <c r="C165" s="144">
        <v>2</v>
      </c>
      <c r="D165" s="153">
        <v>155</v>
      </c>
    </row>
    <row r="166" spans="1:4" hidden="1" outlineLevel="1" collapsed="1">
      <c r="A166" s="41">
        <v>45261</v>
      </c>
      <c r="B166" s="144">
        <v>0</v>
      </c>
      <c r="C166" s="144">
        <v>2</v>
      </c>
      <c r="D166" s="153">
        <v>156</v>
      </c>
    </row>
    <row r="167" spans="1:4" hidden="1" outlineLevel="1" collapsed="1">
      <c r="A167" s="41">
        <v>45292</v>
      </c>
      <c r="B167" s="144">
        <v>0</v>
      </c>
      <c r="C167" s="144">
        <v>2</v>
      </c>
      <c r="D167" s="153">
        <v>156</v>
      </c>
    </row>
    <row r="168" spans="1:4" hidden="1" outlineLevel="1" collapsed="1">
      <c r="A168" s="41">
        <v>45323</v>
      </c>
      <c r="B168" s="144">
        <v>0</v>
      </c>
      <c r="C168" s="144">
        <v>2</v>
      </c>
      <c r="D168" s="153">
        <v>156</v>
      </c>
    </row>
    <row r="169" spans="1:4" hidden="1" outlineLevel="1" collapsed="1">
      <c r="A169" s="41">
        <v>45352</v>
      </c>
      <c r="B169" s="144">
        <v>0</v>
      </c>
      <c r="C169" s="144">
        <v>2</v>
      </c>
      <c r="D169" s="153">
        <v>156</v>
      </c>
    </row>
    <row r="170" spans="1:4" collapsed="1">
      <c r="A170" s="41">
        <v>45383</v>
      </c>
      <c r="B170" s="144">
        <v>0</v>
      </c>
      <c r="C170" s="144">
        <v>2</v>
      </c>
      <c r="D170" s="153">
        <v>156</v>
      </c>
    </row>
    <row r="171" spans="1:4">
      <c r="A171" s="41">
        <v>45413</v>
      </c>
      <c r="B171" s="144">
        <v>0</v>
      </c>
      <c r="C171" s="144">
        <v>2</v>
      </c>
      <c r="D171" s="153">
        <v>156</v>
      </c>
    </row>
    <row r="172" spans="1:4">
      <c r="A172" s="41">
        <v>45444</v>
      </c>
      <c r="B172" s="144">
        <v>0</v>
      </c>
      <c r="C172" s="144">
        <v>2</v>
      </c>
      <c r="D172" s="153">
        <v>155</v>
      </c>
    </row>
    <row r="173" spans="1:4">
      <c r="A173" s="41">
        <v>45474</v>
      </c>
      <c r="B173" s="144">
        <v>0</v>
      </c>
      <c r="C173" s="144">
        <v>2</v>
      </c>
      <c r="D173" s="153">
        <v>155</v>
      </c>
    </row>
    <row r="174" spans="1:4">
      <c r="A174" s="41">
        <v>45505</v>
      </c>
      <c r="B174" s="144">
        <v>0</v>
      </c>
      <c r="C174" s="144">
        <v>2</v>
      </c>
      <c r="D174" s="153">
        <v>155</v>
      </c>
    </row>
    <row r="175" spans="1:4">
      <c r="A175" s="41">
        <v>45536</v>
      </c>
      <c r="B175" s="144">
        <v>0</v>
      </c>
      <c r="C175" s="144">
        <v>2</v>
      </c>
      <c r="D175" s="153">
        <v>155</v>
      </c>
    </row>
    <row r="176" spans="1:4">
      <c r="A176" s="41">
        <v>45566</v>
      </c>
      <c r="B176" s="144">
        <v>0</v>
      </c>
      <c r="C176" s="144">
        <v>2</v>
      </c>
      <c r="D176" s="153">
        <v>155</v>
      </c>
    </row>
    <row r="177" spans="1:4">
      <c r="A177" s="41">
        <v>45597</v>
      </c>
      <c r="B177" s="144">
        <v>0</v>
      </c>
      <c r="C177" s="144">
        <v>2</v>
      </c>
      <c r="D177" s="153">
        <v>155</v>
      </c>
    </row>
    <row r="178" spans="1:4">
      <c r="A178" s="41">
        <v>45627</v>
      </c>
      <c r="B178" s="144">
        <v>0</v>
      </c>
      <c r="C178" s="144">
        <v>2</v>
      </c>
      <c r="D178" s="153">
        <v>155</v>
      </c>
    </row>
    <row r="179" spans="1:4">
      <c r="A179" s="41">
        <v>45658</v>
      </c>
      <c r="B179" s="144">
        <v>0</v>
      </c>
      <c r="C179" s="144">
        <v>2</v>
      </c>
      <c r="D179" s="153">
        <v>155</v>
      </c>
    </row>
    <row r="180" spans="1:4">
      <c r="A180" s="41">
        <v>45689</v>
      </c>
      <c r="B180" s="144">
        <v>0</v>
      </c>
      <c r="C180" s="144">
        <v>2</v>
      </c>
      <c r="D180" s="153">
        <v>155</v>
      </c>
    </row>
    <row r="181" spans="1:4">
      <c r="A181" s="41">
        <v>45717</v>
      </c>
      <c r="B181" s="144">
        <v>0</v>
      </c>
      <c r="C181" s="144">
        <v>2</v>
      </c>
      <c r="D181" s="153">
        <v>155</v>
      </c>
    </row>
    <row r="182" spans="1:4">
      <c r="A182" s="41">
        <v>45748</v>
      </c>
      <c r="B182" s="144">
        <v>0</v>
      </c>
      <c r="C182" s="144">
        <v>2</v>
      </c>
      <c r="D182" s="153">
        <v>155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0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2" hidden="1" customWidth="1"/>
    <col min="13" max="13" width="9.109375" style="61" hidden="1" customWidth="1"/>
    <col min="14" max="16384" width="9.109375" style="2"/>
  </cols>
  <sheetData>
    <row r="1" spans="1:16380" ht="18">
      <c r="A1" s="58" t="s">
        <v>163</v>
      </c>
      <c r="B1" s="59">
        <v>2025</v>
      </c>
      <c r="G1" s="60" t="s">
        <v>129</v>
      </c>
      <c r="J1" s="61" t="s">
        <v>160</v>
      </c>
      <c r="K1" s="61">
        <v>1</v>
      </c>
      <c r="M1" s="61">
        <v>2011</v>
      </c>
    </row>
    <row r="2" spans="1:16380">
      <c r="A2" s="63"/>
      <c r="B2" s="64"/>
      <c r="C2" s="64"/>
      <c r="D2" s="64"/>
      <c r="E2" s="64"/>
      <c r="F2" s="64"/>
      <c r="G2" s="64"/>
      <c r="J2" s="61" t="s">
        <v>161</v>
      </c>
      <c r="K2" s="61">
        <v>2</v>
      </c>
      <c r="M2" s="61">
        <v>2012</v>
      </c>
    </row>
    <row r="3" spans="1:16380">
      <c r="A3" s="174" t="s">
        <v>120</v>
      </c>
      <c r="B3" s="174"/>
      <c r="C3" s="174"/>
      <c r="D3" s="174"/>
      <c r="E3" s="174"/>
      <c r="F3" s="174"/>
      <c r="G3" s="174"/>
      <c r="J3" s="61" t="s">
        <v>162</v>
      </c>
      <c r="K3" s="61">
        <v>3</v>
      </c>
      <c r="M3" s="61">
        <v>2013</v>
      </c>
    </row>
    <row r="4" spans="1:16380">
      <c r="A4" s="175" t="s">
        <v>117</v>
      </c>
      <c r="B4" s="175"/>
      <c r="C4" s="175"/>
      <c r="D4" s="175"/>
      <c r="E4" s="175"/>
      <c r="F4" s="175"/>
      <c r="G4" s="175"/>
      <c r="H4" s="65"/>
      <c r="I4" s="65"/>
      <c r="J4" s="61" t="s">
        <v>163</v>
      </c>
      <c r="K4" s="61">
        <v>4</v>
      </c>
      <c r="L4" s="66"/>
      <c r="M4" s="61">
        <v>2014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  <c r="AMH4" s="65"/>
      <c r="AMI4" s="65"/>
      <c r="AMJ4" s="65"/>
      <c r="AMK4" s="65"/>
      <c r="AML4" s="65"/>
      <c r="AMM4" s="65"/>
      <c r="AMN4" s="65"/>
      <c r="AMO4" s="65"/>
      <c r="AMP4" s="65"/>
      <c r="AMQ4" s="65"/>
      <c r="AMR4" s="65"/>
      <c r="AMS4" s="65"/>
      <c r="AMT4" s="65"/>
      <c r="AMU4" s="65"/>
      <c r="AMV4" s="65"/>
      <c r="AMW4" s="65"/>
      <c r="AMX4" s="65"/>
      <c r="AMY4" s="65"/>
      <c r="AMZ4" s="65"/>
      <c r="ANA4" s="65"/>
      <c r="ANB4" s="65"/>
      <c r="ANC4" s="65"/>
      <c r="AND4" s="65"/>
      <c r="ANE4" s="65"/>
      <c r="ANF4" s="65"/>
      <c r="ANG4" s="65"/>
      <c r="ANH4" s="65"/>
      <c r="ANI4" s="65"/>
      <c r="ANJ4" s="65"/>
      <c r="ANK4" s="65"/>
      <c r="ANL4" s="65"/>
      <c r="ANM4" s="65"/>
      <c r="ANN4" s="65"/>
      <c r="ANO4" s="65"/>
      <c r="ANP4" s="65"/>
      <c r="ANQ4" s="65"/>
      <c r="ANR4" s="65"/>
      <c r="ANS4" s="65"/>
      <c r="ANT4" s="65"/>
      <c r="ANU4" s="65"/>
      <c r="ANV4" s="65"/>
      <c r="ANW4" s="65"/>
      <c r="ANX4" s="65"/>
      <c r="ANY4" s="65"/>
      <c r="ANZ4" s="65"/>
      <c r="AOA4" s="65"/>
      <c r="AOB4" s="65"/>
      <c r="AOC4" s="65"/>
      <c r="AOD4" s="65"/>
      <c r="AOE4" s="65"/>
      <c r="AOF4" s="65"/>
      <c r="AOG4" s="65"/>
      <c r="AOH4" s="65"/>
      <c r="AOI4" s="65"/>
      <c r="AOJ4" s="65"/>
      <c r="AOK4" s="65"/>
      <c r="AOL4" s="65"/>
      <c r="AOM4" s="65"/>
      <c r="AON4" s="65"/>
      <c r="AOO4" s="65"/>
      <c r="AOP4" s="65"/>
      <c r="AOQ4" s="65"/>
      <c r="AOR4" s="65"/>
      <c r="AOS4" s="65"/>
      <c r="AOT4" s="65"/>
      <c r="AOU4" s="65"/>
      <c r="AOV4" s="65"/>
      <c r="AOW4" s="65"/>
      <c r="AOX4" s="65"/>
      <c r="AOY4" s="65"/>
      <c r="AOZ4" s="65"/>
      <c r="APA4" s="65"/>
      <c r="APB4" s="65"/>
      <c r="APC4" s="65"/>
      <c r="APD4" s="65"/>
      <c r="APE4" s="65"/>
      <c r="APF4" s="65"/>
      <c r="APG4" s="65"/>
      <c r="APH4" s="65"/>
      <c r="API4" s="65"/>
      <c r="APJ4" s="65"/>
      <c r="APK4" s="65"/>
      <c r="APL4" s="65"/>
      <c r="APM4" s="65"/>
      <c r="APN4" s="65"/>
      <c r="APO4" s="65"/>
      <c r="APP4" s="65"/>
      <c r="APQ4" s="65"/>
      <c r="APR4" s="65"/>
      <c r="APS4" s="65"/>
      <c r="APT4" s="65"/>
      <c r="APU4" s="65"/>
      <c r="APV4" s="65"/>
      <c r="APW4" s="65"/>
      <c r="APX4" s="65"/>
      <c r="APY4" s="65"/>
      <c r="APZ4" s="65"/>
      <c r="AQA4" s="65"/>
      <c r="AQB4" s="65"/>
      <c r="AQC4" s="65"/>
      <c r="AQD4" s="65"/>
      <c r="AQE4" s="65"/>
      <c r="AQF4" s="65"/>
      <c r="AQG4" s="65"/>
      <c r="AQH4" s="65"/>
      <c r="AQI4" s="65"/>
      <c r="AQJ4" s="65"/>
      <c r="AQK4" s="65"/>
      <c r="AQL4" s="65"/>
      <c r="AQM4" s="65"/>
      <c r="AQN4" s="65"/>
      <c r="AQO4" s="65"/>
      <c r="AQP4" s="65"/>
      <c r="AQQ4" s="65"/>
      <c r="AQR4" s="65"/>
      <c r="AQS4" s="65"/>
      <c r="AQT4" s="65"/>
      <c r="AQU4" s="65"/>
      <c r="AQV4" s="65"/>
      <c r="AQW4" s="65"/>
      <c r="AQX4" s="65"/>
      <c r="AQY4" s="65"/>
      <c r="AQZ4" s="65"/>
      <c r="ARA4" s="65"/>
      <c r="ARB4" s="65"/>
      <c r="ARC4" s="65"/>
      <c r="ARD4" s="65"/>
      <c r="ARE4" s="65"/>
      <c r="ARF4" s="65"/>
      <c r="ARG4" s="65"/>
      <c r="ARH4" s="65"/>
      <c r="ARI4" s="65"/>
      <c r="ARJ4" s="65"/>
      <c r="ARK4" s="65"/>
      <c r="ARL4" s="65"/>
      <c r="ARM4" s="65"/>
      <c r="ARN4" s="65"/>
      <c r="ARO4" s="65"/>
      <c r="ARP4" s="65"/>
      <c r="ARQ4" s="65"/>
      <c r="ARR4" s="65"/>
      <c r="ARS4" s="65"/>
      <c r="ART4" s="65"/>
      <c r="ARU4" s="65"/>
      <c r="ARV4" s="65"/>
      <c r="ARW4" s="65"/>
      <c r="ARX4" s="65"/>
      <c r="ARY4" s="65"/>
      <c r="ARZ4" s="65"/>
      <c r="ASA4" s="65"/>
      <c r="ASB4" s="65"/>
      <c r="ASC4" s="65"/>
      <c r="ASD4" s="65"/>
      <c r="ASE4" s="65"/>
      <c r="ASF4" s="65"/>
      <c r="ASG4" s="65"/>
      <c r="ASH4" s="65"/>
      <c r="ASI4" s="65"/>
      <c r="ASJ4" s="65"/>
      <c r="ASK4" s="65"/>
      <c r="ASL4" s="65"/>
      <c r="ASM4" s="65"/>
      <c r="ASN4" s="65"/>
      <c r="ASO4" s="65"/>
      <c r="ASP4" s="65"/>
      <c r="ASQ4" s="65"/>
      <c r="ASR4" s="65"/>
      <c r="ASS4" s="65"/>
      <c r="AST4" s="65"/>
      <c r="ASU4" s="65"/>
      <c r="ASV4" s="65"/>
      <c r="ASW4" s="65"/>
      <c r="ASX4" s="65"/>
      <c r="ASY4" s="65"/>
      <c r="ASZ4" s="65"/>
      <c r="ATA4" s="65"/>
      <c r="ATB4" s="65"/>
      <c r="ATC4" s="65"/>
      <c r="ATD4" s="65"/>
      <c r="ATE4" s="65"/>
      <c r="ATF4" s="65"/>
      <c r="ATG4" s="65"/>
      <c r="ATH4" s="65"/>
      <c r="ATI4" s="65"/>
      <c r="ATJ4" s="65"/>
      <c r="ATK4" s="65"/>
      <c r="ATL4" s="65"/>
      <c r="ATM4" s="65"/>
      <c r="ATN4" s="65"/>
      <c r="ATO4" s="65"/>
      <c r="ATP4" s="65"/>
      <c r="ATQ4" s="65"/>
      <c r="ATR4" s="65"/>
      <c r="ATS4" s="65"/>
      <c r="ATT4" s="65"/>
      <c r="ATU4" s="65"/>
      <c r="ATV4" s="65"/>
      <c r="ATW4" s="65"/>
      <c r="ATX4" s="65"/>
      <c r="ATY4" s="65"/>
      <c r="ATZ4" s="65"/>
      <c r="AUA4" s="65"/>
      <c r="AUB4" s="65"/>
      <c r="AUC4" s="65"/>
      <c r="AUD4" s="65"/>
      <c r="AUE4" s="65"/>
      <c r="AUF4" s="65"/>
      <c r="AUG4" s="65"/>
      <c r="AUH4" s="65"/>
      <c r="AUI4" s="65"/>
      <c r="AUJ4" s="65"/>
      <c r="AUK4" s="65"/>
      <c r="AUL4" s="65"/>
      <c r="AUM4" s="65"/>
      <c r="AUN4" s="65"/>
      <c r="AUO4" s="65"/>
      <c r="AUP4" s="65"/>
      <c r="AUQ4" s="65"/>
      <c r="AUR4" s="65"/>
      <c r="AUS4" s="65"/>
      <c r="AUT4" s="65"/>
      <c r="AUU4" s="65"/>
      <c r="AUV4" s="65"/>
      <c r="AUW4" s="65"/>
      <c r="AUX4" s="65"/>
      <c r="AUY4" s="65"/>
      <c r="AUZ4" s="65"/>
      <c r="AVA4" s="65"/>
      <c r="AVB4" s="65"/>
      <c r="AVC4" s="65"/>
      <c r="AVD4" s="65"/>
      <c r="AVE4" s="65"/>
      <c r="AVF4" s="65"/>
      <c r="AVG4" s="65"/>
      <c r="AVH4" s="65"/>
      <c r="AVI4" s="65"/>
      <c r="AVJ4" s="65"/>
      <c r="AVK4" s="65"/>
      <c r="AVL4" s="65"/>
      <c r="AVM4" s="65"/>
      <c r="AVN4" s="65"/>
      <c r="AVO4" s="65"/>
      <c r="AVP4" s="65"/>
      <c r="AVQ4" s="65"/>
      <c r="AVR4" s="65"/>
      <c r="AVS4" s="65"/>
      <c r="AVT4" s="65"/>
      <c r="AVU4" s="65"/>
      <c r="AVV4" s="65"/>
      <c r="AVW4" s="65"/>
      <c r="AVX4" s="65"/>
      <c r="AVY4" s="65"/>
      <c r="AVZ4" s="65"/>
      <c r="AWA4" s="65"/>
      <c r="AWB4" s="65"/>
      <c r="AWC4" s="65"/>
      <c r="AWD4" s="65"/>
      <c r="AWE4" s="65"/>
      <c r="AWF4" s="65"/>
      <c r="AWG4" s="65"/>
      <c r="AWH4" s="65"/>
      <c r="AWI4" s="65"/>
      <c r="AWJ4" s="65"/>
      <c r="AWK4" s="65"/>
      <c r="AWL4" s="65"/>
      <c r="AWM4" s="65"/>
      <c r="AWN4" s="65"/>
      <c r="AWO4" s="65"/>
      <c r="AWP4" s="65"/>
      <c r="AWQ4" s="65"/>
      <c r="AWR4" s="65"/>
      <c r="AWS4" s="65"/>
      <c r="AWT4" s="65"/>
      <c r="AWU4" s="65"/>
      <c r="AWV4" s="65"/>
      <c r="AWW4" s="65"/>
      <c r="AWX4" s="65"/>
      <c r="AWY4" s="65"/>
      <c r="AWZ4" s="65"/>
      <c r="AXA4" s="65"/>
      <c r="AXB4" s="65"/>
      <c r="AXC4" s="65"/>
      <c r="AXD4" s="65"/>
      <c r="AXE4" s="65"/>
      <c r="AXF4" s="65"/>
      <c r="AXG4" s="65"/>
      <c r="AXH4" s="65"/>
      <c r="AXI4" s="65"/>
      <c r="AXJ4" s="65"/>
      <c r="AXK4" s="65"/>
      <c r="AXL4" s="65"/>
      <c r="AXM4" s="65"/>
      <c r="AXN4" s="65"/>
      <c r="AXO4" s="65"/>
      <c r="AXP4" s="65"/>
      <c r="AXQ4" s="65"/>
      <c r="AXR4" s="65"/>
      <c r="AXS4" s="65"/>
      <c r="AXT4" s="65"/>
      <c r="AXU4" s="65"/>
      <c r="AXV4" s="65"/>
      <c r="AXW4" s="65"/>
      <c r="AXX4" s="65"/>
      <c r="AXY4" s="65"/>
      <c r="AXZ4" s="65"/>
      <c r="AYA4" s="65"/>
      <c r="AYB4" s="65"/>
      <c r="AYC4" s="65"/>
      <c r="AYD4" s="65"/>
      <c r="AYE4" s="65"/>
      <c r="AYF4" s="65"/>
      <c r="AYG4" s="65"/>
      <c r="AYH4" s="65"/>
      <c r="AYI4" s="65"/>
      <c r="AYJ4" s="65"/>
      <c r="AYK4" s="65"/>
      <c r="AYL4" s="65"/>
      <c r="AYM4" s="65"/>
      <c r="AYN4" s="65"/>
      <c r="AYO4" s="65"/>
      <c r="AYP4" s="65"/>
      <c r="AYQ4" s="65"/>
      <c r="AYR4" s="65"/>
      <c r="AYS4" s="65"/>
      <c r="AYT4" s="65"/>
      <c r="AYU4" s="65"/>
      <c r="AYV4" s="65"/>
      <c r="AYW4" s="65"/>
      <c r="AYX4" s="65"/>
      <c r="AYY4" s="65"/>
      <c r="AYZ4" s="65"/>
      <c r="AZA4" s="65"/>
      <c r="AZB4" s="65"/>
      <c r="AZC4" s="65"/>
      <c r="AZD4" s="65"/>
      <c r="AZE4" s="65"/>
      <c r="AZF4" s="65"/>
      <c r="AZG4" s="65"/>
      <c r="AZH4" s="65"/>
      <c r="AZI4" s="65"/>
      <c r="AZJ4" s="65"/>
      <c r="AZK4" s="65"/>
      <c r="AZL4" s="65"/>
      <c r="AZM4" s="65"/>
      <c r="AZN4" s="65"/>
      <c r="AZO4" s="65"/>
      <c r="AZP4" s="65"/>
      <c r="AZQ4" s="65"/>
      <c r="AZR4" s="65"/>
      <c r="AZS4" s="65"/>
      <c r="AZT4" s="65"/>
      <c r="AZU4" s="65"/>
      <c r="AZV4" s="65"/>
      <c r="AZW4" s="65"/>
      <c r="AZX4" s="65"/>
      <c r="AZY4" s="65"/>
      <c r="AZZ4" s="65"/>
      <c r="BAA4" s="65"/>
      <c r="BAB4" s="65"/>
      <c r="BAC4" s="65"/>
      <c r="BAD4" s="65"/>
      <c r="BAE4" s="65"/>
      <c r="BAF4" s="65"/>
      <c r="BAG4" s="65"/>
      <c r="BAH4" s="65"/>
      <c r="BAI4" s="65"/>
      <c r="BAJ4" s="65"/>
      <c r="BAK4" s="65"/>
      <c r="BAL4" s="65"/>
      <c r="BAM4" s="65"/>
      <c r="BAN4" s="65"/>
      <c r="BAO4" s="65"/>
      <c r="BAP4" s="65"/>
      <c r="BAQ4" s="65"/>
      <c r="BAR4" s="65"/>
      <c r="BAS4" s="65"/>
      <c r="BAT4" s="65"/>
      <c r="BAU4" s="65"/>
      <c r="BAV4" s="65"/>
      <c r="BAW4" s="65"/>
      <c r="BAX4" s="65"/>
      <c r="BAY4" s="65"/>
      <c r="BAZ4" s="65"/>
      <c r="BBA4" s="65"/>
      <c r="BBB4" s="65"/>
      <c r="BBC4" s="65"/>
      <c r="BBD4" s="65"/>
      <c r="BBE4" s="65"/>
      <c r="BBF4" s="65"/>
      <c r="BBG4" s="65"/>
      <c r="BBH4" s="65"/>
      <c r="BBI4" s="65"/>
      <c r="BBJ4" s="65"/>
      <c r="BBK4" s="65"/>
      <c r="BBL4" s="65"/>
      <c r="BBM4" s="65"/>
      <c r="BBN4" s="65"/>
      <c r="BBO4" s="65"/>
      <c r="BBP4" s="65"/>
      <c r="BBQ4" s="65"/>
      <c r="BBR4" s="65"/>
      <c r="BBS4" s="65"/>
      <c r="BBT4" s="65"/>
      <c r="BBU4" s="65"/>
      <c r="BBV4" s="65"/>
      <c r="BBW4" s="65"/>
      <c r="BBX4" s="65"/>
      <c r="BBY4" s="65"/>
      <c r="BBZ4" s="65"/>
      <c r="BCA4" s="65"/>
      <c r="BCB4" s="65"/>
      <c r="BCC4" s="65"/>
      <c r="BCD4" s="65"/>
      <c r="BCE4" s="65"/>
      <c r="BCF4" s="65"/>
      <c r="BCG4" s="65"/>
      <c r="BCH4" s="65"/>
      <c r="BCI4" s="65"/>
      <c r="BCJ4" s="65"/>
      <c r="BCK4" s="65"/>
      <c r="BCL4" s="65"/>
      <c r="BCM4" s="65"/>
      <c r="BCN4" s="65"/>
      <c r="BCO4" s="65"/>
      <c r="BCP4" s="65"/>
      <c r="BCQ4" s="65"/>
      <c r="BCR4" s="65"/>
      <c r="BCS4" s="65"/>
      <c r="BCT4" s="65"/>
      <c r="BCU4" s="65"/>
      <c r="BCV4" s="65"/>
      <c r="BCW4" s="65"/>
      <c r="BCX4" s="65"/>
      <c r="BCY4" s="65"/>
      <c r="BCZ4" s="65"/>
      <c r="BDA4" s="65"/>
      <c r="BDB4" s="65"/>
      <c r="BDC4" s="65"/>
      <c r="BDD4" s="65"/>
      <c r="BDE4" s="65"/>
      <c r="BDF4" s="65"/>
      <c r="BDG4" s="65"/>
      <c r="BDH4" s="65"/>
      <c r="BDI4" s="65"/>
      <c r="BDJ4" s="65"/>
      <c r="BDK4" s="65"/>
      <c r="BDL4" s="65"/>
      <c r="BDM4" s="65"/>
      <c r="BDN4" s="65"/>
      <c r="BDO4" s="65"/>
      <c r="BDP4" s="65"/>
      <c r="BDQ4" s="65"/>
      <c r="BDR4" s="65"/>
      <c r="BDS4" s="65"/>
      <c r="BDT4" s="65"/>
      <c r="BDU4" s="65"/>
      <c r="BDV4" s="65"/>
      <c r="BDW4" s="65"/>
      <c r="BDX4" s="65"/>
      <c r="BDY4" s="65"/>
      <c r="BDZ4" s="65"/>
      <c r="BEA4" s="65"/>
      <c r="BEB4" s="65"/>
      <c r="BEC4" s="65"/>
      <c r="BED4" s="65"/>
      <c r="BEE4" s="65"/>
      <c r="BEF4" s="65"/>
      <c r="BEG4" s="65"/>
      <c r="BEH4" s="65"/>
      <c r="BEI4" s="65"/>
      <c r="BEJ4" s="65"/>
      <c r="BEK4" s="65"/>
      <c r="BEL4" s="65"/>
      <c r="BEM4" s="65"/>
      <c r="BEN4" s="65"/>
      <c r="BEO4" s="65"/>
      <c r="BEP4" s="65"/>
      <c r="BEQ4" s="65"/>
      <c r="BER4" s="65"/>
      <c r="BES4" s="65"/>
      <c r="BET4" s="65"/>
      <c r="BEU4" s="65"/>
      <c r="BEV4" s="65"/>
      <c r="BEW4" s="65"/>
      <c r="BEX4" s="65"/>
      <c r="BEY4" s="65"/>
      <c r="BEZ4" s="65"/>
      <c r="BFA4" s="65"/>
      <c r="BFB4" s="65"/>
      <c r="BFC4" s="65"/>
      <c r="BFD4" s="65"/>
      <c r="BFE4" s="65"/>
      <c r="BFF4" s="65"/>
      <c r="BFG4" s="65"/>
      <c r="BFH4" s="65"/>
      <c r="BFI4" s="65"/>
      <c r="BFJ4" s="65"/>
      <c r="BFK4" s="65"/>
      <c r="BFL4" s="65"/>
      <c r="BFM4" s="65"/>
      <c r="BFN4" s="65"/>
      <c r="BFO4" s="65"/>
      <c r="BFP4" s="65"/>
      <c r="BFQ4" s="65"/>
      <c r="BFR4" s="65"/>
      <c r="BFS4" s="65"/>
      <c r="BFT4" s="65"/>
      <c r="BFU4" s="65"/>
      <c r="BFV4" s="65"/>
      <c r="BFW4" s="65"/>
      <c r="BFX4" s="65"/>
      <c r="BFY4" s="65"/>
      <c r="BFZ4" s="65"/>
      <c r="BGA4" s="65"/>
      <c r="BGB4" s="65"/>
      <c r="BGC4" s="65"/>
      <c r="BGD4" s="65"/>
      <c r="BGE4" s="65"/>
      <c r="BGF4" s="65"/>
      <c r="BGG4" s="65"/>
      <c r="BGH4" s="65"/>
      <c r="BGI4" s="65"/>
      <c r="BGJ4" s="65"/>
      <c r="BGK4" s="65"/>
      <c r="BGL4" s="65"/>
      <c r="BGM4" s="65"/>
      <c r="BGN4" s="65"/>
      <c r="BGO4" s="65"/>
      <c r="BGP4" s="65"/>
      <c r="BGQ4" s="65"/>
      <c r="BGR4" s="65"/>
      <c r="BGS4" s="65"/>
      <c r="BGT4" s="65"/>
      <c r="BGU4" s="65"/>
      <c r="BGV4" s="65"/>
      <c r="BGW4" s="65"/>
      <c r="BGX4" s="65"/>
      <c r="BGY4" s="65"/>
      <c r="BGZ4" s="65"/>
      <c r="BHA4" s="65"/>
      <c r="BHB4" s="65"/>
      <c r="BHC4" s="65"/>
      <c r="BHD4" s="65"/>
      <c r="BHE4" s="65"/>
      <c r="BHF4" s="65"/>
      <c r="BHG4" s="65"/>
      <c r="BHH4" s="65"/>
      <c r="BHI4" s="65"/>
      <c r="BHJ4" s="65"/>
      <c r="BHK4" s="65"/>
      <c r="BHL4" s="65"/>
      <c r="BHM4" s="65"/>
      <c r="BHN4" s="65"/>
      <c r="BHO4" s="65"/>
      <c r="BHP4" s="65"/>
      <c r="BHQ4" s="65"/>
      <c r="BHR4" s="65"/>
      <c r="BHS4" s="65"/>
      <c r="BHT4" s="65"/>
      <c r="BHU4" s="65"/>
      <c r="BHV4" s="65"/>
      <c r="BHW4" s="65"/>
      <c r="BHX4" s="65"/>
      <c r="BHY4" s="65"/>
      <c r="BHZ4" s="65"/>
      <c r="BIA4" s="65"/>
      <c r="BIB4" s="65"/>
      <c r="BIC4" s="65"/>
      <c r="BID4" s="65"/>
      <c r="BIE4" s="65"/>
      <c r="BIF4" s="65"/>
      <c r="BIG4" s="65"/>
      <c r="BIH4" s="65"/>
      <c r="BII4" s="65"/>
      <c r="BIJ4" s="65"/>
      <c r="BIK4" s="65"/>
      <c r="BIL4" s="65"/>
      <c r="BIM4" s="65"/>
      <c r="BIN4" s="65"/>
      <c r="BIO4" s="65"/>
      <c r="BIP4" s="65"/>
      <c r="BIQ4" s="65"/>
      <c r="BIR4" s="65"/>
      <c r="BIS4" s="65"/>
      <c r="BIT4" s="65"/>
      <c r="BIU4" s="65"/>
      <c r="BIV4" s="65"/>
      <c r="BIW4" s="65"/>
      <c r="BIX4" s="65"/>
      <c r="BIY4" s="65"/>
      <c r="BIZ4" s="65"/>
      <c r="BJA4" s="65"/>
      <c r="BJB4" s="65"/>
      <c r="BJC4" s="65"/>
      <c r="BJD4" s="65"/>
      <c r="BJE4" s="65"/>
      <c r="BJF4" s="65"/>
      <c r="BJG4" s="65"/>
      <c r="BJH4" s="65"/>
      <c r="BJI4" s="65"/>
      <c r="BJJ4" s="65"/>
      <c r="BJK4" s="65"/>
      <c r="BJL4" s="65"/>
      <c r="BJM4" s="65"/>
      <c r="BJN4" s="65"/>
      <c r="BJO4" s="65"/>
      <c r="BJP4" s="65"/>
      <c r="BJQ4" s="65"/>
      <c r="BJR4" s="65"/>
      <c r="BJS4" s="65"/>
      <c r="BJT4" s="65"/>
      <c r="BJU4" s="65"/>
      <c r="BJV4" s="65"/>
      <c r="BJW4" s="65"/>
      <c r="BJX4" s="65"/>
      <c r="BJY4" s="65"/>
      <c r="BJZ4" s="65"/>
      <c r="BKA4" s="65"/>
      <c r="BKB4" s="65"/>
      <c r="BKC4" s="65"/>
      <c r="BKD4" s="65"/>
      <c r="BKE4" s="65"/>
      <c r="BKF4" s="65"/>
      <c r="BKG4" s="65"/>
      <c r="BKH4" s="65"/>
      <c r="BKI4" s="65"/>
      <c r="BKJ4" s="65"/>
      <c r="BKK4" s="65"/>
      <c r="BKL4" s="65"/>
      <c r="BKM4" s="65"/>
      <c r="BKN4" s="65"/>
      <c r="BKO4" s="65"/>
      <c r="BKP4" s="65"/>
      <c r="BKQ4" s="65"/>
      <c r="BKR4" s="65"/>
      <c r="BKS4" s="65"/>
      <c r="BKT4" s="65"/>
      <c r="BKU4" s="65"/>
      <c r="BKV4" s="65"/>
      <c r="BKW4" s="65"/>
      <c r="BKX4" s="65"/>
      <c r="BKY4" s="65"/>
      <c r="BKZ4" s="65"/>
      <c r="BLA4" s="65"/>
      <c r="BLB4" s="65"/>
      <c r="BLC4" s="65"/>
      <c r="BLD4" s="65"/>
      <c r="BLE4" s="65"/>
      <c r="BLF4" s="65"/>
      <c r="BLG4" s="65"/>
      <c r="BLH4" s="65"/>
      <c r="BLI4" s="65"/>
      <c r="BLJ4" s="65"/>
      <c r="BLK4" s="65"/>
      <c r="BLL4" s="65"/>
      <c r="BLM4" s="65"/>
      <c r="BLN4" s="65"/>
      <c r="BLO4" s="65"/>
      <c r="BLP4" s="65"/>
      <c r="BLQ4" s="65"/>
      <c r="BLR4" s="65"/>
      <c r="BLS4" s="65"/>
      <c r="BLT4" s="65"/>
      <c r="BLU4" s="65"/>
      <c r="BLV4" s="65"/>
      <c r="BLW4" s="65"/>
      <c r="BLX4" s="65"/>
      <c r="BLY4" s="65"/>
      <c r="BLZ4" s="65"/>
      <c r="BMA4" s="65"/>
      <c r="BMB4" s="65"/>
      <c r="BMC4" s="65"/>
      <c r="BMD4" s="65"/>
      <c r="BME4" s="65"/>
      <c r="BMF4" s="65"/>
      <c r="BMG4" s="65"/>
      <c r="BMH4" s="65"/>
      <c r="BMI4" s="65"/>
      <c r="BMJ4" s="65"/>
      <c r="BMK4" s="65"/>
      <c r="BML4" s="65"/>
      <c r="BMM4" s="65"/>
      <c r="BMN4" s="65"/>
      <c r="BMO4" s="65"/>
      <c r="BMP4" s="65"/>
      <c r="BMQ4" s="65"/>
      <c r="BMR4" s="65"/>
      <c r="BMS4" s="65"/>
      <c r="BMT4" s="65"/>
      <c r="BMU4" s="65"/>
      <c r="BMV4" s="65"/>
      <c r="BMW4" s="65"/>
      <c r="BMX4" s="65"/>
      <c r="BMY4" s="65"/>
      <c r="BMZ4" s="65"/>
      <c r="BNA4" s="65"/>
      <c r="BNB4" s="65"/>
      <c r="BNC4" s="65"/>
      <c r="BND4" s="65"/>
      <c r="BNE4" s="65"/>
      <c r="BNF4" s="65"/>
      <c r="BNG4" s="65"/>
      <c r="BNH4" s="65"/>
      <c r="BNI4" s="65"/>
      <c r="BNJ4" s="65"/>
      <c r="BNK4" s="65"/>
      <c r="BNL4" s="65"/>
      <c r="BNM4" s="65"/>
      <c r="BNN4" s="65"/>
      <c r="BNO4" s="65"/>
      <c r="BNP4" s="65"/>
      <c r="BNQ4" s="65"/>
      <c r="BNR4" s="65"/>
      <c r="BNS4" s="65"/>
      <c r="BNT4" s="65"/>
      <c r="BNU4" s="65"/>
      <c r="BNV4" s="65"/>
      <c r="BNW4" s="65"/>
      <c r="BNX4" s="65"/>
      <c r="BNY4" s="65"/>
      <c r="BNZ4" s="65"/>
      <c r="BOA4" s="65"/>
      <c r="BOB4" s="65"/>
      <c r="BOC4" s="65"/>
      <c r="BOD4" s="65"/>
      <c r="BOE4" s="65"/>
      <c r="BOF4" s="65"/>
      <c r="BOG4" s="65"/>
      <c r="BOH4" s="65"/>
      <c r="BOI4" s="65"/>
      <c r="BOJ4" s="65"/>
      <c r="BOK4" s="65"/>
      <c r="BOL4" s="65"/>
      <c r="BOM4" s="65"/>
      <c r="BON4" s="65"/>
      <c r="BOO4" s="65"/>
      <c r="BOP4" s="65"/>
      <c r="BOQ4" s="65"/>
      <c r="BOR4" s="65"/>
      <c r="BOS4" s="65"/>
      <c r="BOT4" s="65"/>
      <c r="BOU4" s="65"/>
      <c r="BOV4" s="65"/>
      <c r="BOW4" s="65"/>
      <c r="BOX4" s="65"/>
      <c r="BOY4" s="65"/>
      <c r="BOZ4" s="65"/>
      <c r="BPA4" s="65"/>
      <c r="BPB4" s="65"/>
      <c r="BPC4" s="65"/>
      <c r="BPD4" s="65"/>
      <c r="BPE4" s="65"/>
      <c r="BPF4" s="65"/>
      <c r="BPG4" s="65"/>
      <c r="BPH4" s="65"/>
      <c r="BPI4" s="65"/>
      <c r="BPJ4" s="65"/>
      <c r="BPK4" s="65"/>
      <c r="BPL4" s="65"/>
      <c r="BPM4" s="65"/>
      <c r="BPN4" s="65"/>
      <c r="BPO4" s="65"/>
      <c r="BPP4" s="65"/>
      <c r="BPQ4" s="65"/>
      <c r="BPR4" s="65"/>
      <c r="BPS4" s="65"/>
      <c r="BPT4" s="65"/>
      <c r="BPU4" s="65"/>
      <c r="BPV4" s="65"/>
      <c r="BPW4" s="65"/>
      <c r="BPX4" s="65"/>
      <c r="BPY4" s="65"/>
      <c r="BPZ4" s="65"/>
      <c r="BQA4" s="65"/>
      <c r="BQB4" s="65"/>
      <c r="BQC4" s="65"/>
      <c r="BQD4" s="65"/>
      <c r="BQE4" s="65"/>
      <c r="BQF4" s="65"/>
      <c r="BQG4" s="65"/>
      <c r="BQH4" s="65"/>
      <c r="BQI4" s="65"/>
      <c r="BQJ4" s="65"/>
      <c r="BQK4" s="65"/>
      <c r="BQL4" s="65"/>
      <c r="BQM4" s="65"/>
      <c r="BQN4" s="65"/>
      <c r="BQO4" s="65"/>
      <c r="BQP4" s="65"/>
      <c r="BQQ4" s="65"/>
      <c r="BQR4" s="65"/>
      <c r="BQS4" s="65"/>
      <c r="BQT4" s="65"/>
      <c r="BQU4" s="65"/>
      <c r="BQV4" s="65"/>
      <c r="BQW4" s="65"/>
      <c r="BQX4" s="65"/>
      <c r="BQY4" s="65"/>
      <c r="BQZ4" s="65"/>
      <c r="BRA4" s="65"/>
      <c r="BRB4" s="65"/>
      <c r="BRC4" s="65"/>
      <c r="BRD4" s="65"/>
      <c r="BRE4" s="65"/>
      <c r="BRF4" s="65"/>
      <c r="BRG4" s="65"/>
      <c r="BRH4" s="65"/>
      <c r="BRI4" s="65"/>
      <c r="BRJ4" s="65"/>
      <c r="BRK4" s="65"/>
      <c r="BRL4" s="65"/>
      <c r="BRM4" s="65"/>
      <c r="BRN4" s="65"/>
      <c r="BRO4" s="65"/>
      <c r="BRP4" s="65"/>
      <c r="BRQ4" s="65"/>
      <c r="BRR4" s="65"/>
      <c r="BRS4" s="65"/>
      <c r="BRT4" s="65"/>
      <c r="BRU4" s="65"/>
      <c r="BRV4" s="65"/>
      <c r="BRW4" s="65"/>
      <c r="BRX4" s="65"/>
      <c r="BRY4" s="65"/>
      <c r="BRZ4" s="65"/>
      <c r="BSA4" s="65"/>
      <c r="BSB4" s="65"/>
      <c r="BSC4" s="65"/>
      <c r="BSD4" s="65"/>
      <c r="BSE4" s="65"/>
      <c r="BSF4" s="65"/>
      <c r="BSG4" s="65"/>
      <c r="BSH4" s="65"/>
      <c r="BSI4" s="65"/>
      <c r="BSJ4" s="65"/>
      <c r="BSK4" s="65"/>
      <c r="BSL4" s="65"/>
      <c r="BSM4" s="65"/>
      <c r="BSN4" s="65"/>
      <c r="BSO4" s="65"/>
      <c r="BSP4" s="65"/>
      <c r="BSQ4" s="65"/>
      <c r="BSR4" s="65"/>
      <c r="BSS4" s="65"/>
      <c r="BST4" s="65"/>
      <c r="BSU4" s="65"/>
      <c r="BSV4" s="65"/>
      <c r="BSW4" s="65"/>
      <c r="BSX4" s="65"/>
      <c r="BSY4" s="65"/>
      <c r="BSZ4" s="65"/>
      <c r="BTA4" s="65"/>
      <c r="BTB4" s="65"/>
      <c r="BTC4" s="65"/>
      <c r="BTD4" s="65"/>
      <c r="BTE4" s="65"/>
      <c r="BTF4" s="65"/>
      <c r="BTG4" s="65"/>
      <c r="BTH4" s="65"/>
      <c r="BTI4" s="65"/>
      <c r="BTJ4" s="65"/>
      <c r="BTK4" s="65"/>
      <c r="BTL4" s="65"/>
      <c r="BTM4" s="65"/>
      <c r="BTN4" s="65"/>
      <c r="BTO4" s="65"/>
      <c r="BTP4" s="65"/>
      <c r="BTQ4" s="65"/>
      <c r="BTR4" s="65"/>
      <c r="BTS4" s="65"/>
      <c r="BTT4" s="65"/>
      <c r="BTU4" s="65"/>
      <c r="BTV4" s="65"/>
      <c r="BTW4" s="65"/>
      <c r="BTX4" s="65"/>
      <c r="BTY4" s="65"/>
      <c r="BTZ4" s="65"/>
      <c r="BUA4" s="65"/>
      <c r="BUB4" s="65"/>
      <c r="BUC4" s="65"/>
      <c r="BUD4" s="65"/>
      <c r="BUE4" s="65"/>
      <c r="BUF4" s="65"/>
      <c r="BUG4" s="65"/>
      <c r="BUH4" s="65"/>
      <c r="BUI4" s="65"/>
      <c r="BUJ4" s="65"/>
      <c r="BUK4" s="65"/>
      <c r="BUL4" s="65"/>
      <c r="BUM4" s="65"/>
      <c r="BUN4" s="65"/>
      <c r="BUO4" s="65"/>
      <c r="BUP4" s="65"/>
      <c r="BUQ4" s="65"/>
      <c r="BUR4" s="65"/>
      <c r="BUS4" s="65"/>
      <c r="BUT4" s="65"/>
      <c r="BUU4" s="65"/>
      <c r="BUV4" s="65"/>
      <c r="BUW4" s="65"/>
      <c r="BUX4" s="65"/>
      <c r="BUY4" s="65"/>
      <c r="BUZ4" s="65"/>
      <c r="BVA4" s="65"/>
      <c r="BVB4" s="65"/>
      <c r="BVC4" s="65"/>
      <c r="BVD4" s="65"/>
      <c r="BVE4" s="65"/>
      <c r="BVF4" s="65"/>
      <c r="BVG4" s="65"/>
      <c r="BVH4" s="65"/>
      <c r="BVI4" s="65"/>
      <c r="BVJ4" s="65"/>
      <c r="BVK4" s="65"/>
      <c r="BVL4" s="65"/>
      <c r="BVM4" s="65"/>
      <c r="BVN4" s="65"/>
      <c r="BVO4" s="65"/>
      <c r="BVP4" s="65"/>
      <c r="BVQ4" s="65"/>
      <c r="BVR4" s="65"/>
      <c r="BVS4" s="65"/>
      <c r="BVT4" s="65"/>
      <c r="BVU4" s="65"/>
      <c r="BVV4" s="65"/>
      <c r="BVW4" s="65"/>
      <c r="BVX4" s="65"/>
      <c r="BVY4" s="65"/>
      <c r="BVZ4" s="65"/>
      <c r="BWA4" s="65"/>
      <c r="BWB4" s="65"/>
      <c r="BWC4" s="65"/>
      <c r="BWD4" s="65"/>
      <c r="BWE4" s="65"/>
      <c r="BWF4" s="65"/>
      <c r="BWG4" s="65"/>
      <c r="BWH4" s="65"/>
      <c r="BWI4" s="65"/>
      <c r="BWJ4" s="65"/>
      <c r="BWK4" s="65"/>
      <c r="BWL4" s="65"/>
      <c r="BWM4" s="65"/>
      <c r="BWN4" s="65"/>
      <c r="BWO4" s="65"/>
      <c r="BWP4" s="65"/>
      <c r="BWQ4" s="65"/>
      <c r="BWR4" s="65"/>
      <c r="BWS4" s="65"/>
      <c r="BWT4" s="65"/>
      <c r="BWU4" s="65"/>
      <c r="BWV4" s="65"/>
      <c r="BWW4" s="65"/>
      <c r="BWX4" s="65"/>
      <c r="BWY4" s="65"/>
      <c r="BWZ4" s="65"/>
      <c r="BXA4" s="65"/>
      <c r="BXB4" s="65"/>
      <c r="BXC4" s="65"/>
      <c r="BXD4" s="65"/>
      <c r="BXE4" s="65"/>
      <c r="BXF4" s="65"/>
      <c r="BXG4" s="65"/>
      <c r="BXH4" s="65"/>
      <c r="BXI4" s="65"/>
      <c r="BXJ4" s="65"/>
      <c r="BXK4" s="65"/>
      <c r="BXL4" s="65"/>
      <c r="BXM4" s="65"/>
      <c r="BXN4" s="65"/>
      <c r="BXO4" s="65"/>
      <c r="BXP4" s="65"/>
      <c r="BXQ4" s="65"/>
      <c r="BXR4" s="65"/>
      <c r="BXS4" s="65"/>
      <c r="BXT4" s="65"/>
      <c r="BXU4" s="65"/>
      <c r="BXV4" s="65"/>
      <c r="BXW4" s="65"/>
      <c r="BXX4" s="65"/>
      <c r="BXY4" s="65"/>
      <c r="BXZ4" s="65"/>
      <c r="BYA4" s="65"/>
      <c r="BYB4" s="65"/>
      <c r="BYC4" s="65"/>
      <c r="BYD4" s="65"/>
      <c r="BYE4" s="65"/>
      <c r="BYF4" s="65"/>
      <c r="BYG4" s="65"/>
      <c r="BYH4" s="65"/>
      <c r="BYI4" s="65"/>
      <c r="BYJ4" s="65"/>
      <c r="BYK4" s="65"/>
      <c r="BYL4" s="65"/>
      <c r="BYM4" s="65"/>
      <c r="BYN4" s="65"/>
      <c r="BYO4" s="65"/>
      <c r="BYP4" s="65"/>
      <c r="BYQ4" s="65"/>
      <c r="BYR4" s="65"/>
      <c r="BYS4" s="65"/>
      <c r="BYT4" s="65"/>
      <c r="BYU4" s="65"/>
      <c r="BYV4" s="65"/>
      <c r="BYW4" s="65"/>
      <c r="BYX4" s="65"/>
      <c r="BYY4" s="65"/>
      <c r="BYZ4" s="65"/>
      <c r="BZA4" s="65"/>
      <c r="BZB4" s="65"/>
      <c r="BZC4" s="65"/>
      <c r="BZD4" s="65"/>
      <c r="BZE4" s="65"/>
      <c r="BZF4" s="65"/>
      <c r="BZG4" s="65"/>
      <c r="BZH4" s="65"/>
      <c r="BZI4" s="65"/>
      <c r="BZJ4" s="65"/>
      <c r="BZK4" s="65"/>
      <c r="BZL4" s="65"/>
      <c r="BZM4" s="65"/>
      <c r="BZN4" s="65"/>
      <c r="BZO4" s="65"/>
      <c r="BZP4" s="65"/>
      <c r="BZQ4" s="65"/>
      <c r="BZR4" s="65"/>
      <c r="BZS4" s="65"/>
      <c r="BZT4" s="65"/>
      <c r="BZU4" s="65"/>
      <c r="BZV4" s="65"/>
      <c r="BZW4" s="65"/>
      <c r="BZX4" s="65"/>
      <c r="BZY4" s="65"/>
      <c r="BZZ4" s="65"/>
      <c r="CAA4" s="65"/>
      <c r="CAB4" s="65"/>
      <c r="CAC4" s="65"/>
      <c r="CAD4" s="65"/>
      <c r="CAE4" s="65"/>
      <c r="CAF4" s="65"/>
      <c r="CAG4" s="65"/>
      <c r="CAH4" s="65"/>
      <c r="CAI4" s="65"/>
      <c r="CAJ4" s="65"/>
      <c r="CAK4" s="65"/>
      <c r="CAL4" s="65"/>
      <c r="CAM4" s="65"/>
      <c r="CAN4" s="65"/>
      <c r="CAO4" s="65"/>
      <c r="CAP4" s="65"/>
      <c r="CAQ4" s="65"/>
      <c r="CAR4" s="65"/>
      <c r="CAS4" s="65"/>
      <c r="CAT4" s="65"/>
      <c r="CAU4" s="65"/>
      <c r="CAV4" s="65"/>
      <c r="CAW4" s="65"/>
      <c r="CAX4" s="65"/>
      <c r="CAY4" s="65"/>
      <c r="CAZ4" s="65"/>
      <c r="CBA4" s="65"/>
      <c r="CBB4" s="65"/>
      <c r="CBC4" s="65"/>
      <c r="CBD4" s="65"/>
      <c r="CBE4" s="65"/>
      <c r="CBF4" s="65"/>
      <c r="CBG4" s="65"/>
      <c r="CBH4" s="65"/>
      <c r="CBI4" s="65"/>
      <c r="CBJ4" s="65"/>
      <c r="CBK4" s="65"/>
      <c r="CBL4" s="65"/>
      <c r="CBM4" s="65"/>
      <c r="CBN4" s="65"/>
      <c r="CBO4" s="65"/>
      <c r="CBP4" s="65"/>
      <c r="CBQ4" s="65"/>
      <c r="CBR4" s="65"/>
      <c r="CBS4" s="65"/>
      <c r="CBT4" s="65"/>
      <c r="CBU4" s="65"/>
      <c r="CBV4" s="65"/>
      <c r="CBW4" s="65"/>
      <c r="CBX4" s="65"/>
      <c r="CBY4" s="65"/>
      <c r="CBZ4" s="65"/>
      <c r="CCA4" s="65"/>
      <c r="CCB4" s="65"/>
      <c r="CCC4" s="65"/>
      <c r="CCD4" s="65"/>
      <c r="CCE4" s="65"/>
      <c r="CCF4" s="65"/>
      <c r="CCG4" s="65"/>
      <c r="CCH4" s="65"/>
      <c r="CCI4" s="65"/>
      <c r="CCJ4" s="65"/>
      <c r="CCK4" s="65"/>
      <c r="CCL4" s="65"/>
      <c r="CCM4" s="65"/>
      <c r="CCN4" s="65"/>
      <c r="CCO4" s="65"/>
      <c r="CCP4" s="65"/>
      <c r="CCQ4" s="65"/>
      <c r="CCR4" s="65"/>
      <c r="CCS4" s="65"/>
      <c r="CCT4" s="65"/>
      <c r="CCU4" s="65"/>
      <c r="CCV4" s="65"/>
      <c r="CCW4" s="65"/>
      <c r="CCX4" s="65"/>
      <c r="CCY4" s="65"/>
      <c r="CCZ4" s="65"/>
      <c r="CDA4" s="65"/>
      <c r="CDB4" s="65"/>
      <c r="CDC4" s="65"/>
      <c r="CDD4" s="65"/>
      <c r="CDE4" s="65"/>
      <c r="CDF4" s="65"/>
      <c r="CDG4" s="65"/>
      <c r="CDH4" s="65"/>
      <c r="CDI4" s="65"/>
      <c r="CDJ4" s="65"/>
      <c r="CDK4" s="65"/>
      <c r="CDL4" s="65"/>
      <c r="CDM4" s="65"/>
      <c r="CDN4" s="65"/>
      <c r="CDO4" s="65"/>
      <c r="CDP4" s="65"/>
      <c r="CDQ4" s="65"/>
      <c r="CDR4" s="65"/>
      <c r="CDS4" s="65"/>
      <c r="CDT4" s="65"/>
      <c r="CDU4" s="65"/>
      <c r="CDV4" s="65"/>
      <c r="CDW4" s="65"/>
      <c r="CDX4" s="65"/>
      <c r="CDY4" s="65"/>
      <c r="CDZ4" s="65"/>
      <c r="CEA4" s="65"/>
      <c r="CEB4" s="65"/>
      <c r="CEC4" s="65"/>
      <c r="CED4" s="65"/>
      <c r="CEE4" s="65"/>
      <c r="CEF4" s="65"/>
      <c r="CEG4" s="65"/>
      <c r="CEH4" s="65"/>
      <c r="CEI4" s="65"/>
      <c r="CEJ4" s="65"/>
      <c r="CEK4" s="65"/>
      <c r="CEL4" s="65"/>
      <c r="CEM4" s="65"/>
      <c r="CEN4" s="65"/>
      <c r="CEO4" s="65"/>
      <c r="CEP4" s="65"/>
      <c r="CEQ4" s="65"/>
      <c r="CER4" s="65"/>
      <c r="CES4" s="65"/>
      <c r="CET4" s="65"/>
      <c r="CEU4" s="65"/>
      <c r="CEV4" s="65"/>
      <c r="CEW4" s="65"/>
      <c r="CEX4" s="65"/>
      <c r="CEY4" s="65"/>
      <c r="CEZ4" s="65"/>
      <c r="CFA4" s="65"/>
      <c r="CFB4" s="65"/>
      <c r="CFC4" s="65"/>
      <c r="CFD4" s="65"/>
      <c r="CFE4" s="65"/>
      <c r="CFF4" s="65"/>
      <c r="CFG4" s="65"/>
      <c r="CFH4" s="65"/>
      <c r="CFI4" s="65"/>
      <c r="CFJ4" s="65"/>
      <c r="CFK4" s="65"/>
      <c r="CFL4" s="65"/>
      <c r="CFM4" s="65"/>
      <c r="CFN4" s="65"/>
      <c r="CFO4" s="65"/>
      <c r="CFP4" s="65"/>
      <c r="CFQ4" s="65"/>
      <c r="CFR4" s="65"/>
      <c r="CFS4" s="65"/>
      <c r="CFT4" s="65"/>
      <c r="CFU4" s="65"/>
      <c r="CFV4" s="65"/>
      <c r="CFW4" s="65"/>
      <c r="CFX4" s="65"/>
      <c r="CFY4" s="65"/>
      <c r="CFZ4" s="65"/>
      <c r="CGA4" s="65"/>
      <c r="CGB4" s="65"/>
      <c r="CGC4" s="65"/>
      <c r="CGD4" s="65"/>
      <c r="CGE4" s="65"/>
      <c r="CGF4" s="65"/>
      <c r="CGG4" s="65"/>
      <c r="CGH4" s="65"/>
      <c r="CGI4" s="65"/>
      <c r="CGJ4" s="65"/>
      <c r="CGK4" s="65"/>
      <c r="CGL4" s="65"/>
      <c r="CGM4" s="65"/>
      <c r="CGN4" s="65"/>
      <c r="CGO4" s="65"/>
      <c r="CGP4" s="65"/>
      <c r="CGQ4" s="65"/>
      <c r="CGR4" s="65"/>
      <c r="CGS4" s="65"/>
      <c r="CGT4" s="65"/>
      <c r="CGU4" s="65"/>
      <c r="CGV4" s="65"/>
      <c r="CGW4" s="65"/>
      <c r="CGX4" s="65"/>
      <c r="CGY4" s="65"/>
      <c r="CGZ4" s="65"/>
      <c r="CHA4" s="65"/>
      <c r="CHB4" s="65"/>
      <c r="CHC4" s="65"/>
      <c r="CHD4" s="65"/>
      <c r="CHE4" s="65"/>
      <c r="CHF4" s="65"/>
      <c r="CHG4" s="65"/>
      <c r="CHH4" s="65"/>
      <c r="CHI4" s="65"/>
      <c r="CHJ4" s="65"/>
      <c r="CHK4" s="65"/>
      <c r="CHL4" s="65"/>
      <c r="CHM4" s="65"/>
      <c r="CHN4" s="65"/>
      <c r="CHO4" s="65"/>
      <c r="CHP4" s="65"/>
      <c r="CHQ4" s="65"/>
      <c r="CHR4" s="65"/>
      <c r="CHS4" s="65"/>
      <c r="CHT4" s="65"/>
      <c r="CHU4" s="65"/>
      <c r="CHV4" s="65"/>
      <c r="CHW4" s="65"/>
      <c r="CHX4" s="65"/>
      <c r="CHY4" s="65"/>
      <c r="CHZ4" s="65"/>
      <c r="CIA4" s="65"/>
      <c r="CIB4" s="65"/>
      <c r="CIC4" s="65"/>
      <c r="CID4" s="65"/>
      <c r="CIE4" s="65"/>
      <c r="CIF4" s="65"/>
      <c r="CIG4" s="65"/>
      <c r="CIH4" s="65"/>
      <c r="CII4" s="65"/>
      <c r="CIJ4" s="65"/>
      <c r="CIK4" s="65"/>
      <c r="CIL4" s="65"/>
      <c r="CIM4" s="65"/>
      <c r="CIN4" s="65"/>
      <c r="CIO4" s="65"/>
      <c r="CIP4" s="65"/>
      <c r="CIQ4" s="65"/>
      <c r="CIR4" s="65"/>
      <c r="CIS4" s="65"/>
      <c r="CIT4" s="65"/>
      <c r="CIU4" s="65"/>
      <c r="CIV4" s="65"/>
      <c r="CIW4" s="65"/>
      <c r="CIX4" s="65"/>
      <c r="CIY4" s="65"/>
      <c r="CIZ4" s="65"/>
      <c r="CJA4" s="65"/>
      <c r="CJB4" s="65"/>
      <c r="CJC4" s="65"/>
      <c r="CJD4" s="65"/>
      <c r="CJE4" s="65"/>
      <c r="CJF4" s="65"/>
      <c r="CJG4" s="65"/>
      <c r="CJH4" s="65"/>
      <c r="CJI4" s="65"/>
      <c r="CJJ4" s="65"/>
      <c r="CJK4" s="65"/>
      <c r="CJL4" s="65"/>
      <c r="CJM4" s="65"/>
      <c r="CJN4" s="65"/>
      <c r="CJO4" s="65"/>
      <c r="CJP4" s="65"/>
      <c r="CJQ4" s="65"/>
      <c r="CJR4" s="65"/>
      <c r="CJS4" s="65"/>
      <c r="CJT4" s="65"/>
      <c r="CJU4" s="65"/>
      <c r="CJV4" s="65"/>
      <c r="CJW4" s="65"/>
      <c r="CJX4" s="65"/>
      <c r="CJY4" s="65"/>
      <c r="CJZ4" s="65"/>
      <c r="CKA4" s="65"/>
      <c r="CKB4" s="65"/>
      <c r="CKC4" s="65"/>
      <c r="CKD4" s="65"/>
      <c r="CKE4" s="65"/>
      <c r="CKF4" s="65"/>
      <c r="CKG4" s="65"/>
      <c r="CKH4" s="65"/>
      <c r="CKI4" s="65"/>
      <c r="CKJ4" s="65"/>
      <c r="CKK4" s="65"/>
      <c r="CKL4" s="65"/>
      <c r="CKM4" s="65"/>
      <c r="CKN4" s="65"/>
      <c r="CKO4" s="65"/>
      <c r="CKP4" s="65"/>
      <c r="CKQ4" s="65"/>
      <c r="CKR4" s="65"/>
      <c r="CKS4" s="65"/>
      <c r="CKT4" s="65"/>
      <c r="CKU4" s="65"/>
      <c r="CKV4" s="65"/>
      <c r="CKW4" s="65"/>
      <c r="CKX4" s="65"/>
      <c r="CKY4" s="65"/>
      <c r="CKZ4" s="65"/>
      <c r="CLA4" s="65"/>
      <c r="CLB4" s="65"/>
      <c r="CLC4" s="65"/>
      <c r="CLD4" s="65"/>
      <c r="CLE4" s="65"/>
      <c r="CLF4" s="65"/>
      <c r="CLG4" s="65"/>
      <c r="CLH4" s="65"/>
      <c r="CLI4" s="65"/>
      <c r="CLJ4" s="65"/>
      <c r="CLK4" s="65"/>
      <c r="CLL4" s="65"/>
      <c r="CLM4" s="65"/>
      <c r="CLN4" s="65"/>
      <c r="CLO4" s="65"/>
      <c r="CLP4" s="65"/>
      <c r="CLQ4" s="65"/>
      <c r="CLR4" s="65"/>
      <c r="CLS4" s="65"/>
      <c r="CLT4" s="65"/>
      <c r="CLU4" s="65"/>
      <c r="CLV4" s="65"/>
      <c r="CLW4" s="65"/>
      <c r="CLX4" s="65"/>
      <c r="CLY4" s="65"/>
      <c r="CLZ4" s="65"/>
      <c r="CMA4" s="65"/>
      <c r="CMB4" s="65"/>
      <c r="CMC4" s="65"/>
      <c r="CMD4" s="65"/>
      <c r="CME4" s="65"/>
      <c r="CMF4" s="65"/>
      <c r="CMG4" s="65"/>
      <c r="CMH4" s="65"/>
      <c r="CMI4" s="65"/>
      <c r="CMJ4" s="65"/>
      <c r="CMK4" s="65"/>
      <c r="CML4" s="65"/>
      <c r="CMM4" s="65"/>
      <c r="CMN4" s="65"/>
      <c r="CMO4" s="65"/>
      <c r="CMP4" s="65"/>
      <c r="CMQ4" s="65"/>
      <c r="CMR4" s="65"/>
      <c r="CMS4" s="65"/>
      <c r="CMT4" s="65"/>
      <c r="CMU4" s="65"/>
      <c r="CMV4" s="65"/>
      <c r="CMW4" s="65"/>
      <c r="CMX4" s="65"/>
      <c r="CMY4" s="65"/>
      <c r="CMZ4" s="65"/>
      <c r="CNA4" s="65"/>
      <c r="CNB4" s="65"/>
      <c r="CNC4" s="65"/>
      <c r="CND4" s="65"/>
      <c r="CNE4" s="65"/>
      <c r="CNF4" s="65"/>
      <c r="CNG4" s="65"/>
      <c r="CNH4" s="65"/>
      <c r="CNI4" s="65"/>
      <c r="CNJ4" s="65"/>
      <c r="CNK4" s="65"/>
      <c r="CNL4" s="65"/>
      <c r="CNM4" s="65"/>
      <c r="CNN4" s="65"/>
      <c r="CNO4" s="65"/>
      <c r="CNP4" s="65"/>
      <c r="CNQ4" s="65"/>
      <c r="CNR4" s="65"/>
      <c r="CNS4" s="65"/>
      <c r="CNT4" s="65"/>
      <c r="CNU4" s="65"/>
      <c r="CNV4" s="65"/>
      <c r="CNW4" s="65"/>
      <c r="CNX4" s="65"/>
      <c r="CNY4" s="65"/>
      <c r="CNZ4" s="65"/>
      <c r="COA4" s="65"/>
      <c r="COB4" s="65"/>
      <c r="COC4" s="65"/>
      <c r="COD4" s="65"/>
      <c r="COE4" s="65"/>
      <c r="COF4" s="65"/>
      <c r="COG4" s="65"/>
      <c r="COH4" s="65"/>
      <c r="COI4" s="65"/>
      <c r="COJ4" s="65"/>
      <c r="COK4" s="65"/>
      <c r="COL4" s="65"/>
      <c r="COM4" s="65"/>
      <c r="CON4" s="65"/>
      <c r="COO4" s="65"/>
      <c r="COP4" s="65"/>
      <c r="COQ4" s="65"/>
      <c r="COR4" s="65"/>
      <c r="COS4" s="65"/>
      <c r="COT4" s="65"/>
      <c r="COU4" s="65"/>
      <c r="COV4" s="65"/>
      <c r="COW4" s="65"/>
      <c r="COX4" s="65"/>
      <c r="COY4" s="65"/>
      <c r="COZ4" s="65"/>
      <c r="CPA4" s="65"/>
      <c r="CPB4" s="65"/>
      <c r="CPC4" s="65"/>
      <c r="CPD4" s="65"/>
      <c r="CPE4" s="65"/>
      <c r="CPF4" s="65"/>
      <c r="CPG4" s="65"/>
      <c r="CPH4" s="65"/>
      <c r="CPI4" s="65"/>
      <c r="CPJ4" s="65"/>
      <c r="CPK4" s="65"/>
      <c r="CPL4" s="65"/>
      <c r="CPM4" s="65"/>
      <c r="CPN4" s="65"/>
      <c r="CPO4" s="65"/>
      <c r="CPP4" s="65"/>
      <c r="CPQ4" s="65"/>
      <c r="CPR4" s="65"/>
      <c r="CPS4" s="65"/>
      <c r="CPT4" s="65"/>
      <c r="CPU4" s="65"/>
      <c r="CPV4" s="65"/>
      <c r="CPW4" s="65"/>
      <c r="CPX4" s="65"/>
      <c r="CPY4" s="65"/>
      <c r="CPZ4" s="65"/>
      <c r="CQA4" s="65"/>
      <c r="CQB4" s="65"/>
      <c r="CQC4" s="65"/>
      <c r="CQD4" s="65"/>
      <c r="CQE4" s="65"/>
      <c r="CQF4" s="65"/>
      <c r="CQG4" s="65"/>
      <c r="CQH4" s="65"/>
      <c r="CQI4" s="65"/>
      <c r="CQJ4" s="65"/>
      <c r="CQK4" s="65"/>
      <c r="CQL4" s="65"/>
      <c r="CQM4" s="65"/>
      <c r="CQN4" s="65"/>
      <c r="CQO4" s="65"/>
      <c r="CQP4" s="65"/>
      <c r="CQQ4" s="65"/>
      <c r="CQR4" s="65"/>
      <c r="CQS4" s="65"/>
      <c r="CQT4" s="65"/>
      <c r="CQU4" s="65"/>
      <c r="CQV4" s="65"/>
      <c r="CQW4" s="65"/>
      <c r="CQX4" s="65"/>
      <c r="CQY4" s="65"/>
      <c r="CQZ4" s="65"/>
      <c r="CRA4" s="65"/>
      <c r="CRB4" s="65"/>
      <c r="CRC4" s="65"/>
      <c r="CRD4" s="65"/>
      <c r="CRE4" s="65"/>
      <c r="CRF4" s="65"/>
      <c r="CRG4" s="65"/>
      <c r="CRH4" s="65"/>
      <c r="CRI4" s="65"/>
      <c r="CRJ4" s="65"/>
      <c r="CRK4" s="65"/>
      <c r="CRL4" s="65"/>
      <c r="CRM4" s="65"/>
      <c r="CRN4" s="65"/>
      <c r="CRO4" s="65"/>
      <c r="CRP4" s="65"/>
      <c r="CRQ4" s="65"/>
      <c r="CRR4" s="65"/>
      <c r="CRS4" s="65"/>
      <c r="CRT4" s="65"/>
      <c r="CRU4" s="65"/>
      <c r="CRV4" s="65"/>
      <c r="CRW4" s="65"/>
      <c r="CRX4" s="65"/>
      <c r="CRY4" s="65"/>
      <c r="CRZ4" s="65"/>
      <c r="CSA4" s="65"/>
      <c r="CSB4" s="65"/>
      <c r="CSC4" s="65"/>
      <c r="CSD4" s="65"/>
      <c r="CSE4" s="65"/>
      <c r="CSF4" s="65"/>
      <c r="CSG4" s="65"/>
      <c r="CSH4" s="65"/>
      <c r="CSI4" s="65"/>
      <c r="CSJ4" s="65"/>
      <c r="CSK4" s="65"/>
      <c r="CSL4" s="65"/>
      <c r="CSM4" s="65"/>
      <c r="CSN4" s="65"/>
      <c r="CSO4" s="65"/>
      <c r="CSP4" s="65"/>
      <c r="CSQ4" s="65"/>
      <c r="CSR4" s="65"/>
      <c r="CSS4" s="65"/>
      <c r="CST4" s="65"/>
      <c r="CSU4" s="65"/>
      <c r="CSV4" s="65"/>
      <c r="CSW4" s="65"/>
      <c r="CSX4" s="65"/>
      <c r="CSY4" s="65"/>
      <c r="CSZ4" s="65"/>
      <c r="CTA4" s="65"/>
      <c r="CTB4" s="65"/>
      <c r="CTC4" s="65"/>
      <c r="CTD4" s="65"/>
      <c r="CTE4" s="65"/>
      <c r="CTF4" s="65"/>
      <c r="CTG4" s="65"/>
      <c r="CTH4" s="65"/>
      <c r="CTI4" s="65"/>
      <c r="CTJ4" s="65"/>
      <c r="CTK4" s="65"/>
      <c r="CTL4" s="65"/>
      <c r="CTM4" s="65"/>
      <c r="CTN4" s="65"/>
      <c r="CTO4" s="65"/>
      <c r="CTP4" s="65"/>
      <c r="CTQ4" s="65"/>
      <c r="CTR4" s="65"/>
      <c r="CTS4" s="65"/>
      <c r="CTT4" s="65"/>
      <c r="CTU4" s="65"/>
      <c r="CTV4" s="65"/>
      <c r="CTW4" s="65"/>
      <c r="CTX4" s="65"/>
      <c r="CTY4" s="65"/>
      <c r="CTZ4" s="65"/>
      <c r="CUA4" s="65"/>
      <c r="CUB4" s="65"/>
      <c r="CUC4" s="65"/>
      <c r="CUD4" s="65"/>
      <c r="CUE4" s="65"/>
      <c r="CUF4" s="65"/>
      <c r="CUG4" s="65"/>
      <c r="CUH4" s="65"/>
      <c r="CUI4" s="65"/>
      <c r="CUJ4" s="65"/>
      <c r="CUK4" s="65"/>
      <c r="CUL4" s="65"/>
      <c r="CUM4" s="65"/>
      <c r="CUN4" s="65"/>
      <c r="CUO4" s="65"/>
      <c r="CUP4" s="65"/>
      <c r="CUQ4" s="65"/>
      <c r="CUR4" s="65"/>
      <c r="CUS4" s="65"/>
      <c r="CUT4" s="65"/>
      <c r="CUU4" s="65"/>
      <c r="CUV4" s="65"/>
      <c r="CUW4" s="65"/>
      <c r="CUX4" s="65"/>
      <c r="CUY4" s="65"/>
      <c r="CUZ4" s="65"/>
      <c r="CVA4" s="65"/>
      <c r="CVB4" s="65"/>
      <c r="CVC4" s="65"/>
      <c r="CVD4" s="65"/>
      <c r="CVE4" s="65"/>
      <c r="CVF4" s="65"/>
      <c r="CVG4" s="65"/>
      <c r="CVH4" s="65"/>
      <c r="CVI4" s="65"/>
      <c r="CVJ4" s="65"/>
      <c r="CVK4" s="65"/>
      <c r="CVL4" s="65"/>
      <c r="CVM4" s="65"/>
      <c r="CVN4" s="65"/>
      <c r="CVO4" s="65"/>
      <c r="CVP4" s="65"/>
      <c r="CVQ4" s="65"/>
      <c r="CVR4" s="65"/>
      <c r="CVS4" s="65"/>
      <c r="CVT4" s="65"/>
      <c r="CVU4" s="65"/>
      <c r="CVV4" s="65"/>
      <c r="CVW4" s="65"/>
      <c r="CVX4" s="65"/>
      <c r="CVY4" s="65"/>
      <c r="CVZ4" s="65"/>
      <c r="CWA4" s="65"/>
      <c r="CWB4" s="65"/>
      <c r="CWC4" s="65"/>
      <c r="CWD4" s="65"/>
      <c r="CWE4" s="65"/>
      <c r="CWF4" s="65"/>
      <c r="CWG4" s="65"/>
      <c r="CWH4" s="65"/>
      <c r="CWI4" s="65"/>
      <c r="CWJ4" s="65"/>
      <c r="CWK4" s="65"/>
      <c r="CWL4" s="65"/>
      <c r="CWM4" s="65"/>
      <c r="CWN4" s="65"/>
      <c r="CWO4" s="65"/>
      <c r="CWP4" s="65"/>
      <c r="CWQ4" s="65"/>
      <c r="CWR4" s="65"/>
      <c r="CWS4" s="65"/>
      <c r="CWT4" s="65"/>
      <c r="CWU4" s="65"/>
      <c r="CWV4" s="65"/>
      <c r="CWW4" s="65"/>
      <c r="CWX4" s="65"/>
      <c r="CWY4" s="65"/>
      <c r="CWZ4" s="65"/>
      <c r="CXA4" s="65"/>
      <c r="CXB4" s="65"/>
      <c r="CXC4" s="65"/>
      <c r="CXD4" s="65"/>
      <c r="CXE4" s="65"/>
      <c r="CXF4" s="65"/>
      <c r="CXG4" s="65"/>
      <c r="CXH4" s="65"/>
      <c r="CXI4" s="65"/>
      <c r="CXJ4" s="65"/>
      <c r="CXK4" s="65"/>
      <c r="CXL4" s="65"/>
      <c r="CXM4" s="65"/>
      <c r="CXN4" s="65"/>
      <c r="CXO4" s="65"/>
      <c r="CXP4" s="65"/>
      <c r="CXQ4" s="65"/>
      <c r="CXR4" s="65"/>
      <c r="CXS4" s="65"/>
      <c r="CXT4" s="65"/>
      <c r="CXU4" s="65"/>
      <c r="CXV4" s="65"/>
      <c r="CXW4" s="65"/>
      <c r="CXX4" s="65"/>
      <c r="CXY4" s="65"/>
      <c r="CXZ4" s="65"/>
      <c r="CYA4" s="65"/>
      <c r="CYB4" s="65"/>
      <c r="CYC4" s="65"/>
      <c r="CYD4" s="65"/>
      <c r="CYE4" s="65"/>
      <c r="CYF4" s="65"/>
      <c r="CYG4" s="65"/>
      <c r="CYH4" s="65"/>
      <c r="CYI4" s="65"/>
      <c r="CYJ4" s="65"/>
      <c r="CYK4" s="65"/>
      <c r="CYL4" s="65"/>
      <c r="CYM4" s="65"/>
      <c r="CYN4" s="65"/>
      <c r="CYO4" s="65"/>
      <c r="CYP4" s="65"/>
      <c r="CYQ4" s="65"/>
      <c r="CYR4" s="65"/>
      <c r="CYS4" s="65"/>
      <c r="CYT4" s="65"/>
      <c r="CYU4" s="65"/>
      <c r="CYV4" s="65"/>
      <c r="CYW4" s="65"/>
      <c r="CYX4" s="65"/>
      <c r="CYY4" s="65"/>
      <c r="CYZ4" s="65"/>
      <c r="CZA4" s="65"/>
      <c r="CZB4" s="65"/>
      <c r="CZC4" s="65"/>
      <c r="CZD4" s="65"/>
      <c r="CZE4" s="65"/>
      <c r="CZF4" s="65"/>
      <c r="CZG4" s="65"/>
      <c r="CZH4" s="65"/>
      <c r="CZI4" s="65"/>
      <c r="CZJ4" s="65"/>
      <c r="CZK4" s="65"/>
      <c r="CZL4" s="65"/>
      <c r="CZM4" s="65"/>
      <c r="CZN4" s="65"/>
      <c r="CZO4" s="65"/>
      <c r="CZP4" s="65"/>
      <c r="CZQ4" s="65"/>
      <c r="CZR4" s="65"/>
      <c r="CZS4" s="65"/>
      <c r="CZT4" s="65"/>
      <c r="CZU4" s="65"/>
      <c r="CZV4" s="65"/>
      <c r="CZW4" s="65"/>
      <c r="CZX4" s="65"/>
      <c r="CZY4" s="65"/>
      <c r="CZZ4" s="65"/>
      <c r="DAA4" s="65"/>
      <c r="DAB4" s="65"/>
      <c r="DAC4" s="65"/>
      <c r="DAD4" s="65"/>
      <c r="DAE4" s="65"/>
      <c r="DAF4" s="65"/>
      <c r="DAG4" s="65"/>
      <c r="DAH4" s="65"/>
      <c r="DAI4" s="65"/>
      <c r="DAJ4" s="65"/>
      <c r="DAK4" s="65"/>
      <c r="DAL4" s="65"/>
      <c r="DAM4" s="65"/>
      <c r="DAN4" s="65"/>
      <c r="DAO4" s="65"/>
      <c r="DAP4" s="65"/>
      <c r="DAQ4" s="65"/>
      <c r="DAR4" s="65"/>
      <c r="DAS4" s="65"/>
      <c r="DAT4" s="65"/>
      <c r="DAU4" s="65"/>
      <c r="DAV4" s="65"/>
      <c r="DAW4" s="65"/>
      <c r="DAX4" s="65"/>
      <c r="DAY4" s="65"/>
      <c r="DAZ4" s="65"/>
      <c r="DBA4" s="65"/>
      <c r="DBB4" s="65"/>
      <c r="DBC4" s="65"/>
      <c r="DBD4" s="65"/>
      <c r="DBE4" s="65"/>
      <c r="DBF4" s="65"/>
      <c r="DBG4" s="65"/>
      <c r="DBH4" s="65"/>
      <c r="DBI4" s="65"/>
      <c r="DBJ4" s="65"/>
      <c r="DBK4" s="65"/>
      <c r="DBL4" s="65"/>
      <c r="DBM4" s="65"/>
      <c r="DBN4" s="65"/>
      <c r="DBO4" s="65"/>
      <c r="DBP4" s="65"/>
      <c r="DBQ4" s="65"/>
      <c r="DBR4" s="65"/>
      <c r="DBS4" s="65"/>
      <c r="DBT4" s="65"/>
      <c r="DBU4" s="65"/>
      <c r="DBV4" s="65"/>
      <c r="DBW4" s="65"/>
      <c r="DBX4" s="65"/>
      <c r="DBY4" s="65"/>
      <c r="DBZ4" s="65"/>
      <c r="DCA4" s="65"/>
      <c r="DCB4" s="65"/>
      <c r="DCC4" s="65"/>
      <c r="DCD4" s="65"/>
      <c r="DCE4" s="65"/>
      <c r="DCF4" s="65"/>
      <c r="DCG4" s="65"/>
      <c r="DCH4" s="65"/>
      <c r="DCI4" s="65"/>
      <c r="DCJ4" s="65"/>
      <c r="DCK4" s="65"/>
      <c r="DCL4" s="65"/>
      <c r="DCM4" s="65"/>
      <c r="DCN4" s="65"/>
      <c r="DCO4" s="65"/>
      <c r="DCP4" s="65"/>
      <c r="DCQ4" s="65"/>
      <c r="DCR4" s="65"/>
      <c r="DCS4" s="65"/>
      <c r="DCT4" s="65"/>
      <c r="DCU4" s="65"/>
      <c r="DCV4" s="65"/>
      <c r="DCW4" s="65"/>
      <c r="DCX4" s="65"/>
      <c r="DCY4" s="65"/>
      <c r="DCZ4" s="65"/>
      <c r="DDA4" s="65"/>
      <c r="DDB4" s="65"/>
      <c r="DDC4" s="65"/>
      <c r="DDD4" s="65"/>
      <c r="DDE4" s="65"/>
      <c r="DDF4" s="65"/>
      <c r="DDG4" s="65"/>
      <c r="DDH4" s="65"/>
      <c r="DDI4" s="65"/>
      <c r="DDJ4" s="65"/>
      <c r="DDK4" s="65"/>
      <c r="DDL4" s="65"/>
      <c r="DDM4" s="65"/>
      <c r="DDN4" s="65"/>
      <c r="DDO4" s="65"/>
      <c r="DDP4" s="65"/>
      <c r="DDQ4" s="65"/>
      <c r="DDR4" s="65"/>
      <c r="DDS4" s="65"/>
      <c r="DDT4" s="65"/>
      <c r="DDU4" s="65"/>
      <c r="DDV4" s="65"/>
      <c r="DDW4" s="65"/>
      <c r="DDX4" s="65"/>
      <c r="DDY4" s="65"/>
      <c r="DDZ4" s="65"/>
      <c r="DEA4" s="65"/>
      <c r="DEB4" s="65"/>
      <c r="DEC4" s="65"/>
      <c r="DED4" s="65"/>
      <c r="DEE4" s="65"/>
      <c r="DEF4" s="65"/>
      <c r="DEG4" s="65"/>
      <c r="DEH4" s="65"/>
      <c r="DEI4" s="65"/>
      <c r="DEJ4" s="65"/>
      <c r="DEK4" s="65"/>
      <c r="DEL4" s="65"/>
      <c r="DEM4" s="65"/>
      <c r="DEN4" s="65"/>
      <c r="DEO4" s="65"/>
      <c r="DEP4" s="65"/>
      <c r="DEQ4" s="65"/>
      <c r="DER4" s="65"/>
      <c r="DES4" s="65"/>
      <c r="DET4" s="65"/>
      <c r="DEU4" s="65"/>
      <c r="DEV4" s="65"/>
      <c r="DEW4" s="65"/>
      <c r="DEX4" s="65"/>
      <c r="DEY4" s="65"/>
      <c r="DEZ4" s="65"/>
      <c r="DFA4" s="65"/>
      <c r="DFB4" s="65"/>
      <c r="DFC4" s="65"/>
      <c r="DFD4" s="65"/>
      <c r="DFE4" s="65"/>
      <c r="DFF4" s="65"/>
      <c r="DFG4" s="65"/>
      <c r="DFH4" s="65"/>
      <c r="DFI4" s="65"/>
      <c r="DFJ4" s="65"/>
      <c r="DFK4" s="65"/>
      <c r="DFL4" s="65"/>
      <c r="DFM4" s="65"/>
      <c r="DFN4" s="65"/>
      <c r="DFO4" s="65"/>
      <c r="DFP4" s="65"/>
      <c r="DFQ4" s="65"/>
      <c r="DFR4" s="65"/>
      <c r="DFS4" s="65"/>
      <c r="DFT4" s="65"/>
      <c r="DFU4" s="65"/>
      <c r="DFV4" s="65"/>
      <c r="DFW4" s="65"/>
      <c r="DFX4" s="65"/>
      <c r="DFY4" s="65"/>
      <c r="DFZ4" s="65"/>
      <c r="DGA4" s="65"/>
      <c r="DGB4" s="65"/>
      <c r="DGC4" s="65"/>
      <c r="DGD4" s="65"/>
      <c r="DGE4" s="65"/>
      <c r="DGF4" s="65"/>
      <c r="DGG4" s="65"/>
      <c r="DGH4" s="65"/>
      <c r="DGI4" s="65"/>
      <c r="DGJ4" s="65"/>
      <c r="DGK4" s="65"/>
      <c r="DGL4" s="65"/>
      <c r="DGM4" s="65"/>
      <c r="DGN4" s="65"/>
      <c r="DGO4" s="65"/>
      <c r="DGP4" s="65"/>
      <c r="DGQ4" s="65"/>
      <c r="DGR4" s="65"/>
      <c r="DGS4" s="65"/>
      <c r="DGT4" s="65"/>
      <c r="DGU4" s="65"/>
      <c r="DGV4" s="65"/>
      <c r="DGW4" s="65"/>
      <c r="DGX4" s="65"/>
      <c r="DGY4" s="65"/>
      <c r="DGZ4" s="65"/>
      <c r="DHA4" s="65"/>
      <c r="DHB4" s="65"/>
      <c r="DHC4" s="65"/>
      <c r="DHD4" s="65"/>
      <c r="DHE4" s="65"/>
      <c r="DHF4" s="65"/>
      <c r="DHG4" s="65"/>
      <c r="DHH4" s="65"/>
      <c r="DHI4" s="65"/>
      <c r="DHJ4" s="65"/>
      <c r="DHK4" s="65"/>
      <c r="DHL4" s="65"/>
      <c r="DHM4" s="65"/>
      <c r="DHN4" s="65"/>
      <c r="DHO4" s="65"/>
      <c r="DHP4" s="65"/>
      <c r="DHQ4" s="65"/>
      <c r="DHR4" s="65"/>
      <c r="DHS4" s="65"/>
      <c r="DHT4" s="65"/>
      <c r="DHU4" s="65"/>
      <c r="DHV4" s="65"/>
      <c r="DHW4" s="65"/>
      <c r="DHX4" s="65"/>
      <c r="DHY4" s="65"/>
      <c r="DHZ4" s="65"/>
      <c r="DIA4" s="65"/>
      <c r="DIB4" s="65"/>
      <c r="DIC4" s="65"/>
      <c r="DID4" s="65"/>
      <c r="DIE4" s="65"/>
      <c r="DIF4" s="65"/>
      <c r="DIG4" s="65"/>
      <c r="DIH4" s="65"/>
      <c r="DII4" s="65"/>
      <c r="DIJ4" s="65"/>
      <c r="DIK4" s="65"/>
      <c r="DIL4" s="65"/>
      <c r="DIM4" s="65"/>
      <c r="DIN4" s="65"/>
      <c r="DIO4" s="65"/>
      <c r="DIP4" s="65"/>
      <c r="DIQ4" s="65"/>
      <c r="DIR4" s="65"/>
      <c r="DIS4" s="65"/>
      <c r="DIT4" s="65"/>
      <c r="DIU4" s="65"/>
      <c r="DIV4" s="65"/>
      <c r="DIW4" s="65"/>
      <c r="DIX4" s="65"/>
      <c r="DIY4" s="65"/>
      <c r="DIZ4" s="65"/>
      <c r="DJA4" s="65"/>
      <c r="DJB4" s="65"/>
      <c r="DJC4" s="65"/>
      <c r="DJD4" s="65"/>
      <c r="DJE4" s="65"/>
      <c r="DJF4" s="65"/>
      <c r="DJG4" s="65"/>
      <c r="DJH4" s="65"/>
      <c r="DJI4" s="65"/>
      <c r="DJJ4" s="65"/>
      <c r="DJK4" s="65"/>
      <c r="DJL4" s="65"/>
      <c r="DJM4" s="65"/>
      <c r="DJN4" s="65"/>
      <c r="DJO4" s="65"/>
      <c r="DJP4" s="65"/>
      <c r="DJQ4" s="65"/>
      <c r="DJR4" s="65"/>
      <c r="DJS4" s="65"/>
      <c r="DJT4" s="65"/>
      <c r="DJU4" s="65"/>
      <c r="DJV4" s="65"/>
      <c r="DJW4" s="65"/>
      <c r="DJX4" s="65"/>
      <c r="DJY4" s="65"/>
      <c r="DJZ4" s="65"/>
      <c r="DKA4" s="65"/>
      <c r="DKB4" s="65"/>
      <c r="DKC4" s="65"/>
      <c r="DKD4" s="65"/>
      <c r="DKE4" s="65"/>
      <c r="DKF4" s="65"/>
      <c r="DKG4" s="65"/>
      <c r="DKH4" s="65"/>
      <c r="DKI4" s="65"/>
      <c r="DKJ4" s="65"/>
      <c r="DKK4" s="65"/>
      <c r="DKL4" s="65"/>
      <c r="DKM4" s="65"/>
      <c r="DKN4" s="65"/>
      <c r="DKO4" s="65"/>
      <c r="DKP4" s="65"/>
      <c r="DKQ4" s="65"/>
      <c r="DKR4" s="65"/>
      <c r="DKS4" s="65"/>
      <c r="DKT4" s="65"/>
      <c r="DKU4" s="65"/>
      <c r="DKV4" s="65"/>
      <c r="DKW4" s="65"/>
      <c r="DKX4" s="65"/>
      <c r="DKY4" s="65"/>
      <c r="DKZ4" s="65"/>
      <c r="DLA4" s="65"/>
      <c r="DLB4" s="65"/>
      <c r="DLC4" s="65"/>
      <c r="DLD4" s="65"/>
      <c r="DLE4" s="65"/>
      <c r="DLF4" s="65"/>
      <c r="DLG4" s="65"/>
      <c r="DLH4" s="65"/>
      <c r="DLI4" s="65"/>
      <c r="DLJ4" s="65"/>
      <c r="DLK4" s="65"/>
      <c r="DLL4" s="65"/>
      <c r="DLM4" s="65"/>
      <c r="DLN4" s="65"/>
      <c r="DLO4" s="65"/>
      <c r="DLP4" s="65"/>
      <c r="DLQ4" s="65"/>
      <c r="DLR4" s="65"/>
      <c r="DLS4" s="65"/>
      <c r="DLT4" s="65"/>
      <c r="DLU4" s="65"/>
      <c r="DLV4" s="65"/>
      <c r="DLW4" s="65"/>
      <c r="DLX4" s="65"/>
      <c r="DLY4" s="65"/>
      <c r="DLZ4" s="65"/>
      <c r="DMA4" s="65"/>
      <c r="DMB4" s="65"/>
      <c r="DMC4" s="65"/>
      <c r="DMD4" s="65"/>
      <c r="DME4" s="65"/>
      <c r="DMF4" s="65"/>
      <c r="DMG4" s="65"/>
      <c r="DMH4" s="65"/>
      <c r="DMI4" s="65"/>
      <c r="DMJ4" s="65"/>
      <c r="DMK4" s="65"/>
      <c r="DML4" s="65"/>
      <c r="DMM4" s="65"/>
      <c r="DMN4" s="65"/>
      <c r="DMO4" s="65"/>
      <c r="DMP4" s="65"/>
      <c r="DMQ4" s="65"/>
      <c r="DMR4" s="65"/>
      <c r="DMS4" s="65"/>
      <c r="DMT4" s="65"/>
      <c r="DMU4" s="65"/>
      <c r="DMV4" s="65"/>
      <c r="DMW4" s="65"/>
      <c r="DMX4" s="65"/>
      <c r="DMY4" s="65"/>
      <c r="DMZ4" s="65"/>
      <c r="DNA4" s="65"/>
      <c r="DNB4" s="65"/>
      <c r="DNC4" s="65"/>
      <c r="DND4" s="65"/>
      <c r="DNE4" s="65"/>
      <c r="DNF4" s="65"/>
      <c r="DNG4" s="65"/>
      <c r="DNH4" s="65"/>
      <c r="DNI4" s="65"/>
      <c r="DNJ4" s="65"/>
      <c r="DNK4" s="65"/>
      <c r="DNL4" s="65"/>
      <c r="DNM4" s="65"/>
      <c r="DNN4" s="65"/>
      <c r="DNO4" s="65"/>
      <c r="DNP4" s="65"/>
      <c r="DNQ4" s="65"/>
      <c r="DNR4" s="65"/>
      <c r="DNS4" s="65"/>
      <c r="DNT4" s="65"/>
      <c r="DNU4" s="65"/>
      <c r="DNV4" s="65"/>
      <c r="DNW4" s="65"/>
      <c r="DNX4" s="65"/>
      <c r="DNY4" s="65"/>
      <c r="DNZ4" s="65"/>
      <c r="DOA4" s="65"/>
      <c r="DOB4" s="65"/>
      <c r="DOC4" s="65"/>
      <c r="DOD4" s="65"/>
      <c r="DOE4" s="65"/>
      <c r="DOF4" s="65"/>
      <c r="DOG4" s="65"/>
      <c r="DOH4" s="65"/>
      <c r="DOI4" s="65"/>
      <c r="DOJ4" s="65"/>
      <c r="DOK4" s="65"/>
      <c r="DOL4" s="65"/>
      <c r="DOM4" s="65"/>
      <c r="DON4" s="65"/>
      <c r="DOO4" s="65"/>
      <c r="DOP4" s="65"/>
      <c r="DOQ4" s="65"/>
      <c r="DOR4" s="65"/>
      <c r="DOS4" s="65"/>
      <c r="DOT4" s="65"/>
      <c r="DOU4" s="65"/>
      <c r="DOV4" s="65"/>
      <c r="DOW4" s="65"/>
      <c r="DOX4" s="65"/>
      <c r="DOY4" s="65"/>
      <c r="DOZ4" s="65"/>
      <c r="DPA4" s="65"/>
      <c r="DPB4" s="65"/>
      <c r="DPC4" s="65"/>
      <c r="DPD4" s="65"/>
      <c r="DPE4" s="65"/>
      <c r="DPF4" s="65"/>
      <c r="DPG4" s="65"/>
      <c r="DPH4" s="65"/>
      <c r="DPI4" s="65"/>
      <c r="DPJ4" s="65"/>
      <c r="DPK4" s="65"/>
      <c r="DPL4" s="65"/>
      <c r="DPM4" s="65"/>
      <c r="DPN4" s="65"/>
      <c r="DPO4" s="65"/>
      <c r="DPP4" s="65"/>
      <c r="DPQ4" s="65"/>
      <c r="DPR4" s="65"/>
      <c r="DPS4" s="65"/>
      <c r="DPT4" s="65"/>
      <c r="DPU4" s="65"/>
      <c r="DPV4" s="65"/>
      <c r="DPW4" s="65"/>
      <c r="DPX4" s="65"/>
      <c r="DPY4" s="65"/>
      <c r="DPZ4" s="65"/>
      <c r="DQA4" s="65"/>
      <c r="DQB4" s="65"/>
      <c r="DQC4" s="65"/>
      <c r="DQD4" s="65"/>
      <c r="DQE4" s="65"/>
      <c r="DQF4" s="65"/>
      <c r="DQG4" s="65"/>
      <c r="DQH4" s="65"/>
      <c r="DQI4" s="65"/>
      <c r="DQJ4" s="65"/>
      <c r="DQK4" s="65"/>
      <c r="DQL4" s="65"/>
      <c r="DQM4" s="65"/>
      <c r="DQN4" s="65"/>
      <c r="DQO4" s="65"/>
      <c r="DQP4" s="65"/>
      <c r="DQQ4" s="65"/>
      <c r="DQR4" s="65"/>
      <c r="DQS4" s="65"/>
      <c r="DQT4" s="65"/>
      <c r="DQU4" s="65"/>
      <c r="DQV4" s="65"/>
      <c r="DQW4" s="65"/>
      <c r="DQX4" s="65"/>
      <c r="DQY4" s="65"/>
      <c r="DQZ4" s="65"/>
      <c r="DRA4" s="65"/>
      <c r="DRB4" s="65"/>
      <c r="DRC4" s="65"/>
      <c r="DRD4" s="65"/>
      <c r="DRE4" s="65"/>
      <c r="DRF4" s="65"/>
      <c r="DRG4" s="65"/>
      <c r="DRH4" s="65"/>
      <c r="DRI4" s="65"/>
      <c r="DRJ4" s="65"/>
      <c r="DRK4" s="65"/>
      <c r="DRL4" s="65"/>
      <c r="DRM4" s="65"/>
      <c r="DRN4" s="65"/>
      <c r="DRO4" s="65"/>
      <c r="DRP4" s="65"/>
      <c r="DRQ4" s="65"/>
      <c r="DRR4" s="65"/>
      <c r="DRS4" s="65"/>
      <c r="DRT4" s="65"/>
      <c r="DRU4" s="65"/>
      <c r="DRV4" s="65"/>
      <c r="DRW4" s="65"/>
      <c r="DRX4" s="65"/>
      <c r="DRY4" s="65"/>
      <c r="DRZ4" s="65"/>
      <c r="DSA4" s="65"/>
      <c r="DSB4" s="65"/>
      <c r="DSC4" s="65"/>
      <c r="DSD4" s="65"/>
      <c r="DSE4" s="65"/>
      <c r="DSF4" s="65"/>
      <c r="DSG4" s="65"/>
      <c r="DSH4" s="65"/>
      <c r="DSI4" s="65"/>
      <c r="DSJ4" s="65"/>
      <c r="DSK4" s="65"/>
      <c r="DSL4" s="65"/>
      <c r="DSM4" s="65"/>
      <c r="DSN4" s="65"/>
      <c r="DSO4" s="65"/>
      <c r="DSP4" s="65"/>
      <c r="DSQ4" s="65"/>
      <c r="DSR4" s="65"/>
      <c r="DSS4" s="65"/>
      <c r="DST4" s="65"/>
      <c r="DSU4" s="65"/>
      <c r="DSV4" s="65"/>
      <c r="DSW4" s="65"/>
      <c r="DSX4" s="65"/>
      <c r="DSY4" s="65"/>
      <c r="DSZ4" s="65"/>
      <c r="DTA4" s="65"/>
      <c r="DTB4" s="65"/>
      <c r="DTC4" s="65"/>
      <c r="DTD4" s="65"/>
      <c r="DTE4" s="65"/>
      <c r="DTF4" s="65"/>
      <c r="DTG4" s="65"/>
      <c r="DTH4" s="65"/>
      <c r="DTI4" s="65"/>
      <c r="DTJ4" s="65"/>
      <c r="DTK4" s="65"/>
      <c r="DTL4" s="65"/>
      <c r="DTM4" s="65"/>
      <c r="DTN4" s="65"/>
      <c r="DTO4" s="65"/>
      <c r="DTP4" s="65"/>
      <c r="DTQ4" s="65"/>
      <c r="DTR4" s="65"/>
      <c r="DTS4" s="65"/>
      <c r="DTT4" s="65"/>
      <c r="DTU4" s="65"/>
      <c r="DTV4" s="65"/>
      <c r="DTW4" s="65"/>
      <c r="DTX4" s="65"/>
      <c r="DTY4" s="65"/>
      <c r="DTZ4" s="65"/>
      <c r="DUA4" s="65"/>
      <c r="DUB4" s="65"/>
      <c r="DUC4" s="65"/>
      <c r="DUD4" s="65"/>
      <c r="DUE4" s="65"/>
      <c r="DUF4" s="65"/>
      <c r="DUG4" s="65"/>
      <c r="DUH4" s="65"/>
      <c r="DUI4" s="65"/>
      <c r="DUJ4" s="65"/>
      <c r="DUK4" s="65"/>
      <c r="DUL4" s="65"/>
      <c r="DUM4" s="65"/>
      <c r="DUN4" s="65"/>
      <c r="DUO4" s="65"/>
      <c r="DUP4" s="65"/>
      <c r="DUQ4" s="65"/>
      <c r="DUR4" s="65"/>
      <c r="DUS4" s="65"/>
      <c r="DUT4" s="65"/>
      <c r="DUU4" s="65"/>
      <c r="DUV4" s="65"/>
      <c r="DUW4" s="65"/>
      <c r="DUX4" s="65"/>
      <c r="DUY4" s="65"/>
      <c r="DUZ4" s="65"/>
      <c r="DVA4" s="65"/>
      <c r="DVB4" s="65"/>
      <c r="DVC4" s="65"/>
      <c r="DVD4" s="65"/>
      <c r="DVE4" s="65"/>
      <c r="DVF4" s="65"/>
      <c r="DVG4" s="65"/>
      <c r="DVH4" s="65"/>
      <c r="DVI4" s="65"/>
      <c r="DVJ4" s="65"/>
      <c r="DVK4" s="65"/>
      <c r="DVL4" s="65"/>
      <c r="DVM4" s="65"/>
      <c r="DVN4" s="65"/>
      <c r="DVO4" s="65"/>
      <c r="DVP4" s="65"/>
      <c r="DVQ4" s="65"/>
      <c r="DVR4" s="65"/>
      <c r="DVS4" s="65"/>
      <c r="DVT4" s="65"/>
      <c r="DVU4" s="65"/>
      <c r="DVV4" s="65"/>
      <c r="DVW4" s="65"/>
      <c r="DVX4" s="65"/>
      <c r="DVY4" s="65"/>
      <c r="DVZ4" s="65"/>
      <c r="DWA4" s="65"/>
      <c r="DWB4" s="65"/>
      <c r="DWC4" s="65"/>
      <c r="DWD4" s="65"/>
      <c r="DWE4" s="65"/>
      <c r="DWF4" s="65"/>
      <c r="DWG4" s="65"/>
      <c r="DWH4" s="65"/>
      <c r="DWI4" s="65"/>
      <c r="DWJ4" s="65"/>
      <c r="DWK4" s="65"/>
      <c r="DWL4" s="65"/>
      <c r="DWM4" s="65"/>
      <c r="DWN4" s="65"/>
      <c r="DWO4" s="65"/>
      <c r="DWP4" s="65"/>
      <c r="DWQ4" s="65"/>
      <c r="DWR4" s="65"/>
      <c r="DWS4" s="65"/>
      <c r="DWT4" s="65"/>
      <c r="DWU4" s="65"/>
      <c r="DWV4" s="65"/>
      <c r="DWW4" s="65"/>
      <c r="DWX4" s="65"/>
      <c r="DWY4" s="65"/>
      <c r="DWZ4" s="65"/>
      <c r="DXA4" s="65"/>
      <c r="DXB4" s="65"/>
      <c r="DXC4" s="65"/>
      <c r="DXD4" s="65"/>
      <c r="DXE4" s="65"/>
      <c r="DXF4" s="65"/>
      <c r="DXG4" s="65"/>
      <c r="DXH4" s="65"/>
      <c r="DXI4" s="65"/>
      <c r="DXJ4" s="65"/>
      <c r="DXK4" s="65"/>
      <c r="DXL4" s="65"/>
      <c r="DXM4" s="65"/>
      <c r="DXN4" s="65"/>
      <c r="DXO4" s="65"/>
      <c r="DXP4" s="65"/>
      <c r="DXQ4" s="65"/>
      <c r="DXR4" s="65"/>
      <c r="DXS4" s="65"/>
      <c r="DXT4" s="65"/>
      <c r="DXU4" s="65"/>
      <c r="DXV4" s="65"/>
      <c r="DXW4" s="65"/>
      <c r="DXX4" s="65"/>
      <c r="DXY4" s="65"/>
      <c r="DXZ4" s="65"/>
      <c r="DYA4" s="65"/>
      <c r="DYB4" s="65"/>
      <c r="DYC4" s="65"/>
      <c r="DYD4" s="65"/>
      <c r="DYE4" s="65"/>
      <c r="DYF4" s="65"/>
      <c r="DYG4" s="65"/>
      <c r="DYH4" s="65"/>
      <c r="DYI4" s="65"/>
      <c r="DYJ4" s="65"/>
      <c r="DYK4" s="65"/>
      <c r="DYL4" s="65"/>
      <c r="DYM4" s="65"/>
      <c r="DYN4" s="65"/>
      <c r="DYO4" s="65"/>
      <c r="DYP4" s="65"/>
      <c r="DYQ4" s="65"/>
      <c r="DYR4" s="65"/>
      <c r="DYS4" s="65"/>
      <c r="DYT4" s="65"/>
      <c r="DYU4" s="65"/>
      <c r="DYV4" s="65"/>
      <c r="DYW4" s="65"/>
      <c r="DYX4" s="65"/>
      <c r="DYY4" s="65"/>
      <c r="DYZ4" s="65"/>
      <c r="DZA4" s="65"/>
      <c r="DZB4" s="65"/>
      <c r="DZC4" s="65"/>
      <c r="DZD4" s="65"/>
      <c r="DZE4" s="65"/>
      <c r="DZF4" s="65"/>
      <c r="DZG4" s="65"/>
      <c r="DZH4" s="65"/>
      <c r="DZI4" s="65"/>
      <c r="DZJ4" s="65"/>
      <c r="DZK4" s="65"/>
      <c r="DZL4" s="65"/>
      <c r="DZM4" s="65"/>
      <c r="DZN4" s="65"/>
      <c r="DZO4" s="65"/>
      <c r="DZP4" s="65"/>
      <c r="DZQ4" s="65"/>
      <c r="DZR4" s="65"/>
      <c r="DZS4" s="65"/>
      <c r="DZT4" s="65"/>
      <c r="DZU4" s="65"/>
      <c r="DZV4" s="65"/>
      <c r="DZW4" s="65"/>
      <c r="DZX4" s="65"/>
      <c r="DZY4" s="65"/>
      <c r="DZZ4" s="65"/>
      <c r="EAA4" s="65"/>
      <c r="EAB4" s="65"/>
      <c r="EAC4" s="65"/>
      <c r="EAD4" s="65"/>
      <c r="EAE4" s="65"/>
      <c r="EAF4" s="65"/>
      <c r="EAG4" s="65"/>
      <c r="EAH4" s="65"/>
      <c r="EAI4" s="65"/>
      <c r="EAJ4" s="65"/>
      <c r="EAK4" s="65"/>
      <c r="EAL4" s="65"/>
      <c r="EAM4" s="65"/>
      <c r="EAN4" s="65"/>
      <c r="EAO4" s="65"/>
      <c r="EAP4" s="65"/>
      <c r="EAQ4" s="65"/>
      <c r="EAR4" s="65"/>
      <c r="EAS4" s="65"/>
      <c r="EAT4" s="65"/>
      <c r="EAU4" s="65"/>
      <c r="EAV4" s="65"/>
      <c r="EAW4" s="65"/>
      <c r="EAX4" s="65"/>
      <c r="EAY4" s="65"/>
      <c r="EAZ4" s="65"/>
      <c r="EBA4" s="65"/>
      <c r="EBB4" s="65"/>
      <c r="EBC4" s="65"/>
      <c r="EBD4" s="65"/>
      <c r="EBE4" s="65"/>
      <c r="EBF4" s="65"/>
      <c r="EBG4" s="65"/>
      <c r="EBH4" s="65"/>
      <c r="EBI4" s="65"/>
      <c r="EBJ4" s="65"/>
      <c r="EBK4" s="65"/>
      <c r="EBL4" s="65"/>
      <c r="EBM4" s="65"/>
      <c r="EBN4" s="65"/>
      <c r="EBO4" s="65"/>
      <c r="EBP4" s="65"/>
      <c r="EBQ4" s="65"/>
      <c r="EBR4" s="65"/>
      <c r="EBS4" s="65"/>
      <c r="EBT4" s="65"/>
      <c r="EBU4" s="65"/>
      <c r="EBV4" s="65"/>
      <c r="EBW4" s="65"/>
      <c r="EBX4" s="65"/>
      <c r="EBY4" s="65"/>
      <c r="EBZ4" s="65"/>
      <c r="ECA4" s="65"/>
      <c r="ECB4" s="65"/>
      <c r="ECC4" s="65"/>
      <c r="ECD4" s="65"/>
      <c r="ECE4" s="65"/>
      <c r="ECF4" s="65"/>
      <c r="ECG4" s="65"/>
      <c r="ECH4" s="65"/>
      <c r="ECI4" s="65"/>
      <c r="ECJ4" s="65"/>
      <c r="ECK4" s="65"/>
      <c r="ECL4" s="65"/>
      <c r="ECM4" s="65"/>
      <c r="ECN4" s="65"/>
      <c r="ECO4" s="65"/>
      <c r="ECP4" s="65"/>
      <c r="ECQ4" s="65"/>
      <c r="ECR4" s="65"/>
      <c r="ECS4" s="65"/>
      <c r="ECT4" s="65"/>
      <c r="ECU4" s="65"/>
      <c r="ECV4" s="65"/>
      <c r="ECW4" s="65"/>
      <c r="ECX4" s="65"/>
      <c r="ECY4" s="65"/>
      <c r="ECZ4" s="65"/>
      <c r="EDA4" s="65"/>
      <c r="EDB4" s="65"/>
      <c r="EDC4" s="65"/>
      <c r="EDD4" s="65"/>
      <c r="EDE4" s="65"/>
      <c r="EDF4" s="65"/>
      <c r="EDG4" s="65"/>
      <c r="EDH4" s="65"/>
      <c r="EDI4" s="65"/>
      <c r="EDJ4" s="65"/>
      <c r="EDK4" s="65"/>
      <c r="EDL4" s="65"/>
      <c r="EDM4" s="65"/>
      <c r="EDN4" s="65"/>
      <c r="EDO4" s="65"/>
      <c r="EDP4" s="65"/>
      <c r="EDQ4" s="65"/>
      <c r="EDR4" s="65"/>
      <c r="EDS4" s="65"/>
      <c r="EDT4" s="65"/>
      <c r="EDU4" s="65"/>
      <c r="EDV4" s="65"/>
      <c r="EDW4" s="65"/>
      <c r="EDX4" s="65"/>
      <c r="EDY4" s="65"/>
      <c r="EDZ4" s="65"/>
      <c r="EEA4" s="65"/>
      <c r="EEB4" s="65"/>
      <c r="EEC4" s="65"/>
      <c r="EED4" s="65"/>
      <c r="EEE4" s="65"/>
      <c r="EEF4" s="65"/>
      <c r="EEG4" s="65"/>
      <c r="EEH4" s="65"/>
      <c r="EEI4" s="65"/>
      <c r="EEJ4" s="65"/>
      <c r="EEK4" s="65"/>
      <c r="EEL4" s="65"/>
      <c r="EEM4" s="65"/>
      <c r="EEN4" s="65"/>
      <c r="EEO4" s="65"/>
      <c r="EEP4" s="65"/>
      <c r="EEQ4" s="65"/>
      <c r="EER4" s="65"/>
      <c r="EES4" s="65"/>
      <c r="EET4" s="65"/>
      <c r="EEU4" s="65"/>
      <c r="EEV4" s="65"/>
      <c r="EEW4" s="65"/>
      <c r="EEX4" s="65"/>
      <c r="EEY4" s="65"/>
      <c r="EEZ4" s="65"/>
      <c r="EFA4" s="65"/>
      <c r="EFB4" s="65"/>
      <c r="EFC4" s="65"/>
      <c r="EFD4" s="65"/>
      <c r="EFE4" s="65"/>
      <c r="EFF4" s="65"/>
      <c r="EFG4" s="65"/>
      <c r="EFH4" s="65"/>
      <c r="EFI4" s="65"/>
      <c r="EFJ4" s="65"/>
      <c r="EFK4" s="65"/>
      <c r="EFL4" s="65"/>
      <c r="EFM4" s="65"/>
      <c r="EFN4" s="65"/>
      <c r="EFO4" s="65"/>
      <c r="EFP4" s="65"/>
      <c r="EFQ4" s="65"/>
      <c r="EFR4" s="65"/>
      <c r="EFS4" s="65"/>
      <c r="EFT4" s="65"/>
      <c r="EFU4" s="65"/>
      <c r="EFV4" s="65"/>
      <c r="EFW4" s="65"/>
      <c r="EFX4" s="65"/>
      <c r="EFY4" s="65"/>
      <c r="EFZ4" s="65"/>
      <c r="EGA4" s="65"/>
      <c r="EGB4" s="65"/>
      <c r="EGC4" s="65"/>
      <c r="EGD4" s="65"/>
      <c r="EGE4" s="65"/>
      <c r="EGF4" s="65"/>
      <c r="EGG4" s="65"/>
      <c r="EGH4" s="65"/>
      <c r="EGI4" s="65"/>
      <c r="EGJ4" s="65"/>
      <c r="EGK4" s="65"/>
      <c r="EGL4" s="65"/>
      <c r="EGM4" s="65"/>
      <c r="EGN4" s="65"/>
      <c r="EGO4" s="65"/>
      <c r="EGP4" s="65"/>
      <c r="EGQ4" s="65"/>
      <c r="EGR4" s="65"/>
      <c r="EGS4" s="65"/>
      <c r="EGT4" s="65"/>
      <c r="EGU4" s="65"/>
      <c r="EGV4" s="65"/>
      <c r="EGW4" s="65"/>
      <c r="EGX4" s="65"/>
      <c r="EGY4" s="65"/>
      <c r="EGZ4" s="65"/>
      <c r="EHA4" s="65"/>
      <c r="EHB4" s="65"/>
      <c r="EHC4" s="65"/>
      <c r="EHD4" s="65"/>
      <c r="EHE4" s="65"/>
      <c r="EHF4" s="65"/>
      <c r="EHG4" s="65"/>
      <c r="EHH4" s="65"/>
      <c r="EHI4" s="65"/>
      <c r="EHJ4" s="65"/>
      <c r="EHK4" s="65"/>
      <c r="EHL4" s="65"/>
      <c r="EHM4" s="65"/>
      <c r="EHN4" s="65"/>
      <c r="EHO4" s="65"/>
      <c r="EHP4" s="65"/>
      <c r="EHQ4" s="65"/>
      <c r="EHR4" s="65"/>
      <c r="EHS4" s="65"/>
      <c r="EHT4" s="65"/>
      <c r="EHU4" s="65"/>
      <c r="EHV4" s="65"/>
      <c r="EHW4" s="65"/>
      <c r="EHX4" s="65"/>
      <c r="EHY4" s="65"/>
      <c r="EHZ4" s="65"/>
      <c r="EIA4" s="65"/>
      <c r="EIB4" s="65"/>
      <c r="EIC4" s="65"/>
      <c r="EID4" s="65"/>
      <c r="EIE4" s="65"/>
      <c r="EIF4" s="65"/>
      <c r="EIG4" s="65"/>
      <c r="EIH4" s="65"/>
      <c r="EII4" s="65"/>
      <c r="EIJ4" s="65"/>
      <c r="EIK4" s="65"/>
      <c r="EIL4" s="65"/>
      <c r="EIM4" s="65"/>
      <c r="EIN4" s="65"/>
      <c r="EIO4" s="65"/>
      <c r="EIP4" s="65"/>
      <c r="EIQ4" s="65"/>
      <c r="EIR4" s="65"/>
      <c r="EIS4" s="65"/>
      <c r="EIT4" s="65"/>
      <c r="EIU4" s="65"/>
      <c r="EIV4" s="65"/>
      <c r="EIW4" s="65"/>
      <c r="EIX4" s="65"/>
      <c r="EIY4" s="65"/>
      <c r="EIZ4" s="65"/>
      <c r="EJA4" s="65"/>
      <c r="EJB4" s="65"/>
      <c r="EJC4" s="65"/>
      <c r="EJD4" s="65"/>
      <c r="EJE4" s="65"/>
      <c r="EJF4" s="65"/>
      <c r="EJG4" s="65"/>
      <c r="EJH4" s="65"/>
      <c r="EJI4" s="65"/>
      <c r="EJJ4" s="65"/>
      <c r="EJK4" s="65"/>
      <c r="EJL4" s="65"/>
      <c r="EJM4" s="65"/>
      <c r="EJN4" s="65"/>
      <c r="EJO4" s="65"/>
      <c r="EJP4" s="65"/>
      <c r="EJQ4" s="65"/>
      <c r="EJR4" s="65"/>
      <c r="EJS4" s="65"/>
      <c r="EJT4" s="65"/>
      <c r="EJU4" s="65"/>
      <c r="EJV4" s="65"/>
      <c r="EJW4" s="65"/>
      <c r="EJX4" s="65"/>
      <c r="EJY4" s="65"/>
      <c r="EJZ4" s="65"/>
      <c r="EKA4" s="65"/>
      <c r="EKB4" s="65"/>
      <c r="EKC4" s="65"/>
      <c r="EKD4" s="65"/>
      <c r="EKE4" s="65"/>
      <c r="EKF4" s="65"/>
      <c r="EKG4" s="65"/>
      <c r="EKH4" s="65"/>
      <c r="EKI4" s="65"/>
      <c r="EKJ4" s="65"/>
      <c r="EKK4" s="65"/>
      <c r="EKL4" s="65"/>
      <c r="EKM4" s="65"/>
      <c r="EKN4" s="65"/>
      <c r="EKO4" s="65"/>
      <c r="EKP4" s="65"/>
      <c r="EKQ4" s="65"/>
      <c r="EKR4" s="65"/>
      <c r="EKS4" s="65"/>
      <c r="EKT4" s="65"/>
      <c r="EKU4" s="65"/>
      <c r="EKV4" s="65"/>
      <c r="EKW4" s="65"/>
      <c r="EKX4" s="65"/>
      <c r="EKY4" s="65"/>
      <c r="EKZ4" s="65"/>
      <c r="ELA4" s="65"/>
      <c r="ELB4" s="65"/>
      <c r="ELC4" s="65"/>
      <c r="ELD4" s="65"/>
      <c r="ELE4" s="65"/>
      <c r="ELF4" s="65"/>
      <c r="ELG4" s="65"/>
      <c r="ELH4" s="65"/>
      <c r="ELI4" s="65"/>
      <c r="ELJ4" s="65"/>
      <c r="ELK4" s="65"/>
      <c r="ELL4" s="65"/>
      <c r="ELM4" s="65"/>
      <c r="ELN4" s="65"/>
      <c r="ELO4" s="65"/>
      <c r="ELP4" s="65"/>
      <c r="ELQ4" s="65"/>
      <c r="ELR4" s="65"/>
      <c r="ELS4" s="65"/>
      <c r="ELT4" s="65"/>
      <c r="ELU4" s="65"/>
      <c r="ELV4" s="65"/>
      <c r="ELW4" s="65"/>
      <c r="ELX4" s="65"/>
      <c r="ELY4" s="65"/>
      <c r="ELZ4" s="65"/>
      <c r="EMA4" s="65"/>
      <c r="EMB4" s="65"/>
      <c r="EMC4" s="65"/>
      <c r="EMD4" s="65"/>
      <c r="EME4" s="65"/>
      <c r="EMF4" s="65"/>
      <c r="EMG4" s="65"/>
      <c r="EMH4" s="65"/>
      <c r="EMI4" s="65"/>
      <c r="EMJ4" s="65"/>
      <c r="EMK4" s="65"/>
      <c r="EML4" s="65"/>
      <c r="EMM4" s="65"/>
      <c r="EMN4" s="65"/>
      <c r="EMO4" s="65"/>
      <c r="EMP4" s="65"/>
      <c r="EMQ4" s="65"/>
      <c r="EMR4" s="65"/>
      <c r="EMS4" s="65"/>
      <c r="EMT4" s="65"/>
      <c r="EMU4" s="65"/>
      <c r="EMV4" s="65"/>
      <c r="EMW4" s="65"/>
      <c r="EMX4" s="65"/>
      <c r="EMY4" s="65"/>
      <c r="EMZ4" s="65"/>
      <c r="ENA4" s="65"/>
      <c r="ENB4" s="65"/>
      <c r="ENC4" s="65"/>
      <c r="END4" s="65"/>
      <c r="ENE4" s="65"/>
      <c r="ENF4" s="65"/>
      <c r="ENG4" s="65"/>
      <c r="ENH4" s="65"/>
      <c r="ENI4" s="65"/>
      <c r="ENJ4" s="65"/>
      <c r="ENK4" s="65"/>
      <c r="ENL4" s="65"/>
      <c r="ENM4" s="65"/>
      <c r="ENN4" s="65"/>
      <c r="ENO4" s="65"/>
      <c r="ENP4" s="65"/>
      <c r="ENQ4" s="65"/>
      <c r="ENR4" s="65"/>
      <c r="ENS4" s="65"/>
      <c r="ENT4" s="65"/>
      <c r="ENU4" s="65"/>
      <c r="ENV4" s="65"/>
      <c r="ENW4" s="65"/>
      <c r="ENX4" s="65"/>
      <c r="ENY4" s="65"/>
      <c r="ENZ4" s="65"/>
      <c r="EOA4" s="65"/>
      <c r="EOB4" s="65"/>
      <c r="EOC4" s="65"/>
      <c r="EOD4" s="65"/>
      <c r="EOE4" s="65"/>
      <c r="EOF4" s="65"/>
      <c r="EOG4" s="65"/>
      <c r="EOH4" s="65"/>
      <c r="EOI4" s="65"/>
      <c r="EOJ4" s="65"/>
      <c r="EOK4" s="65"/>
      <c r="EOL4" s="65"/>
      <c r="EOM4" s="65"/>
      <c r="EON4" s="65"/>
      <c r="EOO4" s="65"/>
      <c r="EOP4" s="65"/>
      <c r="EOQ4" s="65"/>
      <c r="EOR4" s="65"/>
      <c r="EOS4" s="65"/>
      <c r="EOT4" s="65"/>
      <c r="EOU4" s="65"/>
      <c r="EOV4" s="65"/>
      <c r="EOW4" s="65"/>
      <c r="EOX4" s="65"/>
      <c r="EOY4" s="65"/>
      <c r="EOZ4" s="65"/>
      <c r="EPA4" s="65"/>
      <c r="EPB4" s="65"/>
      <c r="EPC4" s="65"/>
      <c r="EPD4" s="65"/>
      <c r="EPE4" s="65"/>
      <c r="EPF4" s="65"/>
      <c r="EPG4" s="65"/>
      <c r="EPH4" s="65"/>
      <c r="EPI4" s="65"/>
      <c r="EPJ4" s="65"/>
      <c r="EPK4" s="65"/>
      <c r="EPL4" s="65"/>
      <c r="EPM4" s="65"/>
      <c r="EPN4" s="65"/>
      <c r="EPO4" s="65"/>
      <c r="EPP4" s="65"/>
      <c r="EPQ4" s="65"/>
      <c r="EPR4" s="65"/>
      <c r="EPS4" s="65"/>
      <c r="EPT4" s="65"/>
      <c r="EPU4" s="65"/>
      <c r="EPV4" s="65"/>
      <c r="EPW4" s="65"/>
      <c r="EPX4" s="65"/>
      <c r="EPY4" s="65"/>
      <c r="EPZ4" s="65"/>
      <c r="EQA4" s="65"/>
      <c r="EQB4" s="65"/>
      <c r="EQC4" s="65"/>
      <c r="EQD4" s="65"/>
      <c r="EQE4" s="65"/>
      <c r="EQF4" s="65"/>
      <c r="EQG4" s="65"/>
      <c r="EQH4" s="65"/>
      <c r="EQI4" s="65"/>
      <c r="EQJ4" s="65"/>
      <c r="EQK4" s="65"/>
      <c r="EQL4" s="65"/>
      <c r="EQM4" s="65"/>
      <c r="EQN4" s="65"/>
      <c r="EQO4" s="65"/>
      <c r="EQP4" s="65"/>
      <c r="EQQ4" s="65"/>
      <c r="EQR4" s="65"/>
      <c r="EQS4" s="65"/>
      <c r="EQT4" s="65"/>
      <c r="EQU4" s="65"/>
      <c r="EQV4" s="65"/>
      <c r="EQW4" s="65"/>
      <c r="EQX4" s="65"/>
      <c r="EQY4" s="65"/>
      <c r="EQZ4" s="65"/>
      <c r="ERA4" s="65"/>
      <c r="ERB4" s="65"/>
      <c r="ERC4" s="65"/>
      <c r="ERD4" s="65"/>
      <c r="ERE4" s="65"/>
      <c r="ERF4" s="65"/>
      <c r="ERG4" s="65"/>
      <c r="ERH4" s="65"/>
      <c r="ERI4" s="65"/>
      <c r="ERJ4" s="65"/>
      <c r="ERK4" s="65"/>
      <c r="ERL4" s="65"/>
      <c r="ERM4" s="65"/>
      <c r="ERN4" s="65"/>
      <c r="ERO4" s="65"/>
      <c r="ERP4" s="65"/>
      <c r="ERQ4" s="65"/>
      <c r="ERR4" s="65"/>
      <c r="ERS4" s="65"/>
      <c r="ERT4" s="65"/>
      <c r="ERU4" s="65"/>
      <c r="ERV4" s="65"/>
      <c r="ERW4" s="65"/>
      <c r="ERX4" s="65"/>
      <c r="ERY4" s="65"/>
      <c r="ERZ4" s="65"/>
      <c r="ESA4" s="65"/>
      <c r="ESB4" s="65"/>
      <c r="ESC4" s="65"/>
      <c r="ESD4" s="65"/>
      <c r="ESE4" s="65"/>
      <c r="ESF4" s="65"/>
      <c r="ESG4" s="65"/>
      <c r="ESH4" s="65"/>
      <c r="ESI4" s="65"/>
      <c r="ESJ4" s="65"/>
      <c r="ESK4" s="65"/>
      <c r="ESL4" s="65"/>
      <c r="ESM4" s="65"/>
      <c r="ESN4" s="65"/>
      <c r="ESO4" s="65"/>
      <c r="ESP4" s="65"/>
      <c r="ESQ4" s="65"/>
      <c r="ESR4" s="65"/>
      <c r="ESS4" s="65"/>
      <c r="EST4" s="65"/>
      <c r="ESU4" s="65"/>
      <c r="ESV4" s="65"/>
      <c r="ESW4" s="65"/>
      <c r="ESX4" s="65"/>
      <c r="ESY4" s="65"/>
      <c r="ESZ4" s="65"/>
      <c r="ETA4" s="65"/>
      <c r="ETB4" s="65"/>
      <c r="ETC4" s="65"/>
      <c r="ETD4" s="65"/>
      <c r="ETE4" s="65"/>
      <c r="ETF4" s="65"/>
      <c r="ETG4" s="65"/>
      <c r="ETH4" s="65"/>
      <c r="ETI4" s="65"/>
      <c r="ETJ4" s="65"/>
      <c r="ETK4" s="65"/>
      <c r="ETL4" s="65"/>
      <c r="ETM4" s="65"/>
      <c r="ETN4" s="65"/>
      <c r="ETO4" s="65"/>
      <c r="ETP4" s="65"/>
      <c r="ETQ4" s="65"/>
      <c r="ETR4" s="65"/>
      <c r="ETS4" s="65"/>
      <c r="ETT4" s="65"/>
      <c r="ETU4" s="65"/>
      <c r="ETV4" s="65"/>
      <c r="ETW4" s="65"/>
      <c r="ETX4" s="65"/>
      <c r="ETY4" s="65"/>
      <c r="ETZ4" s="65"/>
      <c r="EUA4" s="65"/>
      <c r="EUB4" s="65"/>
      <c r="EUC4" s="65"/>
      <c r="EUD4" s="65"/>
      <c r="EUE4" s="65"/>
      <c r="EUF4" s="65"/>
      <c r="EUG4" s="65"/>
      <c r="EUH4" s="65"/>
      <c r="EUI4" s="65"/>
      <c r="EUJ4" s="65"/>
      <c r="EUK4" s="65"/>
      <c r="EUL4" s="65"/>
      <c r="EUM4" s="65"/>
      <c r="EUN4" s="65"/>
      <c r="EUO4" s="65"/>
      <c r="EUP4" s="65"/>
      <c r="EUQ4" s="65"/>
      <c r="EUR4" s="65"/>
      <c r="EUS4" s="65"/>
      <c r="EUT4" s="65"/>
      <c r="EUU4" s="65"/>
      <c r="EUV4" s="65"/>
      <c r="EUW4" s="65"/>
      <c r="EUX4" s="65"/>
      <c r="EUY4" s="65"/>
      <c r="EUZ4" s="65"/>
      <c r="EVA4" s="65"/>
      <c r="EVB4" s="65"/>
      <c r="EVC4" s="65"/>
      <c r="EVD4" s="65"/>
      <c r="EVE4" s="65"/>
      <c r="EVF4" s="65"/>
      <c r="EVG4" s="65"/>
      <c r="EVH4" s="65"/>
      <c r="EVI4" s="65"/>
      <c r="EVJ4" s="65"/>
      <c r="EVK4" s="65"/>
      <c r="EVL4" s="65"/>
      <c r="EVM4" s="65"/>
      <c r="EVN4" s="65"/>
      <c r="EVO4" s="65"/>
      <c r="EVP4" s="65"/>
      <c r="EVQ4" s="65"/>
      <c r="EVR4" s="65"/>
      <c r="EVS4" s="65"/>
      <c r="EVT4" s="65"/>
      <c r="EVU4" s="65"/>
      <c r="EVV4" s="65"/>
      <c r="EVW4" s="65"/>
      <c r="EVX4" s="65"/>
      <c r="EVY4" s="65"/>
      <c r="EVZ4" s="65"/>
      <c r="EWA4" s="65"/>
      <c r="EWB4" s="65"/>
      <c r="EWC4" s="65"/>
      <c r="EWD4" s="65"/>
      <c r="EWE4" s="65"/>
      <c r="EWF4" s="65"/>
      <c r="EWG4" s="65"/>
      <c r="EWH4" s="65"/>
      <c r="EWI4" s="65"/>
      <c r="EWJ4" s="65"/>
      <c r="EWK4" s="65"/>
      <c r="EWL4" s="65"/>
      <c r="EWM4" s="65"/>
      <c r="EWN4" s="65"/>
      <c r="EWO4" s="65"/>
      <c r="EWP4" s="65"/>
      <c r="EWQ4" s="65"/>
      <c r="EWR4" s="65"/>
      <c r="EWS4" s="65"/>
      <c r="EWT4" s="65"/>
      <c r="EWU4" s="65"/>
      <c r="EWV4" s="65"/>
      <c r="EWW4" s="65"/>
      <c r="EWX4" s="65"/>
      <c r="EWY4" s="65"/>
      <c r="EWZ4" s="65"/>
      <c r="EXA4" s="65"/>
      <c r="EXB4" s="65"/>
      <c r="EXC4" s="65"/>
      <c r="EXD4" s="65"/>
      <c r="EXE4" s="65"/>
      <c r="EXF4" s="65"/>
      <c r="EXG4" s="65"/>
      <c r="EXH4" s="65"/>
      <c r="EXI4" s="65"/>
      <c r="EXJ4" s="65"/>
      <c r="EXK4" s="65"/>
      <c r="EXL4" s="65"/>
      <c r="EXM4" s="65"/>
      <c r="EXN4" s="65"/>
      <c r="EXO4" s="65"/>
      <c r="EXP4" s="65"/>
      <c r="EXQ4" s="65"/>
      <c r="EXR4" s="65"/>
      <c r="EXS4" s="65"/>
      <c r="EXT4" s="65"/>
      <c r="EXU4" s="65"/>
      <c r="EXV4" s="65"/>
      <c r="EXW4" s="65"/>
      <c r="EXX4" s="65"/>
      <c r="EXY4" s="65"/>
      <c r="EXZ4" s="65"/>
      <c r="EYA4" s="65"/>
      <c r="EYB4" s="65"/>
      <c r="EYC4" s="65"/>
      <c r="EYD4" s="65"/>
      <c r="EYE4" s="65"/>
      <c r="EYF4" s="65"/>
      <c r="EYG4" s="65"/>
      <c r="EYH4" s="65"/>
      <c r="EYI4" s="65"/>
      <c r="EYJ4" s="65"/>
      <c r="EYK4" s="65"/>
      <c r="EYL4" s="65"/>
      <c r="EYM4" s="65"/>
      <c r="EYN4" s="65"/>
      <c r="EYO4" s="65"/>
      <c r="EYP4" s="65"/>
      <c r="EYQ4" s="65"/>
      <c r="EYR4" s="65"/>
      <c r="EYS4" s="65"/>
      <c r="EYT4" s="65"/>
      <c r="EYU4" s="65"/>
      <c r="EYV4" s="65"/>
      <c r="EYW4" s="65"/>
      <c r="EYX4" s="65"/>
      <c r="EYY4" s="65"/>
      <c r="EYZ4" s="65"/>
      <c r="EZA4" s="65"/>
      <c r="EZB4" s="65"/>
      <c r="EZC4" s="65"/>
      <c r="EZD4" s="65"/>
      <c r="EZE4" s="65"/>
      <c r="EZF4" s="65"/>
      <c r="EZG4" s="65"/>
      <c r="EZH4" s="65"/>
      <c r="EZI4" s="65"/>
      <c r="EZJ4" s="65"/>
      <c r="EZK4" s="65"/>
      <c r="EZL4" s="65"/>
      <c r="EZM4" s="65"/>
      <c r="EZN4" s="65"/>
      <c r="EZO4" s="65"/>
      <c r="EZP4" s="65"/>
      <c r="EZQ4" s="65"/>
      <c r="EZR4" s="65"/>
      <c r="EZS4" s="65"/>
      <c r="EZT4" s="65"/>
      <c r="EZU4" s="65"/>
      <c r="EZV4" s="65"/>
      <c r="EZW4" s="65"/>
      <c r="EZX4" s="65"/>
      <c r="EZY4" s="65"/>
      <c r="EZZ4" s="65"/>
      <c r="FAA4" s="65"/>
      <c r="FAB4" s="65"/>
      <c r="FAC4" s="65"/>
      <c r="FAD4" s="65"/>
      <c r="FAE4" s="65"/>
      <c r="FAF4" s="65"/>
      <c r="FAG4" s="65"/>
      <c r="FAH4" s="65"/>
      <c r="FAI4" s="65"/>
      <c r="FAJ4" s="65"/>
      <c r="FAK4" s="65"/>
      <c r="FAL4" s="65"/>
      <c r="FAM4" s="65"/>
      <c r="FAN4" s="65"/>
      <c r="FAO4" s="65"/>
      <c r="FAP4" s="65"/>
      <c r="FAQ4" s="65"/>
      <c r="FAR4" s="65"/>
      <c r="FAS4" s="65"/>
      <c r="FAT4" s="65"/>
      <c r="FAU4" s="65"/>
      <c r="FAV4" s="65"/>
      <c r="FAW4" s="65"/>
      <c r="FAX4" s="65"/>
      <c r="FAY4" s="65"/>
      <c r="FAZ4" s="65"/>
      <c r="FBA4" s="65"/>
      <c r="FBB4" s="65"/>
      <c r="FBC4" s="65"/>
      <c r="FBD4" s="65"/>
      <c r="FBE4" s="65"/>
      <c r="FBF4" s="65"/>
      <c r="FBG4" s="65"/>
      <c r="FBH4" s="65"/>
      <c r="FBI4" s="65"/>
      <c r="FBJ4" s="65"/>
      <c r="FBK4" s="65"/>
      <c r="FBL4" s="65"/>
      <c r="FBM4" s="65"/>
      <c r="FBN4" s="65"/>
      <c r="FBO4" s="65"/>
      <c r="FBP4" s="65"/>
      <c r="FBQ4" s="65"/>
      <c r="FBR4" s="65"/>
      <c r="FBS4" s="65"/>
      <c r="FBT4" s="65"/>
      <c r="FBU4" s="65"/>
      <c r="FBV4" s="65"/>
      <c r="FBW4" s="65"/>
      <c r="FBX4" s="65"/>
      <c r="FBY4" s="65"/>
      <c r="FBZ4" s="65"/>
      <c r="FCA4" s="65"/>
      <c r="FCB4" s="65"/>
      <c r="FCC4" s="65"/>
      <c r="FCD4" s="65"/>
      <c r="FCE4" s="65"/>
      <c r="FCF4" s="65"/>
      <c r="FCG4" s="65"/>
      <c r="FCH4" s="65"/>
      <c r="FCI4" s="65"/>
      <c r="FCJ4" s="65"/>
      <c r="FCK4" s="65"/>
      <c r="FCL4" s="65"/>
      <c r="FCM4" s="65"/>
      <c r="FCN4" s="65"/>
      <c r="FCO4" s="65"/>
      <c r="FCP4" s="65"/>
      <c r="FCQ4" s="65"/>
      <c r="FCR4" s="65"/>
      <c r="FCS4" s="65"/>
      <c r="FCT4" s="65"/>
      <c r="FCU4" s="65"/>
      <c r="FCV4" s="65"/>
      <c r="FCW4" s="65"/>
      <c r="FCX4" s="65"/>
      <c r="FCY4" s="65"/>
      <c r="FCZ4" s="65"/>
      <c r="FDA4" s="65"/>
      <c r="FDB4" s="65"/>
      <c r="FDC4" s="65"/>
      <c r="FDD4" s="65"/>
      <c r="FDE4" s="65"/>
      <c r="FDF4" s="65"/>
      <c r="FDG4" s="65"/>
      <c r="FDH4" s="65"/>
      <c r="FDI4" s="65"/>
      <c r="FDJ4" s="65"/>
      <c r="FDK4" s="65"/>
      <c r="FDL4" s="65"/>
      <c r="FDM4" s="65"/>
      <c r="FDN4" s="65"/>
      <c r="FDO4" s="65"/>
      <c r="FDP4" s="65"/>
      <c r="FDQ4" s="65"/>
      <c r="FDR4" s="65"/>
      <c r="FDS4" s="65"/>
      <c r="FDT4" s="65"/>
      <c r="FDU4" s="65"/>
      <c r="FDV4" s="65"/>
      <c r="FDW4" s="65"/>
      <c r="FDX4" s="65"/>
      <c r="FDY4" s="65"/>
      <c r="FDZ4" s="65"/>
      <c r="FEA4" s="65"/>
      <c r="FEB4" s="65"/>
      <c r="FEC4" s="65"/>
      <c r="FED4" s="65"/>
      <c r="FEE4" s="65"/>
      <c r="FEF4" s="65"/>
      <c r="FEG4" s="65"/>
      <c r="FEH4" s="65"/>
      <c r="FEI4" s="65"/>
      <c r="FEJ4" s="65"/>
      <c r="FEK4" s="65"/>
      <c r="FEL4" s="65"/>
      <c r="FEM4" s="65"/>
      <c r="FEN4" s="65"/>
      <c r="FEO4" s="65"/>
      <c r="FEP4" s="65"/>
      <c r="FEQ4" s="65"/>
      <c r="FER4" s="65"/>
      <c r="FES4" s="65"/>
      <c r="FET4" s="65"/>
      <c r="FEU4" s="65"/>
      <c r="FEV4" s="65"/>
      <c r="FEW4" s="65"/>
      <c r="FEX4" s="65"/>
      <c r="FEY4" s="65"/>
      <c r="FEZ4" s="65"/>
      <c r="FFA4" s="65"/>
      <c r="FFB4" s="65"/>
      <c r="FFC4" s="65"/>
      <c r="FFD4" s="65"/>
      <c r="FFE4" s="65"/>
      <c r="FFF4" s="65"/>
      <c r="FFG4" s="65"/>
      <c r="FFH4" s="65"/>
      <c r="FFI4" s="65"/>
      <c r="FFJ4" s="65"/>
      <c r="FFK4" s="65"/>
      <c r="FFL4" s="65"/>
      <c r="FFM4" s="65"/>
      <c r="FFN4" s="65"/>
      <c r="FFO4" s="65"/>
      <c r="FFP4" s="65"/>
      <c r="FFQ4" s="65"/>
      <c r="FFR4" s="65"/>
      <c r="FFS4" s="65"/>
      <c r="FFT4" s="65"/>
      <c r="FFU4" s="65"/>
      <c r="FFV4" s="65"/>
      <c r="FFW4" s="65"/>
      <c r="FFX4" s="65"/>
      <c r="FFY4" s="65"/>
      <c r="FFZ4" s="65"/>
      <c r="FGA4" s="65"/>
      <c r="FGB4" s="65"/>
      <c r="FGC4" s="65"/>
      <c r="FGD4" s="65"/>
      <c r="FGE4" s="65"/>
      <c r="FGF4" s="65"/>
      <c r="FGG4" s="65"/>
      <c r="FGH4" s="65"/>
      <c r="FGI4" s="65"/>
      <c r="FGJ4" s="65"/>
      <c r="FGK4" s="65"/>
      <c r="FGL4" s="65"/>
      <c r="FGM4" s="65"/>
      <c r="FGN4" s="65"/>
      <c r="FGO4" s="65"/>
      <c r="FGP4" s="65"/>
      <c r="FGQ4" s="65"/>
      <c r="FGR4" s="65"/>
      <c r="FGS4" s="65"/>
      <c r="FGT4" s="65"/>
      <c r="FGU4" s="65"/>
      <c r="FGV4" s="65"/>
      <c r="FGW4" s="65"/>
      <c r="FGX4" s="65"/>
      <c r="FGY4" s="65"/>
      <c r="FGZ4" s="65"/>
      <c r="FHA4" s="65"/>
      <c r="FHB4" s="65"/>
      <c r="FHC4" s="65"/>
      <c r="FHD4" s="65"/>
      <c r="FHE4" s="65"/>
      <c r="FHF4" s="65"/>
      <c r="FHG4" s="65"/>
      <c r="FHH4" s="65"/>
      <c r="FHI4" s="65"/>
      <c r="FHJ4" s="65"/>
      <c r="FHK4" s="65"/>
      <c r="FHL4" s="65"/>
      <c r="FHM4" s="65"/>
      <c r="FHN4" s="65"/>
      <c r="FHO4" s="65"/>
      <c r="FHP4" s="65"/>
      <c r="FHQ4" s="65"/>
      <c r="FHR4" s="65"/>
      <c r="FHS4" s="65"/>
      <c r="FHT4" s="65"/>
      <c r="FHU4" s="65"/>
      <c r="FHV4" s="65"/>
      <c r="FHW4" s="65"/>
      <c r="FHX4" s="65"/>
      <c r="FHY4" s="65"/>
      <c r="FHZ4" s="65"/>
      <c r="FIA4" s="65"/>
      <c r="FIB4" s="65"/>
      <c r="FIC4" s="65"/>
      <c r="FID4" s="65"/>
      <c r="FIE4" s="65"/>
      <c r="FIF4" s="65"/>
      <c r="FIG4" s="65"/>
      <c r="FIH4" s="65"/>
      <c r="FII4" s="65"/>
      <c r="FIJ4" s="65"/>
      <c r="FIK4" s="65"/>
      <c r="FIL4" s="65"/>
      <c r="FIM4" s="65"/>
      <c r="FIN4" s="65"/>
      <c r="FIO4" s="65"/>
      <c r="FIP4" s="65"/>
      <c r="FIQ4" s="65"/>
      <c r="FIR4" s="65"/>
      <c r="FIS4" s="65"/>
      <c r="FIT4" s="65"/>
      <c r="FIU4" s="65"/>
      <c r="FIV4" s="65"/>
      <c r="FIW4" s="65"/>
      <c r="FIX4" s="65"/>
      <c r="FIY4" s="65"/>
      <c r="FIZ4" s="65"/>
      <c r="FJA4" s="65"/>
      <c r="FJB4" s="65"/>
      <c r="FJC4" s="65"/>
      <c r="FJD4" s="65"/>
      <c r="FJE4" s="65"/>
      <c r="FJF4" s="65"/>
      <c r="FJG4" s="65"/>
      <c r="FJH4" s="65"/>
      <c r="FJI4" s="65"/>
      <c r="FJJ4" s="65"/>
      <c r="FJK4" s="65"/>
      <c r="FJL4" s="65"/>
      <c r="FJM4" s="65"/>
      <c r="FJN4" s="65"/>
      <c r="FJO4" s="65"/>
      <c r="FJP4" s="65"/>
      <c r="FJQ4" s="65"/>
      <c r="FJR4" s="65"/>
      <c r="FJS4" s="65"/>
      <c r="FJT4" s="65"/>
      <c r="FJU4" s="65"/>
      <c r="FJV4" s="65"/>
      <c r="FJW4" s="65"/>
      <c r="FJX4" s="65"/>
      <c r="FJY4" s="65"/>
      <c r="FJZ4" s="65"/>
      <c r="FKA4" s="65"/>
      <c r="FKB4" s="65"/>
      <c r="FKC4" s="65"/>
      <c r="FKD4" s="65"/>
      <c r="FKE4" s="65"/>
      <c r="FKF4" s="65"/>
      <c r="FKG4" s="65"/>
      <c r="FKH4" s="65"/>
      <c r="FKI4" s="65"/>
      <c r="FKJ4" s="65"/>
      <c r="FKK4" s="65"/>
      <c r="FKL4" s="65"/>
      <c r="FKM4" s="65"/>
      <c r="FKN4" s="65"/>
      <c r="FKO4" s="65"/>
      <c r="FKP4" s="65"/>
      <c r="FKQ4" s="65"/>
      <c r="FKR4" s="65"/>
      <c r="FKS4" s="65"/>
      <c r="FKT4" s="65"/>
      <c r="FKU4" s="65"/>
      <c r="FKV4" s="65"/>
      <c r="FKW4" s="65"/>
      <c r="FKX4" s="65"/>
      <c r="FKY4" s="65"/>
      <c r="FKZ4" s="65"/>
      <c r="FLA4" s="65"/>
      <c r="FLB4" s="65"/>
      <c r="FLC4" s="65"/>
      <c r="FLD4" s="65"/>
      <c r="FLE4" s="65"/>
      <c r="FLF4" s="65"/>
      <c r="FLG4" s="65"/>
      <c r="FLH4" s="65"/>
      <c r="FLI4" s="65"/>
      <c r="FLJ4" s="65"/>
      <c r="FLK4" s="65"/>
      <c r="FLL4" s="65"/>
      <c r="FLM4" s="65"/>
      <c r="FLN4" s="65"/>
      <c r="FLO4" s="65"/>
      <c r="FLP4" s="65"/>
      <c r="FLQ4" s="65"/>
      <c r="FLR4" s="65"/>
      <c r="FLS4" s="65"/>
      <c r="FLT4" s="65"/>
      <c r="FLU4" s="65"/>
      <c r="FLV4" s="65"/>
      <c r="FLW4" s="65"/>
      <c r="FLX4" s="65"/>
      <c r="FLY4" s="65"/>
      <c r="FLZ4" s="65"/>
      <c r="FMA4" s="65"/>
      <c r="FMB4" s="65"/>
      <c r="FMC4" s="65"/>
      <c r="FMD4" s="65"/>
      <c r="FME4" s="65"/>
      <c r="FMF4" s="65"/>
      <c r="FMG4" s="65"/>
      <c r="FMH4" s="65"/>
      <c r="FMI4" s="65"/>
      <c r="FMJ4" s="65"/>
      <c r="FMK4" s="65"/>
      <c r="FML4" s="65"/>
      <c r="FMM4" s="65"/>
      <c r="FMN4" s="65"/>
      <c r="FMO4" s="65"/>
      <c r="FMP4" s="65"/>
      <c r="FMQ4" s="65"/>
      <c r="FMR4" s="65"/>
      <c r="FMS4" s="65"/>
      <c r="FMT4" s="65"/>
      <c r="FMU4" s="65"/>
      <c r="FMV4" s="65"/>
      <c r="FMW4" s="65"/>
      <c r="FMX4" s="65"/>
      <c r="FMY4" s="65"/>
      <c r="FMZ4" s="65"/>
      <c r="FNA4" s="65"/>
      <c r="FNB4" s="65"/>
      <c r="FNC4" s="65"/>
      <c r="FND4" s="65"/>
      <c r="FNE4" s="65"/>
      <c r="FNF4" s="65"/>
      <c r="FNG4" s="65"/>
      <c r="FNH4" s="65"/>
      <c r="FNI4" s="65"/>
      <c r="FNJ4" s="65"/>
      <c r="FNK4" s="65"/>
      <c r="FNL4" s="65"/>
      <c r="FNM4" s="65"/>
      <c r="FNN4" s="65"/>
      <c r="FNO4" s="65"/>
      <c r="FNP4" s="65"/>
      <c r="FNQ4" s="65"/>
      <c r="FNR4" s="65"/>
      <c r="FNS4" s="65"/>
      <c r="FNT4" s="65"/>
      <c r="FNU4" s="65"/>
      <c r="FNV4" s="65"/>
      <c r="FNW4" s="65"/>
      <c r="FNX4" s="65"/>
      <c r="FNY4" s="65"/>
      <c r="FNZ4" s="65"/>
      <c r="FOA4" s="65"/>
      <c r="FOB4" s="65"/>
      <c r="FOC4" s="65"/>
      <c r="FOD4" s="65"/>
      <c r="FOE4" s="65"/>
      <c r="FOF4" s="65"/>
      <c r="FOG4" s="65"/>
      <c r="FOH4" s="65"/>
      <c r="FOI4" s="65"/>
      <c r="FOJ4" s="65"/>
      <c r="FOK4" s="65"/>
      <c r="FOL4" s="65"/>
      <c r="FOM4" s="65"/>
      <c r="FON4" s="65"/>
      <c r="FOO4" s="65"/>
      <c r="FOP4" s="65"/>
      <c r="FOQ4" s="65"/>
      <c r="FOR4" s="65"/>
      <c r="FOS4" s="65"/>
      <c r="FOT4" s="65"/>
      <c r="FOU4" s="65"/>
      <c r="FOV4" s="65"/>
      <c r="FOW4" s="65"/>
      <c r="FOX4" s="65"/>
      <c r="FOY4" s="65"/>
      <c r="FOZ4" s="65"/>
      <c r="FPA4" s="65"/>
      <c r="FPB4" s="65"/>
      <c r="FPC4" s="65"/>
      <c r="FPD4" s="65"/>
      <c r="FPE4" s="65"/>
      <c r="FPF4" s="65"/>
      <c r="FPG4" s="65"/>
      <c r="FPH4" s="65"/>
      <c r="FPI4" s="65"/>
      <c r="FPJ4" s="65"/>
      <c r="FPK4" s="65"/>
      <c r="FPL4" s="65"/>
      <c r="FPM4" s="65"/>
      <c r="FPN4" s="65"/>
      <c r="FPO4" s="65"/>
      <c r="FPP4" s="65"/>
      <c r="FPQ4" s="65"/>
      <c r="FPR4" s="65"/>
      <c r="FPS4" s="65"/>
      <c r="FPT4" s="65"/>
      <c r="FPU4" s="65"/>
      <c r="FPV4" s="65"/>
      <c r="FPW4" s="65"/>
      <c r="FPX4" s="65"/>
      <c r="FPY4" s="65"/>
      <c r="FPZ4" s="65"/>
      <c r="FQA4" s="65"/>
      <c r="FQB4" s="65"/>
      <c r="FQC4" s="65"/>
      <c r="FQD4" s="65"/>
      <c r="FQE4" s="65"/>
      <c r="FQF4" s="65"/>
      <c r="FQG4" s="65"/>
      <c r="FQH4" s="65"/>
      <c r="FQI4" s="65"/>
      <c r="FQJ4" s="65"/>
      <c r="FQK4" s="65"/>
      <c r="FQL4" s="65"/>
      <c r="FQM4" s="65"/>
      <c r="FQN4" s="65"/>
      <c r="FQO4" s="65"/>
      <c r="FQP4" s="65"/>
      <c r="FQQ4" s="65"/>
      <c r="FQR4" s="65"/>
      <c r="FQS4" s="65"/>
      <c r="FQT4" s="65"/>
      <c r="FQU4" s="65"/>
      <c r="FQV4" s="65"/>
      <c r="FQW4" s="65"/>
      <c r="FQX4" s="65"/>
      <c r="FQY4" s="65"/>
      <c r="FQZ4" s="65"/>
      <c r="FRA4" s="65"/>
      <c r="FRB4" s="65"/>
      <c r="FRC4" s="65"/>
      <c r="FRD4" s="65"/>
      <c r="FRE4" s="65"/>
      <c r="FRF4" s="65"/>
      <c r="FRG4" s="65"/>
      <c r="FRH4" s="65"/>
      <c r="FRI4" s="65"/>
      <c r="FRJ4" s="65"/>
      <c r="FRK4" s="65"/>
      <c r="FRL4" s="65"/>
      <c r="FRM4" s="65"/>
      <c r="FRN4" s="65"/>
      <c r="FRO4" s="65"/>
      <c r="FRP4" s="65"/>
      <c r="FRQ4" s="65"/>
      <c r="FRR4" s="65"/>
      <c r="FRS4" s="65"/>
      <c r="FRT4" s="65"/>
      <c r="FRU4" s="65"/>
      <c r="FRV4" s="65"/>
      <c r="FRW4" s="65"/>
      <c r="FRX4" s="65"/>
      <c r="FRY4" s="65"/>
      <c r="FRZ4" s="65"/>
      <c r="FSA4" s="65"/>
      <c r="FSB4" s="65"/>
      <c r="FSC4" s="65"/>
      <c r="FSD4" s="65"/>
      <c r="FSE4" s="65"/>
      <c r="FSF4" s="65"/>
      <c r="FSG4" s="65"/>
      <c r="FSH4" s="65"/>
      <c r="FSI4" s="65"/>
      <c r="FSJ4" s="65"/>
      <c r="FSK4" s="65"/>
      <c r="FSL4" s="65"/>
      <c r="FSM4" s="65"/>
      <c r="FSN4" s="65"/>
      <c r="FSO4" s="65"/>
      <c r="FSP4" s="65"/>
      <c r="FSQ4" s="65"/>
      <c r="FSR4" s="65"/>
      <c r="FSS4" s="65"/>
      <c r="FST4" s="65"/>
      <c r="FSU4" s="65"/>
      <c r="FSV4" s="65"/>
      <c r="FSW4" s="65"/>
      <c r="FSX4" s="65"/>
      <c r="FSY4" s="65"/>
      <c r="FSZ4" s="65"/>
      <c r="FTA4" s="65"/>
      <c r="FTB4" s="65"/>
      <c r="FTC4" s="65"/>
      <c r="FTD4" s="65"/>
      <c r="FTE4" s="65"/>
      <c r="FTF4" s="65"/>
      <c r="FTG4" s="65"/>
      <c r="FTH4" s="65"/>
      <c r="FTI4" s="65"/>
      <c r="FTJ4" s="65"/>
      <c r="FTK4" s="65"/>
      <c r="FTL4" s="65"/>
      <c r="FTM4" s="65"/>
      <c r="FTN4" s="65"/>
      <c r="FTO4" s="65"/>
      <c r="FTP4" s="65"/>
      <c r="FTQ4" s="65"/>
      <c r="FTR4" s="65"/>
      <c r="FTS4" s="65"/>
      <c r="FTT4" s="65"/>
      <c r="FTU4" s="65"/>
      <c r="FTV4" s="65"/>
      <c r="FTW4" s="65"/>
      <c r="FTX4" s="65"/>
      <c r="FTY4" s="65"/>
      <c r="FTZ4" s="65"/>
      <c r="FUA4" s="65"/>
      <c r="FUB4" s="65"/>
      <c r="FUC4" s="65"/>
      <c r="FUD4" s="65"/>
      <c r="FUE4" s="65"/>
      <c r="FUF4" s="65"/>
      <c r="FUG4" s="65"/>
      <c r="FUH4" s="65"/>
      <c r="FUI4" s="65"/>
      <c r="FUJ4" s="65"/>
      <c r="FUK4" s="65"/>
      <c r="FUL4" s="65"/>
      <c r="FUM4" s="65"/>
      <c r="FUN4" s="65"/>
      <c r="FUO4" s="65"/>
      <c r="FUP4" s="65"/>
      <c r="FUQ4" s="65"/>
      <c r="FUR4" s="65"/>
      <c r="FUS4" s="65"/>
      <c r="FUT4" s="65"/>
      <c r="FUU4" s="65"/>
      <c r="FUV4" s="65"/>
      <c r="FUW4" s="65"/>
      <c r="FUX4" s="65"/>
      <c r="FUY4" s="65"/>
      <c r="FUZ4" s="65"/>
      <c r="FVA4" s="65"/>
      <c r="FVB4" s="65"/>
      <c r="FVC4" s="65"/>
      <c r="FVD4" s="65"/>
      <c r="FVE4" s="65"/>
      <c r="FVF4" s="65"/>
      <c r="FVG4" s="65"/>
      <c r="FVH4" s="65"/>
      <c r="FVI4" s="65"/>
      <c r="FVJ4" s="65"/>
      <c r="FVK4" s="65"/>
      <c r="FVL4" s="65"/>
      <c r="FVM4" s="65"/>
      <c r="FVN4" s="65"/>
      <c r="FVO4" s="65"/>
      <c r="FVP4" s="65"/>
      <c r="FVQ4" s="65"/>
      <c r="FVR4" s="65"/>
      <c r="FVS4" s="65"/>
      <c r="FVT4" s="65"/>
      <c r="FVU4" s="65"/>
      <c r="FVV4" s="65"/>
      <c r="FVW4" s="65"/>
      <c r="FVX4" s="65"/>
      <c r="FVY4" s="65"/>
      <c r="FVZ4" s="65"/>
      <c r="FWA4" s="65"/>
      <c r="FWB4" s="65"/>
      <c r="FWC4" s="65"/>
      <c r="FWD4" s="65"/>
      <c r="FWE4" s="65"/>
      <c r="FWF4" s="65"/>
      <c r="FWG4" s="65"/>
      <c r="FWH4" s="65"/>
      <c r="FWI4" s="65"/>
      <c r="FWJ4" s="65"/>
      <c r="FWK4" s="65"/>
      <c r="FWL4" s="65"/>
      <c r="FWM4" s="65"/>
      <c r="FWN4" s="65"/>
      <c r="FWO4" s="65"/>
      <c r="FWP4" s="65"/>
      <c r="FWQ4" s="65"/>
      <c r="FWR4" s="65"/>
      <c r="FWS4" s="65"/>
      <c r="FWT4" s="65"/>
      <c r="FWU4" s="65"/>
      <c r="FWV4" s="65"/>
      <c r="FWW4" s="65"/>
      <c r="FWX4" s="65"/>
      <c r="FWY4" s="65"/>
      <c r="FWZ4" s="65"/>
      <c r="FXA4" s="65"/>
      <c r="FXB4" s="65"/>
      <c r="FXC4" s="65"/>
      <c r="FXD4" s="65"/>
      <c r="FXE4" s="65"/>
      <c r="FXF4" s="65"/>
      <c r="FXG4" s="65"/>
      <c r="FXH4" s="65"/>
      <c r="FXI4" s="65"/>
      <c r="FXJ4" s="65"/>
      <c r="FXK4" s="65"/>
      <c r="FXL4" s="65"/>
      <c r="FXM4" s="65"/>
      <c r="FXN4" s="65"/>
      <c r="FXO4" s="65"/>
      <c r="FXP4" s="65"/>
      <c r="FXQ4" s="65"/>
      <c r="FXR4" s="65"/>
      <c r="FXS4" s="65"/>
      <c r="FXT4" s="65"/>
      <c r="FXU4" s="65"/>
      <c r="FXV4" s="65"/>
      <c r="FXW4" s="65"/>
      <c r="FXX4" s="65"/>
      <c r="FXY4" s="65"/>
      <c r="FXZ4" s="65"/>
      <c r="FYA4" s="65"/>
      <c r="FYB4" s="65"/>
      <c r="FYC4" s="65"/>
      <c r="FYD4" s="65"/>
      <c r="FYE4" s="65"/>
      <c r="FYF4" s="65"/>
      <c r="FYG4" s="65"/>
      <c r="FYH4" s="65"/>
      <c r="FYI4" s="65"/>
      <c r="FYJ4" s="65"/>
      <c r="FYK4" s="65"/>
      <c r="FYL4" s="65"/>
      <c r="FYM4" s="65"/>
      <c r="FYN4" s="65"/>
      <c r="FYO4" s="65"/>
      <c r="FYP4" s="65"/>
      <c r="FYQ4" s="65"/>
      <c r="FYR4" s="65"/>
      <c r="FYS4" s="65"/>
      <c r="FYT4" s="65"/>
      <c r="FYU4" s="65"/>
      <c r="FYV4" s="65"/>
      <c r="FYW4" s="65"/>
      <c r="FYX4" s="65"/>
      <c r="FYY4" s="65"/>
      <c r="FYZ4" s="65"/>
      <c r="FZA4" s="65"/>
      <c r="FZB4" s="65"/>
      <c r="FZC4" s="65"/>
      <c r="FZD4" s="65"/>
      <c r="FZE4" s="65"/>
      <c r="FZF4" s="65"/>
      <c r="FZG4" s="65"/>
      <c r="FZH4" s="65"/>
      <c r="FZI4" s="65"/>
      <c r="FZJ4" s="65"/>
      <c r="FZK4" s="65"/>
      <c r="FZL4" s="65"/>
      <c r="FZM4" s="65"/>
      <c r="FZN4" s="65"/>
      <c r="FZO4" s="65"/>
      <c r="FZP4" s="65"/>
      <c r="FZQ4" s="65"/>
      <c r="FZR4" s="65"/>
      <c r="FZS4" s="65"/>
      <c r="FZT4" s="65"/>
      <c r="FZU4" s="65"/>
      <c r="FZV4" s="65"/>
      <c r="FZW4" s="65"/>
      <c r="FZX4" s="65"/>
      <c r="FZY4" s="65"/>
      <c r="FZZ4" s="65"/>
      <c r="GAA4" s="65"/>
      <c r="GAB4" s="65"/>
      <c r="GAC4" s="65"/>
      <c r="GAD4" s="65"/>
      <c r="GAE4" s="65"/>
      <c r="GAF4" s="65"/>
      <c r="GAG4" s="65"/>
      <c r="GAH4" s="65"/>
      <c r="GAI4" s="65"/>
      <c r="GAJ4" s="65"/>
      <c r="GAK4" s="65"/>
      <c r="GAL4" s="65"/>
      <c r="GAM4" s="65"/>
      <c r="GAN4" s="65"/>
      <c r="GAO4" s="65"/>
      <c r="GAP4" s="65"/>
      <c r="GAQ4" s="65"/>
      <c r="GAR4" s="65"/>
      <c r="GAS4" s="65"/>
      <c r="GAT4" s="65"/>
      <c r="GAU4" s="65"/>
      <c r="GAV4" s="65"/>
      <c r="GAW4" s="65"/>
      <c r="GAX4" s="65"/>
      <c r="GAY4" s="65"/>
      <c r="GAZ4" s="65"/>
      <c r="GBA4" s="65"/>
      <c r="GBB4" s="65"/>
      <c r="GBC4" s="65"/>
      <c r="GBD4" s="65"/>
      <c r="GBE4" s="65"/>
      <c r="GBF4" s="65"/>
      <c r="GBG4" s="65"/>
      <c r="GBH4" s="65"/>
      <c r="GBI4" s="65"/>
      <c r="GBJ4" s="65"/>
      <c r="GBK4" s="65"/>
      <c r="GBL4" s="65"/>
      <c r="GBM4" s="65"/>
      <c r="GBN4" s="65"/>
      <c r="GBO4" s="65"/>
      <c r="GBP4" s="65"/>
      <c r="GBQ4" s="65"/>
      <c r="GBR4" s="65"/>
      <c r="GBS4" s="65"/>
      <c r="GBT4" s="65"/>
      <c r="GBU4" s="65"/>
      <c r="GBV4" s="65"/>
      <c r="GBW4" s="65"/>
      <c r="GBX4" s="65"/>
      <c r="GBY4" s="65"/>
      <c r="GBZ4" s="65"/>
      <c r="GCA4" s="65"/>
      <c r="GCB4" s="65"/>
      <c r="GCC4" s="65"/>
      <c r="GCD4" s="65"/>
      <c r="GCE4" s="65"/>
      <c r="GCF4" s="65"/>
      <c r="GCG4" s="65"/>
      <c r="GCH4" s="65"/>
      <c r="GCI4" s="65"/>
      <c r="GCJ4" s="65"/>
      <c r="GCK4" s="65"/>
      <c r="GCL4" s="65"/>
      <c r="GCM4" s="65"/>
      <c r="GCN4" s="65"/>
      <c r="GCO4" s="65"/>
      <c r="GCP4" s="65"/>
      <c r="GCQ4" s="65"/>
      <c r="GCR4" s="65"/>
      <c r="GCS4" s="65"/>
      <c r="GCT4" s="65"/>
      <c r="GCU4" s="65"/>
      <c r="GCV4" s="65"/>
      <c r="GCW4" s="65"/>
      <c r="GCX4" s="65"/>
      <c r="GCY4" s="65"/>
      <c r="GCZ4" s="65"/>
      <c r="GDA4" s="65"/>
      <c r="GDB4" s="65"/>
      <c r="GDC4" s="65"/>
      <c r="GDD4" s="65"/>
      <c r="GDE4" s="65"/>
      <c r="GDF4" s="65"/>
      <c r="GDG4" s="65"/>
      <c r="GDH4" s="65"/>
      <c r="GDI4" s="65"/>
      <c r="GDJ4" s="65"/>
      <c r="GDK4" s="65"/>
      <c r="GDL4" s="65"/>
      <c r="GDM4" s="65"/>
      <c r="GDN4" s="65"/>
      <c r="GDO4" s="65"/>
      <c r="GDP4" s="65"/>
      <c r="GDQ4" s="65"/>
      <c r="GDR4" s="65"/>
      <c r="GDS4" s="65"/>
      <c r="GDT4" s="65"/>
      <c r="GDU4" s="65"/>
      <c r="GDV4" s="65"/>
      <c r="GDW4" s="65"/>
      <c r="GDX4" s="65"/>
      <c r="GDY4" s="65"/>
      <c r="GDZ4" s="65"/>
      <c r="GEA4" s="65"/>
      <c r="GEB4" s="65"/>
      <c r="GEC4" s="65"/>
      <c r="GED4" s="65"/>
      <c r="GEE4" s="65"/>
      <c r="GEF4" s="65"/>
      <c r="GEG4" s="65"/>
      <c r="GEH4" s="65"/>
      <c r="GEI4" s="65"/>
      <c r="GEJ4" s="65"/>
      <c r="GEK4" s="65"/>
      <c r="GEL4" s="65"/>
      <c r="GEM4" s="65"/>
      <c r="GEN4" s="65"/>
      <c r="GEO4" s="65"/>
      <c r="GEP4" s="65"/>
      <c r="GEQ4" s="65"/>
      <c r="GER4" s="65"/>
      <c r="GES4" s="65"/>
      <c r="GET4" s="65"/>
      <c r="GEU4" s="65"/>
      <c r="GEV4" s="65"/>
      <c r="GEW4" s="65"/>
      <c r="GEX4" s="65"/>
      <c r="GEY4" s="65"/>
      <c r="GEZ4" s="65"/>
      <c r="GFA4" s="65"/>
      <c r="GFB4" s="65"/>
      <c r="GFC4" s="65"/>
      <c r="GFD4" s="65"/>
      <c r="GFE4" s="65"/>
      <c r="GFF4" s="65"/>
      <c r="GFG4" s="65"/>
      <c r="GFH4" s="65"/>
      <c r="GFI4" s="65"/>
      <c r="GFJ4" s="65"/>
      <c r="GFK4" s="65"/>
      <c r="GFL4" s="65"/>
      <c r="GFM4" s="65"/>
      <c r="GFN4" s="65"/>
      <c r="GFO4" s="65"/>
      <c r="GFP4" s="65"/>
      <c r="GFQ4" s="65"/>
      <c r="GFR4" s="65"/>
      <c r="GFS4" s="65"/>
      <c r="GFT4" s="65"/>
      <c r="GFU4" s="65"/>
      <c r="GFV4" s="65"/>
      <c r="GFW4" s="65"/>
      <c r="GFX4" s="65"/>
      <c r="GFY4" s="65"/>
      <c r="GFZ4" s="65"/>
      <c r="GGA4" s="65"/>
      <c r="GGB4" s="65"/>
      <c r="GGC4" s="65"/>
      <c r="GGD4" s="65"/>
      <c r="GGE4" s="65"/>
      <c r="GGF4" s="65"/>
      <c r="GGG4" s="65"/>
      <c r="GGH4" s="65"/>
      <c r="GGI4" s="65"/>
      <c r="GGJ4" s="65"/>
      <c r="GGK4" s="65"/>
      <c r="GGL4" s="65"/>
      <c r="GGM4" s="65"/>
      <c r="GGN4" s="65"/>
      <c r="GGO4" s="65"/>
      <c r="GGP4" s="65"/>
      <c r="GGQ4" s="65"/>
      <c r="GGR4" s="65"/>
      <c r="GGS4" s="65"/>
      <c r="GGT4" s="65"/>
      <c r="GGU4" s="65"/>
      <c r="GGV4" s="65"/>
      <c r="GGW4" s="65"/>
      <c r="GGX4" s="65"/>
      <c r="GGY4" s="65"/>
      <c r="GGZ4" s="65"/>
      <c r="GHA4" s="65"/>
      <c r="GHB4" s="65"/>
      <c r="GHC4" s="65"/>
      <c r="GHD4" s="65"/>
      <c r="GHE4" s="65"/>
      <c r="GHF4" s="65"/>
      <c r="GHG4" s="65"/>
      <c r="GHH4" s="65"/>
      <c r="GHI4" s="65"/>
      <c r="GHJ4" s="65"/>
      <c r="GHK4" s="65"/>
      <c r="GHL4" s="65"/>
      <c r="GHM4" s="65"/>
      <c r="GHN4" s="65"/>
      <c r="GHO4" s="65"/>
      <c r="GHP4" s="65"/>
      <c r="GHQ4" s="65"/>
      <c r="GHR4" s="65"/>
      <c r="GHS4" s="65"/>
      <c r="GHT4" s="65"/>
      <c r="GHU4" s="65"/>
      <c r="GHV4" s="65"/>
      <c r="GHW4" s="65"/>
      <c r="GHX4" s="65"/>
      <c r="GHY4" s="65"/>
      <c r="GHZ4" s="65"/>
      <c r="GIA4" s="65"/>
      <c r="GIB4" s="65"/>
      <c r="GIC4" s="65"/>
      <c r="GID4" s="65"/>
      <c r="GIE4" s="65"/>
      <c r="GIF4" s="65"/>
      <c r="GIG4" s="65"/>
      <c r="GIH4" s="65"/>
      <c r="GII4" s="65"/>
      <c r="GIJ4" s="65"/>
      <c r="GIK4" s="65"/>
      <c r="GIL4" s="65"/>
      <c r="GIM4" s="65"/>
      <c r="GIN4" s="65"/>
      <c r="GIO4" s="65"/>
      <c r="GIP4" s="65"/>
      <c r="GIQ4" s="65"/>
      <c r="GIR4" s="65"/>
      <c r="GIS4" s="65"/>
      <c r="GIT4" s="65"/>
      <c r="GIU4" s="65"/>
      <c r="GIV4" s="65"/>
      <c r="GIW4" s="65"/>
      <c r="GIX4" s="65"/>
      <c r="GIY4" s="65"/>
      <c r="GIZ4" s="65"/>
      <c r="GJA4" s="65"/>
      <c r="GJB4" s="65"/>
      <c r="GJC4" s="65"/>
      <c r="GJD4" s="65"/>
      <c r="GJE4" s="65"/>
      <c r="GJF4" s="65"/>
      <c r="GJG4" s="65"/>
      <c r="GJH4" s="65"/>
      <c r="GJI4" s="65"/>
      <c r="GJJ4" s="65"/>
      <c r="GJK4" s="65"/>
      <c r="GJL4" s="65"/>
      <c r="GJM4" s="65"/>
      <c r="GJN4" s="65"/>
      <c r="GJO4" s="65"/>
      <c r="GJP4" s="65"/>
      <c r="GJQ4" s="65"/>
      <c r="GJR4" s="65"/>
      <c r="GJS4" s="65"/>
      <c r="GJT4" s="65"/>
      <c r="GJU4" s="65"/>
      <c r="GJV4" s="65"/>
      <c r="GJW4" s="65"/>
      <c r="GJX4" s="65"/>
      <c r="GJY4" s="65"/>
      <c r="GJZ4" s="65"/>
      <c r="GKA4" s="65"/>
      <c r="GKB4" s="65"/>
      <c r="GKC4" s="65"/>
      <c r="GKD4" s="65"/>
      <c r="GKE4" s="65"/>
      <c r="GKF4" s="65"/>
      <c r="GKG4" s="65"/>
      <c r="GKH4" s="65"/>
      <c r="GKI4" s="65"/>
      <c r="GKJ4" s="65"/>
      <c r="GKK4" s="65"/>
      <c r="GKL4" s="65"/>
      <c r="GKM4" s="65"/>
      <c r="GKN4" s="65"/>
      <c r="GKO4" s="65"/>
      <c r="GKP4" s="65"/>
      <c r="GKQ4" s="65"/>
      <c r="GKR4" s="65"/>
      <c r="GKS4" s="65"/>
      <c r="GKT4" s="65"/>
      <c r="GKU4" s="65"/>
      <c r="GKV4" s="65"/>
      <c r="GKW4" s="65"/>
      <c r="GKX4" s="65"/>
      <c r="GKY4" s="65"/>
      <c r="GKZ4" s="65"/>
      <c r="GLA4" s="65"/>
      <c r="GLB4" s="65"/>
      <c r="GLC4" s="65"/>
      <c r="GLD4" s="65"/>
      <c r="GLE4" s="65"/>
      <c r="GLF4" s="65"/>
      <c r="GLG4" s="65"/>
      <c r="GLH4" s="65"/>
      <c r="GLI4" s="65"/>
      <c r="GLJ4" s="65"/>
      <c r="GLK4" s="65"/>
      <c r="GLL4" s="65"/>
      <c r="GLM4" s="65"/>
      <c r="GLN4" s="65"/>
      <c r="GLO4" s="65"/>
      <c r="GLP4" s="65"/>
      <c r="GLQ4" s="65"/>
      <c r="GLR4" s="65"/>
      <c r="GLS4" s="65"/>
      <c r="GLT4" s="65"/>
      <c r="GLU4" s="65"/>
      <c r="GLV4" s="65"/>
      <c r="GLW4" s="65"/>
      <c r="GLX4" s="65"/>
      <c r="GLY4" s="65"/>
      <c r="GLZ4" s="65"/>
      <c r="GMA4" s="65"/>
      <c r="GMB4" s="65"/>
      <c r="GMC4" s="65"/>
      <c r="GMD4" s="65"/>
      <c r="GME4" s="65"/>
      <c r="GMF4" s="65"/>
      <c r="GMG4" s="65"/>
      <c r="GMH4" s="65"/>
      <c r="GMI4" s="65"/>
      <c r="GMJ4" s="65"/>
      <c r="GMK4" s="65"/>
      <c r="GML4" s="65"/>
      <c r="GMM4" s="65"/>
      <c r="GMN4" s="65"/>
      <c r="GMO4" s="65"/>
      <c r="GMP4" s="65"/>
      <c r="GMQ4" s="65"/>
      <c r="GMR4" s="65"/>
      <c r="GMS4" s="65"/>
      <c r="GMT4" s="65"/>
      <c r="GMU4" s="65"/>
      <c r="GMV4" s="65"/>
      <c r="GMW4" s="65"/>
      <c r="GMX4" s="65"/>
      <c r="GMY4" s="65"/>
      <c r="GMZ4" s="65"/>
      <c r="GNA4" s="65"/>
      <c r="GNB4" s="65"/>
      <c r="GNC4" s="65"/>
      <c r="GND4" s="65"/>
      <c r="GNE4" s="65"/>
      <c r="GNF4" s="65"/>
      <c r="GNG4" s="65"/>
      <c r="GNH4" s="65"/>
      <c r="GNI4" s="65"/>
      <c r="GNJ4" s="65"/>
      <c r="GNK4" s="65"/>
      <c r="GNL4" s="65"/>
      <c r="GNM4" s="65"/>
      <c r="GNN4" s="65"/>
      <c r="GNO4" s="65"/>
      <c r="GNP4" s="65"/>
      <c r="GNQ4" s="65"/>
      <c r="GNR4" s="65"/>
      <c r="GNS4" s="65"/>
      <c r="GNT4" s="65"/>
      <c r="GNU4" s="65"/>
      <c r="GNV4" s="65"/>
      <c r="GNW4" s="65"/>
      <c r="GNX4" s="65"/>
      <c r="GNY4" s="65"/>
      <c r="GNZ4" s="65"/>
      <c r="GOA4" s="65"/>
      <c r="GOB4" s="65"/>
      <c r="GOC4" s="65"/>
      <c r="GOD4" s="65"/>
      <c r="GOE4" s="65"/>
      <c r="GOF4" s="65"/>
      <c r="GOG4" s="65"/>
      <c r="GOH4" s="65"/>
      <c r="GOI4" s="65"/>
      <c r="GOJ4" s="65"/>
      <c r="GOK4" s="65"/>
      <c r="GOL4" s="65"/>
      <c r="GOM4" s="65"/>
      <c r="GON4" s="65"/>
      <c r="GOO4" s="65"/>
      <c r="GOP4" s="65"/>
      <c r="GOQ4" s="65"/>
      <c r="GOR4" s="65"/>
      <c r="GOS4" s="65"/>
      <c r="GOT4" s="65"/>
      <c r="GOU4" s="65"/>
      <c r="GOV4" s="65"/>
      <c r="GOW4" s="65"/>
      <c r="GOX4" s="65"/>
      <c r="GOY4" s="65"/>
      <c r="GOZ4" s="65"/>
      <c r="GPA4" s="65"/>
      <c r="GPB4" s="65"/>
      <c r="GPC4" s="65"/>
      <c r="GPD4" s="65"/>
      <c r="GPE4" s="65"/>
      <c r="GPF4" s="65"/>
      <c r="GPG4" s="65"/>
      <c r="GPH4" s="65"/>
      <c r="GPI4" s="65"/>
      <c r="GPJ4" s="65"/>
      <c r="GPK4" s="65"/>
      <c r="GPL4" s="65"/>
      <c r="GPM4" s="65"/>
      <c r="GPN4" s="65"/>
      <c r="GPO4" s="65"/>
      <c r="GPP4" s="65"/>
      <c r="GPQ4" s="65"/>
      <c r="GPR4" s="65"/>
      <c r="GPS4" s="65"/>
      <c r="GPT4" s="65"/>
      <c r="GPU4" s="65"/>
      <c r="GPV4" s="65"/>
      <c r="GPW4" s="65"/>
      <c r="GPX4" s="65"/>
      <c r="GPY4" s="65"/>
      <c r="GPZ4" s="65"/>
      <c r="GQA4" s="65"/>
      <c r="GQB4" s="65"/>
      <c r="GQC4" s="65"/>
      <c r="GQD4" s="65"/>
      <c r="GQE4" s="65"/>
      <c r="GQF4" s="65"/>
      <c r="GQG4" s="65"/>
      <c r="GQH4" s="65"/>
      <c r="GQI4" s="65"/>
      <c r="GQJ4" s="65"/>
      <c r="GQK4" s="65"/>
      <c r="GQL4" s="65"/>
      <c r="GQM4" s="65"/>
      <c r="GQN4" s="65"/>
      <c r="GQO4" s="65"/>
      <c r="GQP4" s="65"/>
      <c r="GQQ4" s="65"/>
      <c r="GQR4" s="65"/>
      <c r="GQS4" s="65"/>
      <c r="GQT4" s="65"/>
      <c r="GQU4" s="65"/>
      <c r="GQV4" s="65"/>
      <c r="GQW4" s="65"/>
      <c r="GQX4" s="65"/>
      <c r="GQY4" s="65"/>
      <c r="GQZ4" s="65"/>
      <c r="GRA4" s="65"/>
      <c r="GRB4" s="65"/>
      <c r="GRC4" s="65"/>
      <c r="GRD4" s="65"/>
      <c r="GRE4" s="65"/>
      <c r="GRF4" s="65"/>
      <c r="GRG4" s="65"/>
      <c r="GRH4" s="65"/>
      <c r="GRI4" s="65"/>
      <c r="GRJ4" s="65"/>
      <c r="GRK4" s="65"/>
      <c r="GRL4" s="65"/>
      <c r="GRM4" s="65"/>
      <c r="GRN4" s="65"/>
      <c r="GRO4" s="65"/>
      <c r="GRP4" s="65"/>
      <c r="GRQ4" s="65"/>
      <c r="GRR4" s="65"/>
      <c r="GRS4" s="65"/>
      <c r="GRT4" s="65"/>
      <c r="GRU4" s="65"/>
      <c r="GRV4" s="65"/>
      <c r="GRW4" s="65"/>
      <c r="GRX4" s="65"/>
      <c r="GRY4" s="65"/>
      <c r="GRZ4" s="65"/>
      <c r="GSA4" s="65"/>
      <c r="GSB4" s="65"/>
      <c r="GSC4" s="65"/>
      <c r="GSD4" s="65"/>
      <c r="GSE4" s="65"/>
      <c r="GSF4" s="65"/>
      <c r="GSG4" s="65"/>
      <c r="GSH4" s="65"/>
      <c r="GSI4" s="65"/>
      <c r="GSJ4" s="65"/>
      <c r="GSK4" s="65"/>
      <c r="GSL4" s="65"/>
      <c r="GSM4" s="65"/>
      <c r="GSN4" s="65"/>
      <c r="GSO4" s="65"/>
      <c r="GSP4" s="65"/>
      <c r="GSQ4" s="65"/>
      <c r="GSR4" s="65"/>
      <c r="GSS4" s="65"/>
      <c r="GST4" s="65"/>
      <c r="GSU4" s="65"/>
      <c r="GSV4" s="65"/>
      <c r="GSW4" s="65"/>
      <c r="GSX4" s="65"/>
      <c r="GSY4" s="65"/>
      <c r="GSZ4" s="65"/>
      <c r="GTA4" s="65"/>
      <c r="GTB4" s="65"/>
      <c r="GTC4" s="65"/>
      <c r="GTD4" s="65"/>
      <c r="GTE4" s="65"/>
      <c r="GTF4" s="65"/>
      <c r="GTG4" s="65"/>
      <c r="GTH4" s="65"/>
      <c r="GTI4" s="65"/>
      <c r="GTJ4" s="65"/>
      <c r="GTK4" s="65"/>
      <c r="GTL4" s="65"/>
      <c r="GTM4" s="65"/>
      <c r="GTN4" s="65"/>
      <c r="GTO4" s="65"/>
      <c r="GTP4" s="65"/>
      <c r="GTQ4" s="65"/>
      <c r="GTR4" s="65"/>
      <c r="GTS4" s="65"/>
      <c r="GTT4" s="65"/>
      <c r="GTU4" s="65"/>
      <c r="GTV4" s="65"/>
      <c r="GTW4" s="65"/>
      <c r="GTX4" s="65"/>
      <c r="GTY4" s="65"/>
      <c r="GTZ4" s="65"/>
      <c r="GUA4" s="65"/>
      <c r="GUB4" s="65"/>
      <c r="GUC4" s="65"/>
      <c r="GUD4" s="65"/>
      <c r="GUE4" s="65"/>
      <c r="GUF4" s="65"/>
      <c r="GUG4" s="65"/>
      <c r="GUH4" s="65"/>
      <c r="GUI4" s="65"/>
      <c r="GUJ4" s="65"/>
      <c r="GUK4" s="65"/>
      <c r="GUL4" s="65"/>
      <c r="GUM4" s="65"/>
      <c r="GUN4" s="65"/>
      <c r="GUO4" s="65"/>
      <c r="GUP4" s="65"/>
      <c r="GUQ4" s="65"/>
      <c r="GUR4" s="65"/>
      <c r="GUS4" s="65"/>
      <c r="GUT4" s="65"/>
      <c r="GUU4" s="65"/>
      <c r="GUV4" s="65"/>
      <c r="GUW4" s="65"/>
      <c r="GUX4" s="65"/>
      <c r="GUY4" s="65"/>
      <c r="GUZ4" s="65"/>
      <c r="GVA4" s="65"/>
      <c r="GVB4" s="65"/>
      <c r="GVC4" s="65"/>
      <c r="GVD4" s="65"/>
      <c r="GVE4" s="65"/>
      <c r="GVF4" s="65"/>
      <c r="GVG4" s="65"/>
      <c r="GVH4" s="65"/>
      <c r="GVI4" s="65"/>
      <c r="GVJ4" s="65"/>
      <c r="GVK4" s="65"/>
      <c r="GVL4" s="65"/>
      <c r="GVM4" s="65"/>
      <c r="GVN4" s="65"/>
      <c r="GVO4" s="65"/>
      <c r="GVP4" s="65"/>
      <c r="GVQ4" s="65"/>
      <c r="GVR4" s="65"/>
      <c r="GVS4" s="65"/>
      <c r="GVT4" s="65"/>
      <c r="GVU4" s="65"/>
      <c r="GVV4" s="65"/>
      <c r="GVW4" s="65"/>
      <c r="GVX4" s="65"/>
      <c r="GVY4" s="65"/>
      <c r="GVZ4" s="65"/>
      <c r="GWA4" s="65"/>
      <c r="GWB4" s="65"/>
      <c r="GWC4" s="65"/>
      <c r="GWD4" s="65"/>
      <c r="GWE4" s="65"/>
      <c r="GWF4" s="65"/>
      <c r="GWG4" s="65"/>
      <c r="GWH4" s="65"/>
      <c r="GWI4" s="65"/>
      <c r="GWJ4" s="65"/>
      <c r="GWK4" s="65"/>
      <c r="GWL4" s="65"/>
      <c r="GWM4" s="65"/>
      <c r="GWN4" s="65"/>
      <c r="GWO4" s="65"/>
      <c r="GWP4" s="65"/>
      <c r="GWQ4" s="65"/>
      <c r="GWR4" s="65"/>
      <c r="GWS4" s="65"/>
      <c r="GWT4" s="65"/>
      <c r="GWU4" s="65"/>
      <c r="GWV4" s="65"/>
      <c r="GWW4" s="65"/>
      <c r="GWX4" s="65"/>
      <c r="GWY4" s="65"/>
      <c r="GWZ4" s="65"/>
      <c r="GXA4" s="65"/>
      <c r="GXB4" s="65"/>
      <c r="GXC4" s="65"/>
      <c r="GXD4" s="65"/>
      <c r="GXE4" s="65"/>
      <c r="GXF4" s="65"/>
      <c r="GXG4" s="65"/>
      <c r="GXH4" s="65"/>
      <c r="GXI4" s="65"/>
      <c r="GXJ4" s="65"/>
      <c r="GXK4" s="65"/>
      <c r="GXL4" s="65"/>
      <c r="GXM4" s="65"/>
      <c r="GXN4" s="65"/>
      <c r="GXO4" s="65"/>
      <c r="GXP4" s="65"/>
      <c r="GXQ4" s="65"/>
      <c r="GXR4" s="65"/>
      <c r="GXS4" s="65"/>
      <c r="GXT4" s="65"/>
      <c r="GXU4" s="65"/>
      <c r="GXV4" s="65"/>
      <c r="GXW4" s="65"/>
      <c r="GXX4" s="65"/>
      <c r="GXY4" s="65"/>
      <c r="GXZ4" s="65"/>
      <c r="GYA4" s="65"/>
      <c r="GYB4" s="65"/>
      <c r="GYC4" s="65"/>
      <c r="GYD4" s="65"/>
      <c r="GYE4" s="65"/>
      <c r="GYF4" s="65"/>
      <c r="GYG4" s="65"/>
      <c r="GYH4" s="65"/>
      <c r="GYI4" s="65"/>
      <c r="GYJ4" s="65"/>
      <c r="GYK4" s="65"/>
      <c r="GYL4" s="65"/>
      <c r="GYM4" s="65"/>
      <c r="GYN4" s="65"/>
      <c r="GYO4" s="65"/>
      <c r="GYP4" s="65"/>
      <c r="GYQ4" s="65"/>
      <c r="GYR4" s="65"/>
      <c r="GYS4" s="65"/>
      <c r="GYT4" s="65"/>
      <c r="GYU4" s="65"/>
      <c r="GYV4" s="65"/>
      <c r="GYW4" s="65"/>
      <c r="GYX4" s="65"/>
      <c r="GYY4" s="65"/>
      <c r="GYZ4" s="65"/>
      <c r="GZA4" s="65"/>
      <c r="GZB4" s="65"/>
      <c r="GZC4" s="65"/>
      <c r="GZD4" s="65"/>
      <c r="GZE4" s="65"/>
      <c r="GZF4" s="65"/>
      <c r="GZG4" s="65"/>
      <c r="GZH4" s="65"/>
      <c r="GZI4" s="65"/>
      <c r="GZJ4" s="65"/>
      <c r="GZK4" s="65"/>
      <c r="GZL4" s="65"/>
      <c r="GZM4" s="65"/>
      <c r="GZN4" s="65"/>
      <c r="GZO4" s="65"/>
      <c r="GZP4" s="65"/>
      <c r="GZQ4" s="65"/>
      <c r="GZR4" s="65"/>
      <c r="GZS4" s="65"/>
      <c r="GZT4" s="65"/>
      <c r="GZU4" s="65"/>
      <c r="GZV4" s="65"/>
      <c r="GZW4" s="65"/>
      <c r="GZX4" s="65"/>
      <c r="GZY4" s="65"/>
      <c r="GZZ4" s="65"/>
      <c r="HAA4" s="65"/>
      <c r="HAB4" s="65"/>
      <c r="HAC4" s="65"/>
      <c r="HAD4" s="65"/>
      <c r="HAE4" s="65"/>
      <c r="HAF4" s="65"/>
      <c r="HAG4" s="65"/>
      <c r="HAH4" s="65"/>
      <c r="HAI4" s="65"/>
      <c r="HAJ4" s="65"/>
      <c r="HAK4" s="65"/>
      <c r="HAL4" s="65"/>
      <c r="HAM4" s="65"/>
      <c r="HAN4" s="65"/>
      <c r="HAO4" s="65"/>
      <c r="HAP4" s="65"/>
      <c r="HAQ4" s="65"/>
      <c r="HAR4" s="65"/>
      <c r="HAS4" s="65"/>
      <c r="HAT4" s="65"/>
      <c r="HAU4" s="65"/>
      <c r="HAV4" s="65"/>
      <c r="HAW4" s="65"/>
      <c r="HAX4" s="65"/>
      <c r="HAY4" s="65"/>
      <c r="HAZ4" s="65"/>
      <c r="HBA4" s="65"/>
      <c r="HBB4" s="65"/>
      <c r="HBC4" s="65"/>
      <c r="HBD4" s="65"/>
      <c r="HBE4" s="65"/>
      <c r="HBF4" s="65"/>
      <c r="HBG4" s="65"/>
      <c r="HBH4" s="65"/>
      <c r="HBI4" s="65"/>
      <c r="HBJ4" s="65"/>
      <c r="HBK4" s="65"/>
      <c r="HBL4" s="65"/>
      <c r="HBM4" s="65"/>
      <c r="HBN4" s="65"/>
      <c r="HBO4" s="65"/>
      <c r="HBP4" s="65"/>
      <c r="HBQ4" s="65"/>
      <c r="HBR4" s="65"/>
      <c r="HBS4" s="65"/>
      <c r="HBT4" s="65"/>
      <c r="HBU4" s="65"/>
      <c r="HBV4" s="65"/>
      <c r="HBW4" s="65"/>
      <c r="HBX4" s="65"/>
      <c r="HBY4" s="65"/>
      <c r="HBZ4" s="65"/>
      <c r="HCA4" s="65"/>
      <c r="HCB4" s="65"/>
      <c r="HCC4" s="65"/>
      <c r="HCD4" s="65"/>
      <c r="HCE4" s="65"/>
      <c r="HCF4" s="65"/>
      <c r="HCG4" s="65"/>
      <c r="HCH4" s="65"/>
      <c r="HCI4" s="65"/>
      <c r="HCJ4" s="65"/>
      <c r="HCK4" s="65"/>
      <c r="HCL4" s="65"/>
      <c r="HCM4" s="65"/>
      <c r="HCN4" s="65"/>
      <c r="HCO4" s="65"/>
      <c r="HCP4" s="65"/>
      <c r="HCQ4" s="65"/>
      <c r="HCR4" s="65"/>
      <c r="HCS4" s="65"/>
      <c r="HCT4" s="65"/>
      <c r="HCU4" s="65"/>
      <c r="HCV4" s="65"/>
      <c r="HCW4" s="65"/>
      <c r="HCX4" s="65"/>
      <c r="HCY4" s="65"/>
      <c r="HCZ4" s="65"/>
      <c r="HDA4" s="65"/>
      <c r="HDB4" s="65"/>
      <c r="HDC4" s="65"/>
      <c r="HDD4" s="65"/>
      <c r="HDE4" s="65"/>
      <c r="HDF4" s="65"/>
      <c r="HDG4" s="65"/>
      <c r="HDH4" s="65"/>
      <c r="HDI4" s="65"/>
      <c r="HDJ4" s="65"/>
      <c r="HDK4" s="65"/>
      <c r="HDL4" s="65"/>
      <c r="HDM4" s="65"/>
      <c r="HDN4" s="65"/>
      <c r="HDO4" s="65"/>
      <c r="HDP4" s="65"/>
      <c r="HDQ4" s="65"/>
      <c r="HDR4" s="65"/>
      <c r="HDS4" s="65"/>
      <c r="HDT4" s="65"/>
      <c r="HDU4" s="65"/>
      <c r="HDV4" s="65"/>
      <c r="HDW4" s="65"/>
      <c r="HDX4" s="65"/>
      <c r="HDY4" s="65"/>
      <c r="HDZ4" s="65"/>
      <c r="HEA4" s="65"/>
      <c r="HEB4" s="65"/>
      <c r="HEC4" s="65"/>
      <c r="HED4" s="65"/>
      <c r="HEE4" s="65"/>
      <c r="HEF4" s="65"/>
      <c r="HEG4" s="65"/>
      <c r="HEH4" s="65"/>
      <c r="HEI4" s="65"/>
      <c r="HEJ4" s="65"/>
      <c r="HEK4" s="65"/>
      <c r="HEL4" s="65"/>
      <c r="HEM4" s="65"/>
      <c r="HEN4" s="65"/>
      <c r="HEO4" s="65"/>
      <c r="HEP4" s="65"/>
      <c r="HEQ4" s="65"/>
      <c r="HER4" s="65"/>
      <c r="HES4" s="65"/>
      <c r="HET4" s="65"/>
      <c r="HEU4" s="65"/>
      <c r="HEV4" s="65"/>
      <c r="HEW4" s="65"/>
      <c r="HEX4" s="65"/>
      <c r="HEY4" s="65"/>
      <c r="HEZ4" s="65"/>
      <c r="HFA4" s="65"/>
      <c r="HFB4" s="65"/>
      <c r="HFC4" s="65"/>
      <c r="HFD4" s="65"/>
      <c r="HFE4" s="65"/>
      <c r="HFF4" s="65"/>
      <c r="HFG4" s="65"/>
      <c r="HFH4" s="65"/>
      <c r="HFI4" s="65"/>
      <c r="HFJ4" s="65"/>
      <c r="HFK4" s="65"/>
      <c r="HFL4" s="65"/>
      <c r="HFM4" s="65"/>
      <c r="HFN4" s="65"/>
      <c r="HFO4" s="65"/>
      <c r="HFP4" s="65"/>
      <c r="HFQ4" s="65"/>
      <c r="HFR4" s="65"/>
      <c r="HFS4" s="65"/>
      <c r="HFT4" s="65"/>
      <c r="HFU4" s="65"/>
      <c r="HFV4" s="65"/>
      <c r="HFW4" s="65"/>
      <c r="HFX4" s="65"/>
      <c r="HFY4" s="65"/>
      <c r="HFZ4" s="65"/>
      <c r="HGA4" s="65"/>
      <c r="HGB4" s="65"/>
      <c r="HGC4" s="65"/>
      <c r="HGD4" s="65"/>
      <c r="HGE4" s="65"/>
      <c r="HGF4" s="65"/>
      <c r="HGG4" s="65"/>
      <c r="HGH4" s="65"/>
      <c r="HGI4" s="65"/>
      <c r="HGJ4" s="65"/>
      <c r="HGK4" s="65"/>
      <c r="HGL4" s="65"/>
      <c r="HGM4" s="65"/>
      <c r="HGN4" s="65"/>
      <c r="HGO4" s="65"/>
      <c r="HGP4" s="65"/>
      <c r="HGQ4" s="65"/>
      <c r="HGR4" s="65"/>
      <c r="HGS4" s="65"/>
      <c r="HGT4" s="65"/>
      <c r="HGU4" s="65"/>
      <c r="HGV4" s="65"/>
      <c r="HGW4" s="65"/>
      <c r="HGX4" s="65"/>
      <c r="HGY4" s="65"/>
      <c r="HGZ4" s="65"/>
      <c r="HHA4" s="65"/>
      <c r="HHB4" s="65"/>
      <c r="HHC4" s="65"/>
      <c r="HHD4" s="65"/>
      <c r="HHE4" s="65"/>
      <c r="HHF4" s="65"/>
      <c r="HHG4" s="65"/>
      <c r="HHH4" s="65"/>
      <c r="HHI4" s="65"/>
      <c r="HHJ4" s="65"/>
      <c r="HHK4" s="65"/>
      <c r="HHL4" s="65"/>
      <c r="HHM4" s="65"/>
      <c r="HHN4" s="65"/>
      <c r="HHO4" s="65"/>
      <c r="HHP4" s="65"/>
      <c r="HHQ4" s="65"/>
      <c r="HHR4" s="65"/>
      <c r="HHS4" s="65"/>
      <c r="HHT4" s="65"/>
      <c r="HHU4" s="65"/>
      <c r="HHV4" s="65"/>
      <c r="HHW4" s="65"/>
      <c r="HHX4" s="65"/>
      <c r="HHY4" s="65"/>
      <c r="HHZ4" s="65"/>
      <c r="HIA4" s="65"/>
      <c r="HIB4" s="65"/>
      <c r="HIC4" s="65"/>
      <c r="HID4" s="65"/>
      <c r="HIE4" s="65"/>
      <c r="HIF4" s="65"/>
      <c r="HIG4" s="65"/>
      <c r="HIH4" s="65"/>
      <c r="HII4" s="65"/>
      <c r="HIJ4" s="65"/>
      <c r="HIK4" s="65"/>
      <c r="HIL4" s="65"/>
      <c r="HIM4" s="65"/>
      <c r="HIN4" s="65"/>
      <c r="HIO4" s="65"/>
      <c r="HIP4" s="65"/>
      <c r="HIQ4" s="65"/>
      <c r="HIR4" s="65"/>
      <c r="HIS4" s="65"/>
      <c r="HIT4" s="65"/>
      <c r="HIU4" s="65"/>
      <c r="HIV4" s="65"/>
      <c r="HIW4" s="65"/>
      <c r="HIX4" s="65"/>
      <c r="HIY4" s="65"/>
      <c r="HIZ4" s="65"/>
      <c r="HJA4" s="65"/>
      <c r="HJB4" s="65"/>
      <c r="HJC4" s="65"/>
      <c r="HJD4" s="65"/>
      <c r="HJE4" s="65"/>
      <c r="HJF4" s="65"/>
      <c r="HJG4" s="65"/>
      <c r="HJH4" s="65"/>
      <c r="HJI4" s="65"/>
      <c r="HJJ4" s="65"/>
      <c r="HJK4" s="65"/>
      <c r="HJL4" s="65"/>
      <c r="HJM4" s="65"/>
      <c r="HJN4" s="65"/>
      <c r="HJO4" s="65"/>
      <c r="HJP4" s="65"/>
      <c r="HJQ4" s="65"/>
      <c r="HJR4" s="65"/>
      <c r="HJS4" s="65"/>
      <c r="HJT4" s="65"/>
      <c r="HJU4" s="65"/>
      <c r="HJV4" s="65"/>
      <c r="HJW4" s="65"/>
      <c r="HJX4" s="65"/>
      <c r="HJY4" s="65"/>
      <c r="HJZ4" s="65"/>
      <c r="HKA4" s="65"/>
      <c r="HKB4" s="65"/>
      <c r="HKC4" s="65"/>
      <c r="HKD4" s="65"/>
      <c r="HKE4" s="65"/>
      <c r="HKF4" s="65"/>
      <c r="HKG4" s="65"/>
      <c r="HKH4" s="65"/>
      <c r="HKI4" s="65"/>
      <c r="HKJ4" s="65"/>
      <c r="HKK4" s="65"/>
      <c r="HKL4" s="65"/>
      <c r="HKM4" s="65"/>
      <c r="HKN4" s="65"/>
      <c r="HKO4" s="65"/>
      <c r="HKP4" s="65"/>
      <c r="HKQ4" s="65"/>
      <c r="HKR4" s="65"/>
      <c r="HKS4" s="65"/>
      <c r="HKT4" s="65"/>
      <c r="HKU4" s="65"/>
      <c r="HKV4" s="65"/>
      <c r="HKW4" s="65"/>
      <c r="HKX4" s="65"/>
      <c r="HKY4" s="65"/>
      <c r="HKZ4" s="65"/>
      <c r="HLA4" s="65"/>
      <c r="HLB4" s="65"/>
      <c r="HLC4" s="65"/>
      <c r="HLD4" s="65"/>
      <c r="HLE4" s="65"/>
      <c r="HLF4" s="65"/>
      <c r="HLG4" s="65"/>
      <c r="HLH4" s="65"/>
      <c r="HLI4" s="65"/>
      <c r="HLJ4" s="65"/>
      <c r="HLK4" s="65"/>
      <c r="HLL4" s="65"/>
      <c r="HLM4" s="65"/>
      <c r="HLN4" s="65"/>
      <c r="HLO4" s="65"/>
      <c r="HLP4" s="65"/>
      <c r="HLQ4" s="65"/>
      <c r="HLR4" s="65"/>
      <c r="HLS4" s="65"/>
      <c r="HLT4" s="65"/>
      <c r="HLU4" s="65"/>
      <c r="HLV4" s="65"/>
      <c r="HLW4" s="65"/>
      <c r="HLX4" s="65"/>
      <c r="HLY4" s="65"/>
      <c r="HLZ4" s="65"/>
      <c r="HMA4" s="65"/>
      <c r="HMB4" s="65"/>
      <c r="HMC4" s="65"/>
      <c r="HMD4" s="65"/>
      <c r="HME4" s="65"/>
      <c r="HMF4" s="65"/>
      <c r="HMG4" s="65"/>
      <c r="HMH4" s="65"/>
      <c r="HMI4" s="65"/>
      <c r="HMJ4" s="65"/>
      <c r="HMK4" s="65"/>
      <c r="HML4" s="65"/>
      <c r="HMM4" s="65"/>
      <c r="HMN4" s="65"/>
      <c r="HMO4" s="65"/>
      <c r="HMP4" s="65"/>
      <c r="HMQ4" s="65"/>
      <c r="HMR4" s="65"/>
      <c r="HMS4" s="65"/>
      <c r="HMT4" s="65"/>
      <c r="HMU4" s="65"/>
      <c r="HMV4" s="65"/>
      <c r="HMW4" s="65"/>
      <c r="HMX4" s="65"/>
      <c r="HMY4" s="65"/>
      <c r="HMZ4" s="65"/>
      <c r="HNA4" s="65"/>
      <c r="HNB4" s="65"/>
      <c r="HNC4" s="65"/>
      <c r="HND4" s="65"/>
      <c r="HNE4" s="65"/>
      <c r="HNF4" s="65"/>
      <c r="HNG4" s="65"/>
      <c r="HNH4" s="65"/>
      <c r="HNI4" s="65"/>
      <c r="HNJ4" s="65"/>
      <c r="HNK4" s="65"/>
      <c r="HNL4" s="65"/>
      <c r="HNM4" s="65"/>
      <c r="HNN4" s="65"/>
      <c r="HNO4" s="65"/>
      <c r="HNP4" s="65"/>
      <c r="HNQ4" s="65"/>
      <c r="HNR4" s="65"/>
      <c r="HNS4" s="65"/>
      <c r="HNT4" s="65"/>
      <c r="HNU4" s="65"/>
      <c r="HNV4" s="65"/>
      <c r="HNW4" s="65"/>
      <c r="HNX4" s="65"/>
      <c r="HNY4" s="65"/>
      <c r="HNZ4" s="65"/>
      <c r="HOA4" s="65"/>
      <c r="HOB4" s="65"/>
      <c r="HOC4" s="65"/>
      <c r="HOD4" s="65"/>
      <c r="HOE4" s="65"/>
      <c r="HOF4" s="65"/>
      <c r="HOG4" s="65"/>
      <c r="HOH4" s="65"/>
      <c r="HOI4" s="65"/>
      <c r="HOJ4" s="65"/>
      <c r="HOK4" s="65"/>
      <c r="HOL4" s="65"/>
      <c r="HOM4" s="65"/>
      <c r="HON4" s="65"/>
      <c r="HOO4" s="65"/>
      <c r="HOP4" s="65"/>
      <c r="HOQ4" s="65"/>
      <c r="HOR4" s="65"/>
      <c r="HOS4" s="65"/>
      <c r="HOT4" s="65"/>
      <c r="HOU4" s="65"/>
      <c r="HOV4" s="65"/>
      <c r="HOW4" s="65"/>
      <c r="HOX4" s="65"/>
      <c r="HOY4" s="65"/>
      <c r="HOZ4" s="65"/>
      <c r="HPA4" s="65"/>
      <c r="HPB4" s="65"/>
      <c r="HPC4" s="65"/>
      <c r="HPD4" s="65"/>
      <c r="HPE4" s="65"/>
      <c r="HPF4" s="65"/>
      <c r="HPG4" s="65"/>
      <c r="HPH4" s="65"/>
      <c r="HPI4" s="65"/>
      <c r="HPJ4" s="65"/>
      <c r="HPK4" s="65"/>
      <c r="HPL4" s="65"/>
      <c r="HPM4" s="65"/>
      <c r="HPN4" s="65"/>
      <c r="HPO4" s="65"/>
      <c r="HPP4" s="65"/>
      <c r="HPQ4" s="65"/>
      <c r="HPR4" s="65"/>
      <c r="HPS4" s="65"/>
      <c r="HPT4" s="65"/>
      <c r="HPU4" s="65"/>
      <c r="HPV4" s="65"/>
      <c r="HPW4" s="65"/>
      <c r="HPX4" s="65"/>
      <c r="HPY4" s="65"/>
      <c r="HPZ4" s="65"/>
      <c r="HQA4" s="65"/>
      <c r="HQB4" s="65"/>
      <c r="HQC4" s="65"/>
      <c r="HQD4" s="65"/>
      <c r="HQE4" s="65"/>
      <c r="HQF4" s="65"/>
      <c r="HQG4" s="65"/>
      <c r="HQH4" s="65"/>
      <c r="HQI4" s="65"/>
      <c r="HQJ4" s="65"/>
      <c r="HQK4" s="65"/>
      <c r="HQL4" s="65"/>
      <c r="HQM4" s="65"/>
      <c r="HQN4" s="65"/>
      <c r="HQO4" s="65"/>
      <c r="HQP4" s="65"/>
      <c r="HQQ4" s="65"/>
      <c r="HQR4" s="65"/>
      <c r="HQS4" s="65"/>
      <c r="HQT4" s="65"/>
      <c r="HQU4" s="65"/>
      <c r="HQV4" s="65"/>
      <c r="HQW4" s="65"/>
      <c r="HQX4" s="65"/>
      <c r="HQY4" s="65"/>
      <c r="HQZ4" s="65"/>
      <c r="HRA4" s="65"/>
      <c r="HRB4" s="65"/>
      <c r="HRC4" s="65"/>
      <c r="HRD4" s="65"/>
      <c r="HRE4" s="65"/>
      <c r="HRF4" s="65"/>
      <c r="HRG4" s="65"/>
      <c r="HRH4" s="65"/>
      <c r="HRI4" s="65"/>
      <c r="HRJ4" s="65"/>
      <c r="HRK4" s="65"/>
      <c r="HRL4" s="65"/>
      <c r="HRM4" s="65"/>
      <c r="HRN4" s="65"/>
      <c r="HRO4" s="65"/>
      <c r="HRP4" s="65"/>
      <c r="HRQ4" s="65"/>
      <c r="HRR4" s="65"/>
      <c r="HRS4" s="65"/>
      <c r="HRT4" s="65"/>
      <c r="HRU4" s="65"/>
      <c r="HRV4" s="65"/>
      <c r="HRW4" s="65"/>
      <c r="HRX4" s="65"/>
      <c r="HRY4" s="65"/>
      <c r="HRZ4" s="65"/>
      <c r="HSA4" s="65"/>
      <c r="HSB4" s="65"/>
      <c r="HSC4" s="65"/>
      <c r="HSD4" s="65"/>
      <c r="HSE4" s="65"/>
      <c r="HSF4" s="65"/>
      <c r="HSG4" s="65"/>
      <c r="HSH4" s="65"/>
      <c r="HSI4" s="65"/>
      <c r="HSJ4" s="65"/>
      <c r="HSK4" s="65"/>
      <c r="HSL4" s="65"/>
      <c r="HSM4" s="65"/>
      <c r="HSN4" s="65"/>
      <c r="HSO4" s="65"/>
      <c r="HSP4" s="65"/>
      <c r="HSQ4" s="65"/>
      <c r="HSR4" s="65"/>
      <c r="HSS4" s="65"/>
      <c r="HST4" s="65"/>
      <c r="HSU4" s="65"/>
      <c r="HSV4" s="65"/>
      <c r="HSW4" s="65"/>
      <c r="HSX4" s="65"/>
      <c r="HSY4" s="65"/>
      <c r="HSZ4" s="65"/>
      <c r="HTA4" s="65"/>
      <c r="HTB4" s="65"/>
      <c r="HTC4" s="65"/>
      <c r="HTD4" s="65"/>
      <c r="HTE4" s="65"/>
      <c r="HTF4" s="65"/>
      <c r="HTG4" s="65"/>
      <c r="HTH4" s="65"/>
      <c r="HTI4" s="65"/>
      <c r="HTJ4" s="65"/>
      <c r="HTK4" s="65"/>
      <c r="HTL4" s="65"/>
      <c r="HTM4" s="65"/>
      <c r="HTN4" s="65"/>
      <c r="HTO4" s="65"/>
      <c r="HTP4" s="65"/>
      <c r="HTQ4" s="65"/>
      <c r="HTR4" s="65"/>
      <c r="HTS4" s="65"/>
      <c r="HTT4" s="65"/>
      <c r="HTU4" s="65"/>
      <c r="HTV4" s="65"/>
      <c r="HTW4" s="65"/>
      <c r="HTX4" s="65"/>
      <c r="HTY4" s="65"/>
      <c r="HTZ4" s="65"/>
      <c r="HUA4" s="65"/>
      <c r="HUB4" s="65"/>
      <c r="HUC4" s="65"/>
      <c r="HUD4" s="65"/>
      <c r="HUE4" s="65"/>
      <c r="HUF4" s="65"/>
      <c r="HUG4" s="65"/>
      <c r="HUH4" s="65"/>
      <c r="HUI4" s="65"/>
      <c r="HUJ4" s="65"/>
      <c r="HUK4" s="65"/>
      <c r="HUL4" s="65"/>
      <c r="HUM4" s="65"/>
      <c r="HUN4" s="65"/>
      <c r="HUO4" s="65"/>
      <c r="HUP4" s="65"/>
      <c r="HUQ4" s="65"/>
      <c r="HUR4" s="65"/>
      <c r="HUS4" s="65"/>
      <c r="HUT4" s="65"/>
      <c r="HUU4" s="65"/>
      <c r="HUV4" s="65"/>
      <c r="HUW4" s="65"/>
      <c r="HUX4" s="65"/>
      <c r="HUY4" s="65"/>
      <c r="HUZ4" s="65"/>
      <c r="HVA4" s="65"/>
      <c r="HVB4" s="65"/>
      <c r="HVC4" s="65"/>
      <c r="HVD4" s="65"/>
      <c r="HVE4" s="65"/>
      <c r="HVF4" s="65"/>
      <c r="HVG4" s="65"/>
      <c r="HVH4" s="65"/>
      <c r="HVI4" s="65"/>
      <c r="HVJ4" s="65"/>
      <c r="HVK4" s="65"/>
      <c r="HVL4" s="65"/>
      <c r="HVM4" s="65"/>
      <c r="HVN4" s="65"/>
      <c r="HVO4" s="65"/>
      <c r="HVP4" s="65"/>
      <c r="HVQ4" s="65"/>
      <c r="HVR4" s="65"/>
      <c r="HVS4" s="65"/>
      <c r="HVT4" s="65"/>
      <c r="HVU4" s="65"/>
      <c r="HVV4" s="65"/>
      <c r="HVW4" s="65"/>
      <c r="HVX4" s="65"/>
      <c r="HVY4" s="65"/>
      <c r="HVZ4" s="65"/>
      <c r="HWA4" s="65"/>
      <c r="HWB4" s="65"/>
      <c r="HWC4" s="65"/>
      <c r="HWD4" s="65"/>
      <c r="HWE4" s="65"/>
      <c r="HWF4" s="65"/>
      <c r="HWG4" s="65"/>
      <c r="HWH4" s="65"/>
      <c r="HWI4" s="65"/>
      <c r="HWJ4" s="65"/>
      <c r="HWK4" s="65"/>
      <c r="HWL4" s="65"/>
      <c r="HWM4" s="65"/>
      <c r="HWN4" s="65"/>
      <c r="HWO4" s="65"/>
      <c r="HWP4" s="65"/>
      <c r="HWQ4" s="65"/>
      <c r="HWR4" s="65"/>
      <c r="HWS4" s="65"/>
      <c r="HWT4" s="65"/>
      <c r="HWU4" s="65"/>
      <c r="HWV4" s="65"/>
      <c r="HWW4" s="65"/>
      <c r="HWX4" s="65"/>
      <c r="HWY4" s="65"/>
      <c r="HWZ4" s="65"/>
      <c r="HXA4" s="65"/>
      <c r="HXB4" s="65"/>
      <c r="HXC4" s="65"/>
      <c r="HXD4" s="65"/>
      <c r="HXE4" s="65"/>
      <c r="HXF4" s="65"/>
      <c r="HXG4" s="65"/>
      <c r="HXH4" s="65"/>
      <c r="HXI4" s="65"/>
      <c r="HXJ4" s="65"/>
      <c r="HXK4" s="65"/>
      <c r="HXL4" s="65"/>
      <c r="HXM4" s="65"/>
      <c r="HXN4" s="65"/>
      <c r="HXO4" s="65"/>
      <c r="HXP4" s="65"/>
      <c r="HXQ4" s="65"/>
      <c r="HXR4" s="65"/>
      <c r="HXS4" s="65"/>
      <c r="HXT4" s="65"/>
      <c r="HXU4" s="65"/>
      <c r="HXV4" s="65"/>
      <c r="HXW4" s="65"/>
      <c r="HXX4" s="65"/>
      <c r="HXY4" s="65"/>
      <c r="HXZ4" s="65"/>
      <c r="HYA4" s="65"/>
      <c r="HYB4" s="65"/>
      <c r="HYC4" s="65"/>
      <c r="HYD4" s="65"/>
      <c r="HYE4" s="65"/>
      <c r="HYF4" s="65"/>
      <c r="HYG4" s="65"/>
      <c r="HYH4" s="65"/>
      <c r="HYI4" s="65"/>
      <c r="HYJ4" s="65"/>
      <c r="HYK4" s="65"/>
      <c r="HYL4" s="65"/>
      <c r="HYM4" s="65"/>
      <c r="HYN4" s="65"/>
      <c r="HYO4" s="65"/>
      <c r="HYP4" s="65"/>
      <c r="HYQ4" s="65"/>
      <c r="HYR4" s="65"/>
      <c r="HYS4" s="65"/>
      <c r="HYT4" s="65"/>
      <c r="HYU4" s="65"/>
      <c r="HYV4" s="65"/>
      <c r="HYW4" s="65"/>
      <c r="HYX4" s="65"/>
      <c r="HYY4" s="65"/>
      <c r="HYZ4" s="65"/>
      <c r="HZA4" s="65"/>
      <c r="HZB4" s="65"/>
      <c r="HZC4" s="65"/>
      <c r="HZD4" s="65"/>
      <c r="HZE4" s="65"/>
      <c r="HZF4" s="65"/>
      <c r="HZG4" s="65"/>
      <c r="HZH4" s="65"/>
      <c r="HZI4" s="65"/>
      <c r="HZJ4" s="65"/>
      <c r="HZK4" s="65"/>
      <c r="HZL4" s="65"/>
      <c r="HZM4" s="65"/>
      <c r="HZN4" s="65"/>
      <c r="HZO4" s="65"/>
      <c r="HZP4" s="65"/>
      <c r="HZQ4" s="65"/>
      <c r="HZR4" s="65"/>
      <c r="HZS4" s="65"/>
      <c r="HZT4" s="65"/>
      <c r="HZU4" s="65"/>
      <c r="HZV4" s="65"/>
      <c r="HZW4" s="65"/>
      <c r="HZX4" s="65"/>
      <c r="HZY4" s="65"/>
      <c r="HZZ4" s="65"/>
      <c r="IAA4" s="65"/>
      <c r="IAB4" s="65"/>
      <c r="IAC4" s="65"/>
      <c r="IAD4" s="65"/>
      <c r="IAE4" s="65"/>
      <c r="IAF4" s="65"/>
      <c r="IAG4" s="65"/>
      <c r="IAH4" s="65"/>
      <c r="IAI4" s="65"/>
      <c r="IAJ4" s="65"/>
      <c r="IAK4" s="65"/>
      <c r="IAL4" s="65"/>
      <c r="IAM4" s="65"/>
      <c r="IAN4" s="65"/>
      <c r="IAO4" s="65"/>
      <c r="IAP4" s="65"/>
      <c r="IAQ4" s="65"/>
      <c r="IAR4" s="65"/>
      <c r="IAS4" s="65"/>
      <c r="IAT4" s="65"/>
      <c r="IAU4" s="65"/>
      <c r="IAV4" s="65"/>
      <c r="IAW4" s="65"/>
      <c r="IAX4" s="65"/>
      <c r="IAY4" s="65"/>
      <c r="IAZ4" s="65"/>
      <c r="IBA4" s="65"/>
      <c r="IBB4" s="65"/>
      <c r="IBC4" s="65"/>
      <c r="IBD4" s="65"/>
      <c r="IBE4" s="65"/>
      <c r="IBF4" s="65"/>
      <c r="IBG4" s="65"/>
      <c r="IBH4" s="65"/>
      <c r="IBI4" s="65"/>
      <c r="IBJ4" s="65"/>
      <c r="IBK4" s="65"/>
      <c r="IBL4" s="65"/>
      <c r="IBM4" s="65"/>
      <c r="IBN4" s="65"/>
      <c r="IBO4" s="65"/>
      <c r="IBP4" s="65"/>
      <c r="IBQ4" s="65"/>
      <c r="IBR4" s="65"/>
      <c r="IBS4" s="65"/>
      <c r="IBT4" s="65"/>
      <c r="IBU4" s="65"/>
      <c r="IBV4" s="65"/>
      <c r="IBW4" s="65"/>
      <c r="IBX4" s="65"/>
      <c r="IBY4" s="65"/>
      <c r="IBZ4" s="65"/>
      <c r="ICA4" s="65"/>
      <c r="ICB4" s="65"/>
      <c r="ICC4" s="65"/>
      <c r="ICD4" s="65"/>
      <c r="ICE4" s="65"/>
      <c r="ICF4" s="65"/>
      <c r="ICG4" s="65"/>
      <c r="ICH4" s="65"/>
      <c r="ICI4" s="65"/>
      <c r="ICJ4" s="65"/>
      <c r="ICK4" s="65"/>
      <c r="ICL4" s="65"/>
      <c r="ICM4" s="65"/>
      <c r="ICN4" s="65"/>
      <c r="ICO4" s="65"/>
      <c r="ICP4" s="65"/>
      <c r="ICQ4" s="65"/>
      <c r="ICR4" s="65"/>
      <c r="ICS4" s="65"/>
      <c r="ICT4" s="65"/>
      <c r="ICU4" s="65"/>
      <c r="ICV4" s="65"/>
      <c r="ICW4" s="65"/>
      <c r="ICX4" s="65"/>
      <c r="ICY4" s="65"/>
      <c r="ICZ4" s="65"/>
      <c r="IDA4" s="65"/>
      <c r="IDB4" s="65"/>
      <c r="IDC4" s="65"/>
      <c r="IDD4" s="65"/>
      <c r="IDE4" s="65"/>
      <c r="IDF4" s="65"/>
      <c r="IDG4" s="65"/>
      <c r="IDH4" s="65"/>
      <c r="IDI4" s="65"/>
      <c r="IDJ4" s="65"/>
      <c r="IDK4" s="65"/>
      <c r="IDL4" s="65"/>
      <c r="IDM4" s="65"/>
      <c r="IDN4" s="65"/>
      <c r="IDO4" s="65"/>
      <c r="IDP4" s="65"/>
      <c r="IDQ4" s="65"/>
      <c r="IDR4" s="65"/>
      <c r="IDS4" s="65"/>
      <c r="IDT4" s="65"/>
      <c r="IDU4" s="65"/>
      <c r="IDV4" s="65"/>
      <c r="IDW4" s="65"/>
      <c r="IDX4" s="65"/>
      <c r="IDY4" s="65"/>
      <c r="IDZ4" s="65"/>
      <c r="IEA4" s="65"/>
      <c r="IEB4" s="65"/>
      <c r="IEC4" s="65"/>
      <c r="IED4" s="65"/>
      <c r="IEE4" s="65"/>
      <c r="IEF4" s="65"/>
      <c r="IEG4" s="65"/>
      <c r="IEH4" s="65"/>
      <c r="IEI4" s="65"/>
      <c r="IEJ4" s="65"/>
      <c r="IEK4" s="65"/>
      <c r="IEL4" s="65"/>
      <c r="IEM4" s="65"/>
      <c r="IEN4" s="65"/>
      <c r="IEO4" s="65"/>
      <c r="IEP4" s="65"/>
      <c r="IEQ4" s="65"/>
      <c r="IER4" s="65"/>
      <c r="IES4" s="65"/>
      <c r="IET4" s="65"/>
      <c r="IEU4" s="65"/>
      <c r="IEV4" s="65"/>
      <c r="IEW4" s="65"/>
      <c r="IEX4" s="65"/>
      <c r="IEY4" s="65"/>
      <c r="IEZ4" s="65"/>
      <c r="IFA4" s="65"/>
      <c r="IFB4" s="65"/>
      <c r="IFC4" s="65"/>
      <c r="IFD4" s="65"/>
      <c r="IFE4" s="65"/>
      <c r="IFF4" s="65"/>
      <c r="IFG4" s="65"/>
      <c r="IFH4" s="65"/>
      <c r="IFI4" s="65"/>
      <c r="IFJ4" s="65"/>
      <c r="IFK4" s="65"/>
      <c r="IFL4" s="65"/>
      <c r="IFM4" s="65"/>
      <c r="IFN4" s="65"/>
      <c r="IFO4" s="65"/>
      <c r="IFP4" s="65"/>
      <c r="IFQ4" s="65"/>
      <c r="IFR4" s="65"/>
      <c r="IFS4" s="65"/>
      <c r="IFT4" s="65"/>
      <c r="IFU4" s="65"/>
      <c r="IFV4" s="65"/>
      <c r="IFW4" s="65"/>
      <c r="IFX4" s="65"/>
      <c r="IFY4" s="65"/>
      <c r="IFZ4" s="65"/>
      <c r="IGA4" s="65"/>
      <c r="IGB4" s="65"/>
      <c r="IGC4" s="65"/>
      <c r="IGD4" s="65"/>
      <c r="IGE4" s="65"/>
      <c r="IGF4" s="65"/>
      <c r="IGG4" s="65"/>
      <c r="IGH4" s="65"/>
      <c r="IGI4" s="65"/>
      <c r="IGJ4" s="65"/>
      <c r="IGK4" s="65"/>
      <c r="IGL4" s="65"/>
      <c r="IGM4" s="65"/>
      <c r="IGN4" s="65"/>
      <c r="IGO4" s="65"/>
      <c r="IGP4" s="65"/>
      <c r="IGQ4" s="65"/>
      <c r="IGR4" s="65"/>
      <c r="IGS4" s="65"/>
      <c r="IGT4" s="65"/>
      <c r="IGU4" s="65"/>
      <c r="IGV4" s="65"/>
      <c r="IGW4" s="65"/>
      <c r="IGX4" s="65"/>
      <c r="IGY4" s="65"/>
      <c r="IGZ4" s="65"/>
      <c r="IHA4" s="65"/>
      <c r="IHB4" s="65"/>
      <c r="IHC4" s="65"/>
      <c r="IHD4" s="65"/>
      <c r="IHE4" s="65"/>
      <c r="IHF4" s="65"/>
      <c r="IHG4" s="65"/>
      <c r="IHH4" s="65"/>
      <c r="IHI4" s="65"/>
      <c r="IHJ4" s="65"/>
      <c r="IHK4" s="65"/>
      <c r="IHL4" s="65"/>
      <c r="IHM4" s="65"/>
      <c r="IHN4" s="65"/>
      <c r="IHO4" s="65"/>
      <c r="IHP4" s="65"/>
      <c r="IHQ4" s="65"/>
      <c r="IHR4" s="65"/>
      <c r="IHS4" s="65"/>
      <c r="IHT4" s="65"/>
      <c r="IHU4" s="65"/>
      <c r="IHV4" s="65"/>
      <c r="IHW4" s="65"/>
      <c r="IHX4" s="65"/>
      <c r="IHY4" s="65"/>
      <c r="IHZ4" s="65"/>
      <c r="IIA4" s="65"/>
      <c r="IIB4" s="65"/>
      <c r="IIC4" s="65"/>
      <c r="IID4" s="65"/>
      <c r="IIE4" s="65"/>
      <c r="IIF4" s="65"/>
      <c r="IIG4" s="65"/>
      <c r="IIH4" s="65"/>
      <c r="III4" s="65"/>
      <c r="IIJ4" s="65"/>
      <c r="IIK4" s="65"/>
      <c r="IIL4" s="65"/>
      <c r="IIM4" s="65"/>
      <c r="IIN4" s="65"/>
      <c r="IIO4" s="65"/>
      <c r="IIP4" s="65"/>
      <c r="IIQ4" s="65"/>
      <c r="IIR4" s="65"/>
      <c r="IIS4" s="65"/>
      <c r="IIT4" s="65"/>
      <c r="IIU4" s="65"/>
      <c r="IIV4" s="65"/>
      <c r="IIW4" s="65"/>
      <c r="IIX4" s="65"/>
      <c r="IIY4" s="65"/>
      <c r="IIZ4" s="65"/>
      <c r="IJA4" s="65"/>
      <c r="IJB4" s="65"/>
      <c r="IJC4" s="65"/>
      <c r="IJD4" s="65"/>
      <c r="IJE4" s="65"/>
      <c r="IJF4" s="65"/>
      <c r="IJG4" s="65"/>
      <c r="IJH4" s="65"/>
      <c r="IJI4" s="65"/>
      <c r="IJJ4" s="65"/>
      <c r="IJK4" s="65"/>
      <c r="IJL4" s="65"/>
      <c r="IJM4" s="65"/>
      <c r="IJN4" s="65"/>
      <c r="IJO4" s="65"/>
      <c r="IJP4" s="65"/>
      <c r="IJQ4" s="65"/>
      <c r="IJR4" s="65"/>
      <c r="IJS4" s="65"/>
      <c r="IJT4" s="65"/>
      <c r="IJU4" s="65"/>
      <c r="IJV4" s="65"/>
      <c r="IJW4" s="65"/>
      <c r="IJX4" s="65"/>
      <c r="IJY4" s="65"/>
      <c r="IJZ4" s="65"/>
      <c r="IKA4" s="65"/>
      <c r="IKB4" s="65"/>
      <c r="IKC4" s="65"/>
      <c r="IKD4" s="65"/>
      <c r="IKE4" s="65"/>
      <c r="IKF4" s="65"/>
      <c r="IKG4" s="65"/>
      <c r="IKH4" s="65"/>
      <c r="IKI4" s="65"/>
      <c r="IKJ4" s="65"/>
      <c r="IKK4" s="65"/>
      <c r="IKL4" s="65"/>
      <c r="IKM4" s="65"/>
      <c r="IKN4" s="65"/>
      <c r="IKO4" s="65"/>
      <c r="IKP4" s="65"/>
      <c r="IKQ4" s="65"/>
      <c r="IKR4" s="65"/>
      <c r="IKS4" s="65"/>
      <c r="IKT4" s="65"/>
      <c r="IKU4" s="65"/>
      <c r="IKV4" s="65"/>
      <c r="IKW4" s="65"/>
      <c r="IKX4" s="65"/>
      <c r="IKY4" s="65"/>
      <c r="IKZ4" s="65"/>
      <c r="ILA4" s="65"/>
      <c r="ILB4" s="65"/>
      <c r="ILC4" s="65"/>
      <c r="ILD4" s="65"/>
      <c r="ILE4" s="65"/>
      <c r="ILF4" s="65"/>
      <c r="ILG4" s="65"/>
      <c r="ILH4" s="65"/>
      <c r="ILI4" s="65"/>
      <c r="ILJ4" s="65"/>
      <c r="ILK4" s="65"/>
      <c r="ILL4" s="65"/>
      <c r="ILM4" s="65"/>
      <c r="ILN4" s="65"/>
      <c r="ILO4" s="65"/>
      <c r="ILP4" s="65"/>
      <c r="ILQ4" s="65"/>
      <c r="ILR4" s="65"/>
      <c r="ILS4" s="65"/>
      <c r="ILT4" s="65"/>
      <c r="ILU4" s="65"/>
      <c r="ILV4" s="65"/>
      <c r="ILW4" s="65"/>
      <c r="ILX4" s="65"/>
      <c r="ILY4" s="65"/>
      <c r="ILZ4" s="65"/>
      <c r="IMA4" s="65"/>
      <c r="IMB4" s="65"/>
      <c r="IMC4" s="65"/>
      <c r="IMD4" s="65"/>
      <c r="IME4" s="65"/>
      <c r="IMF4" s="65"/>
      <c r="IMG4" s="65"/>
      <c r="IMH4" s="65"/>
      <c r="IMI4" s="65"/>
      <c r="IMJ4" s="65"/>
      <c r="IMK4" s="65"/>
      <c r="IML4" s="65"/>
      <c r="IMM4" s="65"/>
      <c r="IMN4" s="65"/>
      <c r="IMO4" s="65"/>
      <c r="IMP4" s="65"/>
      <c r="IMQ4" s="65"/>
      <c r="IMR4" s="65"/>
      <c r="IMS4" s="65"/>
      <c r="IMT4" s="65"/>
      <c r="IMU4" s="65"/>
      <c r="IMV4" s="65"/>
      <c r="IMW4" s="65"/>
      <c r="IMX4" s="65"/>
      <c r="IMY4" s="65"/>
      <c r="IMZ4" s="65"/>
      <c r="INA4" s="65"/>
      <c r="INB4" s="65"/>
      <c r="INC4" s="65"/>
      <c r="IND4" s="65"/>
      <c r="INE4" s="65"/>
      <c r="INF4" s="65"/>
      <c r="ING4" s="65"/>
      <c r="INH4" s="65"/>
      <c r="INI4" s="65"/>
      <c r="INJ4" s="65"/>
      <c r="INK4" s="65"/>
      <c r="INL4" s="65"/>
      <c r="INM4" s="65"/>
      <c r="INN4" s="65"/>
      <c r="INO4" s="65"/>
      <c r="INP4" s="65"/>
      <c r="INQ4" s="65"/>
      <c r="INR4" s="65"/>
      <c r="INS4" s="65"/>
      <c r="INT4" s="65"/>
      <c r="INU4" s="65"/>
      <c r="INV4" s="65"/>
      <c r="INW4" s="65"/>
      <c r="INX4" s="65"/>
      <c r="INY4" s="65"/>
      <c r="INZ4" s="65"/>
      <c r="IOA4" s="65"/>
      <c r="IOB4" s="65"/>
      <c r="IOC4" s="65"/>
      <c r="IOD4" s="65"/>
      <c r="IOE4" s="65"/>
      <c r="IOF4" s="65"/>
      <c r="IOG4" s="65"/>
      <c r="IOH4" s="65"/>
      <c r="IOI4" s="65"/>
      <c r="IOJ4" s="65"/>
      <c r="IOK4" s="65"/>
      <c r="IOL4" s="65"/>
      <c r="IOM4" s="65"/>
      <c r="ION4" s="65"/>
      <c r="IOO4" s="65"/>
      <c r="IOP4" s="65"/>
      <c r="IOQ4" s="65"/>
      <c r="IOR4" s="65"/>
      <c r="IOS4" s="65"/>
      <c r="IOT4" s="65"/>
      <c r="IOU4" s="65"/>
      <c r="IOV4" s="65"/>
      <c r="IOW4" s="65"/>
      <c r="IOX4" s="65"/>
      <c r="IOY4" s="65"/>
      <c r="IOZ4" s="65"/>
      <c r="IPA4" s="65"/>
      <c r="IPB4" s="65"/>
      <c r="IPC4" s="65"/>
      <c r="IPD4" s="65"/>
      <c r="IPE4" s="65"/>
      <c r="IPF4" s="65"/>
      <c r="IPG4" s="65"/>
      <c r="IPH4" s="65"/>
      <c r="IPI4" s="65"/>
      <c r="IPJ4" s="65"/>
      <c r="IPK4" s="65"/>
      <c r="IPL4" s="65"/>
      <c r="IPM4" s="65"/>
      <c r="IPN4" s="65"/>
      <c r="IPO4" s="65"/>
      <c r="IPP4" s="65"/>
      <c r="IPQ4" s="65"/>
      <c r="IPR4" s="65"/>
      <c r="IPS4" s="65"/>
      <c r="IPT4" s="65"/>
      <c r="IPU4" s="65"/>
      <c r="IPV4" s="65"/>
      <c r="IPW4" s="65"/>
      <c r="IPX4" s="65"/>
      <c r="IPY4" s="65"/>
      <c r="IPZ4" s="65"/>
      <c r="IQA4" s="65"/>
      <c r="IQB4" s="65"/>
      <c r="IQC4" s="65"/>
      <c r="IQD4" s="65"/>
      <c r="IQE4" s="65"/>
      <c r="IQF4" s="65"/>
      <c r="IQG4" s="65"/>
      <c r="IQH4" s="65"/>
      <c r="IQI4" s="65"/>
      <c r="IQJ4" s="65"/>
      <c r="IQK4" s="65"/>
      <c r="IQL4" s="65"/>
      <c r="IQM4" s="65"/>
      <c r="IQN4" s="65"/>
      <c r="IQO4" s="65"/>
      <c r="IQP4" s="65"/>
      <c r="IQQ4" s="65"/>
      <c r="IQR4" s="65"/>
      <c r="IQS4" s="65"/>
      <c r="IQT4" s="65"/>
      <c r="IQU4" s="65"/>
      <c r="IQV4" s="65"/>
      <c r="IQW4" s="65"/>
      <c r="IQX4" s="65"/>
      <c r="IQY4" s="65"/>
      <c r="IQZ4" s="65"/>
      <c r="IRA4" s="65"/>
      <c r="IRB4" s="65"/>
      <c r="IRC4" s="65"/>
      <c r="IRD4" s="65"/>
      <c r="IRE4" s="65"/>
      <c r="IRF4" s="65"/>
      <c r="IRG4" s="65"/>
      <c r="IRH4" s="65"/>
      <c r="IRI4" s="65"/>
      <c r="IRJ4" s="65"/>
      <c r="IRK4" s="65"/>
      <c r="IRL4" s="65"/>
      <c r="IRM4" s="65"/>
      <c r="IRN4" s="65"/>
      <c r="IRO4" s="65"/>
      <c r="IRP4" s="65"/>
      <c r="IRQ4" s="65"/>
      <c r="IRR4" s="65"/>
      <c r="IRS4" s="65"/>
      <c r="IRT4" s="65"/>
      <c r="IRU4" s="65"/>
      <c r="IRV4" s="65"/>
      <c r="IRW4" s="65"/>
      <c r="IRX4" s="65"/>
      <c r="IRY4" s="65"/>
      <c r="IRZ4" s="65"/>
      <c r="ISA4" s="65"/>
      <c r="ISB4" s="65"/>
      <c r="ISC4" s="65"/>
      <c r="ISD4" s="65"/>
      <c r="ISE4" s="65"/>
      <c r="ISF4" s="65"/>
      <c r="ISG4" s="65"/>
      <c r="ISH4" s="65"/>
      <c r="ISI4" s="65"/>
      <c r="ISJ4" s="65"/>
      <c r="ISK4" s="65"/>
      <c r="ISL4" s="65"/>
      <c r="ISM4" s="65"/>
      <c r="ISN4" s="65"/>
      <c r="ISO4" s="65"/>
      <c r="ISP4" s="65"/>
      <c r="ISQ4" s="65"/>
      <c r="ISR4" s="65"/>
      <c r="ISS4" s="65"/>
      <c r="IST4" s="65"/>
      <c r="ISU4" s="65"/>
      <c r="ISV4" s="65"/>
      <c r="ISW4" s="65"/>
      <c r="ISX4" s="65"/>
      <c r="ISY4" s="65"/>
      <c r="ISZ4" s="65"/>
      <c r="ITA4" s="65"/>
      <c r="ITB4" s="65"/>
      <c r="ITC4" s="65"/>
      <c r="ITD4" s="65"/>
      <c r="ITE4" s="65"/>
      <c r="ITF4" s="65"/>
      <c r="ITG4" s="65"/>
      <c r="ITH4" s="65"/>
      <c r="ITI4" s="65"/>
      <c r="ITJ4" s="65"/>
      <c r="ITK4" s="65"/>
      <c r="ITL4" s="65"/>
      <c r="ITM4" s="65"/>
      <c r="ITN4" s="65"/>
      <c r="ITO4" s="65"/>
      <c r="ITP4" s="65"/>
      <c r="ITQ4" s="65"/>
      <c r="ITR4" s="65"/>
      <c r="ITS4" s="65"/>
      <c r="ITT4" s="65"/>
      <c r="ITU4" s="65"/>
      <c r="ITV4" s="65"/>
      <c r="ITW4" s="65"/>
      <c r="ITX4" s="65"/>
      <c r="ITY4" s="65"/>
      <c r="ITZ4" s="65"/>
      <c r="IUA4" s="65"/>
      <c r="IUB4" s="65"/>
      <c r="IUC4" s="65"/>
      <c r="IUD4" s="65"/>
      <c r="IUE4" s="65"/>
      <c r="IUF4" s="65"/>
      <c r="IUG4" s="65"/>
      <c r="IUH4" s="65"/>
      <c r="IUI4" s="65"/>
      <c r="IUJ4" s="65"/>
      <c r="IUK4" s="65"/>
      <c r="IUL4" s="65"/>
      <c r="IUM4" s="65"/>
      <c r="IUN4" s="65"/>
      <c r="IUO4" s="65"/>
      <c r="IUP4" s="65"/>
      <c r="IUQ4" s="65"/>
      <c r="IUR4" s="65"/>
      <c r="IUS4" s="65"/>
      <c r="IUT4" s="65"/>
      <c r="IUU4" s="65"/>
      <c r="IUV4" s="65"/>
      <c r="IUW4" s="65"/>
      <c r="IUX4" s="65"/>
      <c r="IUY4" s="65"/>
      <c r="IUZ4" s="65"/>
      <c r="IVA4" s="65"/>
      <c r="IVB4" s="65"/>
      <c r="IVC4" s="65"/>
      <c r="IVD4" s="65"/>
      <c r="IVE4" s="65"/>
      <c r="IVF4" s="65"/>
      <c r="IVG4" s="65"/>
      <c r="IVH4" s="65"/>
      <c r="IVI4" s="65"/>
      <c r="IVJ4" s="65"/>
      <c r="IVK4" s="65"/>
      <c r="IVL4" s="65"/>
      <c r="IVM4" s="65"/>
      <c r="IVN4" s="65"/>
      <c r="IVO4" s="65"/>
      <c r="IVP4" s="65"/>
      <c r="IVQ4" s="65"/>
      <c r="IVR4" s="65"/>
      <c r="IVS4" s="65"/>
      <c r="IVT4" s="65"/>
      <c r="IVU4" s="65"/>
      <c r="IVV4" s="65"/>
      <c r="IVW4" s="65"/>
      <c r="IVX4" s="65"/>
      <c r="IVY4" s="65"/>
      <c r="IVZ4" s="65"/>
      <c r="IWA4" s="65"/>
      <c r="IWB4" s="65"/>
      <c r="IWC4" s="65"/>
      <c r="IWD4" s="65"/>
      <c r="IWE4" s="65"/>
      <c r="IWF4" s="65"/>
      <c r="IWG4" s="65"/>
      <c r="IWH4" s="65"/>
      <c r="IWI4" s="65"/>
      <c r="IWJ4" s="65"/>
      <c r="IWK4" s="65"/>
      <c r="IWL4" s="65"/>
      <c r="IWM4" s="65"/>
      <c r="IWN4" s="65"/>
      <c r="IWO4" s="65"/>
      <c r="IWP4" s="65"/>
      <c r="IWQ4" s="65"/>
      <c r="IWR4" s="65"/>
      <c r="IWS4" s="65"/>
      <c r="IWT4" s="65"/>
      <c r="IWU4" s="65"/>
      <c r="IWV4" s="65"/>
      <c r="IWW4" s="65"/>
      <c r="IWX4" s="65"/>
      <c r="IWY4" s="65"/>
      <c r="IWZ4" s="65"/>
      <c r="IXA4" s="65"/>
      <c r="IXB4" s="65"/>
      <c r="IXC4" s="65"/>
      <c r="IXD4" s="65"/>
      <c r="IXE4" s="65"/>
      <c r="IXF4" s="65"/>
      <c r="IXG4" s="65"/>
      <c r="IXH4" s="65"/>
      <c r="IXI4" s="65"/>
      <c r="IXJ4" s="65"/>
      <c r="IXK4" s="65"/>
      <c r="IXL4" s="65"/>
      <c r="IXM4" s="65"/>
      <c r="IXN4" s="65"/>
      <c r="IXO4" s="65"/>
      <c r="IXP4" s="65"/>
      <c r="IXQ4" s="65"/>
      <c r="IXR4" s="65"/>
      <c r="IXS4" s="65"/>
      <c r="IXT4" s="65"/>
      <c r="IXU4" s="65"/>
      <c r="IXV4" s="65"/>
      <c r="IXW4" s="65"/>
      <c r="IXX4" s="65"/>
      <c r="IXY4" s="65"/>
      <c r="IXZ4" s="65"/>
      <c r="IYA4" s="65"/>
      <c r="IYB4" s="65"/>
      <c r="IYC4" s="65"/>
      <c r="IYD4" s="65"/>
      <c r="IYE4" s="65"/>
      <c r="IYF4" s="65"/>
      <c r="IYG4" s="65"/>
      <c r="IYH4" s="65"/>
      <c r="IYI4" s="65"/>
      <c r="IYJ4" s="65"/>
      <c r="IYK4" s="65"/>
      <c r="IYL4" s="65"/>
      <c r="IYM4" s="65"/>
      <c r="IYN4" s="65"/>
      <c r="IYO4" s="65"/>
      <c r="IYP4" s="65"/>
      <c r="IYQ4" s="65"/>
      <c r="IYR4" s="65"/>
      <c r="IYS4" s="65"/>
      <c r="IYT4" s="65"/>
      <c r="IYU4" s="65"/>
      <c r="IYV4" s="65"/>
      <c r="IYW4" s="65"/>
      <c r="IYX4" s="65"/>
      <c r="IYY4" s="65"/>
      <c r="IYZ4" s="65"/>
      <c r="IZA4" s="65"/>
      <c r="IZB4" s="65"/>
      <c r="IZC4" s="65"/>
      <c r="IZD4" s="65"/>
      <c r="IZE4" s="65"/>
      <c r="IZF4" s="65"/>
      <c r="IZG4" s="65"/>
      <c r="IZH4" s="65"/>
      <c r="IZI4" s="65"/>
      <c r="IZJ4" s="65"/>
      <c r="IZK4" s="65"/>
      <c r="IZL4" s="65"/>
      <c r="IZM4" s="65"/>
      <c r="IZN4" s="65"/>
      <c r="IZO4" s="65"/>
      <c r="IZP4" s="65"/>
      <c r="IZQ4" s="65"/>
      <c r="IZR4" s="65"/>
      <c r="IZS4" s="65"/>
      <c r="IZT4" s="65"/>
      <c r="IZU4" s="65"/>
      <c r="IZV4" s="65"/>
      <c r="IZW4" s="65"/>
      <c r="IZX4" s="65"/>
      <c r="IZY4" s="65"/>
      <c r="IZZ4" s="65"/>
      <c r="JAA4" s="65"/>
      <c r="JAB4" s="65"/>
      <c r="JAC4" s="65"/>
      <c r="JAD4" s="65"/>
      <c r="JAE4" s="65"/>
      <c r="JAF4" s="65"/>
      <c r="JAG4" s="65"/>
      <c r="JAH4" s="65"/>
      <c r="JAI4" s="65"/>
      <c r="JAJ4" s="65"/>
      <c r="JAK4" s="65"/>
      <c r="JAL4" s="65"/>
      <c r="JAM4" s="65"/>
      <c r="JAN4" s="65"/>
      <c r="JAO4" s="65"/>
      <c r="JAP4" s="65"/>
      <c r="JAQ4" s="65"/>
      <c r="JAR4" s="65"/>
      <c r="JAS4" s="65"/>
      <c r="JAT4" s="65"/>
      <c r="JAU4" s="65"/>
      <c r="JAV4" s="65"/>
      <c r="JAW4" s="65"/>
      <c r="JAX4" s="65"/>
      <c r="JAY4" s="65"/>
      <c r="JAZ4" s="65"/>
      <c r="JBA4" s="65"/>
      <c r="JBB4" s="65"/>
      <c r="JBC4" s="65"/>
      <c r="JBD4" s="65"/>
      <c r="JBE4" s="65"/>
      <c r="JBF4" s="65"/>
      <c r="JBG4" s="65"/>
      <c r="JBH4" s="65"/>
      <c r="JBI4" s="65"/>
      <c r="JBJ4" s="65"/>
      <c r="JBK4" s="65"/>
      <c r="JBL4" s="65"/>
      <c r="JBM4" s="65"/>
      <c r="JBN4" s="65"/>
      <c r="JBO4" s="65"/>
      <c r="JBP4" s="65"/>
      <c r="JBQ4" s="65"/>
      <c r="JBR4" s="65"/>
      <c r="JBS4" s="65"/>
      <c r="JBT4" s="65"/>
      <c r="JBU4" s="65"/>
      <c r="JBV4" s="65"/>
      <c r="JBW4" s="65"/>
      <c r="JBX4" s="65"/>
      <c r="JBY4" s="65"/>
      <c r="JBZ4" s="65"/>
      <c r="JCA4" s="65"/>
      <c r="JCB4" s="65"/>
      <c r="JCC4" s="65"/>
      <c r="JCD4" s="65"/>
      <c r="JCE4" s="65"/>
      <c r="JCF4" s="65"/>
      <c r="JCG4" s="65"/>
      <c r="JCH4" s="65"/>
      <c r="JCI4" s="65"/>
      <c r="JCJ4" s="65"/>
      <c r="JCK4" s="65"/>
      <c r="JCL4" s="65"/>
      <c r="JCM4" s="65"/>
      <c r="JCN4" s="65"/>
      <c r="JCO4" s="65"/>
      <c r="JCP4" s="65"/>
      <c r="JCQ4" s="65"/>
      <c r="JCR4" s="65"/>
      <c r="JCS4" s="65"/>
      <c r="JCT4" s="65"/>
      <c r="JCU4" s="65"/>
      <c r="JCV4" s="65"/>
      <c r="JCW4" s="65"/>
      <c r="JCX4" s="65"/>
      <c r="JCY4" s="65"/>
      <c r="JCZ4" s="65"/>
      <c r="JDA4" s="65"/>
      <c r="JDB4" s="65"/>
      <c r="JDC4" s="65"/>
      <c r="JDD4" s="65"/>
      <c r="JDE4" s="65"/>
      <c r="JDF4" s="65"/>
      <c r="JDG4" s="65"/>
      <c r="JDH4" s="65"/>
      <c r="JDI4" s="65"/>
      <c r="JDJ4" s="65"/>
      <c r="JDK4" s="65"/>
      <c r="JDL4" s="65"/>
      <c r="JDM4" s="65"/>
      <c r="JDN4" s="65"/>
      <c r="JDO4" s="65"/>
      <c r="JDP4" s="65"/>
      <c r="JDQ4" s="65"/>
      <c r="JDR4" s="65"/>
      <c r="JDS4" s="65"/>
      <c r="JDT4" s="65"/>
      <c r="JDU4" s="65"/>
      <c r="JDV4" s="65"/>
      <c r="JDW4" s="65"/>
      <c r="JDX4" s="65"/>
      <c r="JDY4" s="65"/>
      <c r="JDZ4" s="65"/>
      <c r="JEA4" s="65"/>
      <c r="JEB4" s="65"/>
      <c r="JEC4" s="65"/>
      <c r="JED4" s="65"/>
      <c r="JEE4" s="65"/>
      <c r="JEF4" s="65"/>
      <c r="JEG4" s="65"/>
      <c r="JEH4" s="65"/>
      <c r="JEI4" s="65"/>
      <c r="JEJ4" s="65"/>
      <c r="JEK4" s="65"/>
      <c r="JEL4" s="65"/>
      <c r="JEM4" s="65"/>
      <c r="JEN4" s="65"/>
      <c r="JEO4" s="65"/>
      <c r="JEP4" s="65"/>
      <c r="JEQ4" s="65"/>
      <c r="JER4" s="65"/>
      <c r="JES4" s="65"/>
      <c r="JET4" s="65"/>
      <c r="JEU4" s="65"/>
      <c r="JEV4" s="65"/>
      <c r="JEW4" s="65"/>
      <c r="JEX4" s="65"/>
      <c r="JEY4" s="65"/>
      <c r="JEZ4" s="65"/>
      <c r="JFA4" s="65"/>
      <c r="JFB4" s="65"/>
      <c r="JFC4" s="65"/>
      <c r="JFD4" s="65"/>
      <c r="JFE4" s="65"/>
      <c r="JFF4" s="65"/>
      <c r="JFG4" s="65"/>
      <c r="JFH4" s="65"/>
      <c r="JFI4" s="65"/>
      <c r="JFJ4" s="65"/>
      <c r="JFK4" s="65"/>
      <c r="JFL4" s="65"/>
      <c r="JFM4" s="65"/>
      <c r="JFN4" s="65"/>
      <c r="JFO4" s="65"/>
      <c r="JFP4" s="65"/>
      <c r="JFQ4" s="65"/>
      <c r="JFR4" s="65"/>
      <c r="JFS4" s="65"/>
      <c r="JFT4" s="65"/>
      <c r="JFU4" s="65"/>
      <c r="JFV4" s="65"/>
      <c r="JFW4" s="65"/>
      <c r="JFX4" s="65"/>
      <c r="JFY4" s="65"/>
      <c r="JFZ4" s="65"/>
      <c r="JGA4" s="65"/>
      <c r="JGB4" s="65"/>
      <c r="JGC4" s="65"/>
      <c r="JGD4" s="65"/>
      <c r="JGE4" s="65"/>
      <c r="JGF4" s="65"/>
      <c r="JGG4" s="65"/>
      <c r="JGH4" s="65"/>
      <c r="JGI4" s="65"/>
      <c r="JGJ4" s="65"/>
      <c r="JGK4" s="65"/>
      <c r="JGL4" s="65"/>
      <c r="JGM4" s="65"/>
      <c r="JGN4" s="65"/>
      <c r="JGO4" s="65"/>
      <c r="JGP4" s="65"/>
      <c r="JGQ4" s="65"/>
      <c r="JGR4" s="65"/>
      <c r="JGS4" s="65"/>
      <c r="JGT4" s="65"/>
      <c r="JGU4" s="65"/>
      <c r="JGV4" s="65"/>
      <c r="JGW4" s="65"/>
      <c r="JGX4" s="65"/>
      <c r="JGY4" s="65"/>
      <c r="JGZ4" s="65"/>
      <c r="JHA4" s="65"/>
      <c r="JHB4" s="65"/>
      <c r="JHC4" s="65"/>
      <c r="JHD4" s="65"/>
      <c r="JHE4" s="65"/>
      <c r="JHF4" s="65"/>
      <c r="JHG4" s="65"/>
      <c r="JHH4" s="65"/>
      <c r="JHI4" s="65"/>
      <c r="JHJ4" s="65"/>
      <c r="JHK4" s="65"/>
      <c r="JHL4" s="65"/>
      <c r="JHM4" s="65"/>
      <c r="JHN4" s="65"/>
      <c r="JHO4" s="65"/>
      <c r="JHP4" s="65"/>
      <c r="JHQ4" s="65"/>
      <c r="JHR4" s="65"/>
      <c r="JHS4" s="65"/>
      <c r="JHT4" s="65"/>
      <c r="JHU4" s="65"/>
      <c r="JHV4" s="65"/>
      <c r="JHW4" s="65"/>
      <c r="JHX4" s="65"/>
      <c r="JHY4" s="65"/>
      <c r="JHZ4" s="65"/>
      <c r="JIA4" s="65"/>
      <c r="JIB4" s="65"/>
      <c r="JIC4" s="65"/>
      <c r="JID4" s="65"/>
      <c r="JIE4" s="65"/>
      <c r="JIF4" s="65"/>
      <c r="JIG4" s="65"/>
      <c r="JIH4" s="65"/>
      <c r="JII4" s="65"/>
      <c r="JIJ4" s="65"/>
      <c r="JIK4" s="65"/>
      <c r="JIL4" s="65"/>
      <c r="JIM4" s="65"/>
      <c r="JIN4" s="65"/>
      <c r="JIO4" s="65"/>
      <c r="JIP4" s="65"/>
      <c r="JIQ4" s="65"/>
      <c r="JIR4" s="65"/>
      <c r="JIS4" s="65"/>
      <c r="JIT4" s="65"/>
      <c r="JIU4" s="65"/>
      <c r="JIV4" s="65"/>
      <c r="JIW4" s="65"/>
      <c r="JIX4" s="65"/>
      <c r="JIY4" s="65"/>
      <c r="JIZ4" s="65"/>
      <c r="JJA4" s="65"/>
      <c r="JJB4" s="65"/>
      <c r="JJC4" s="65"/>
      <c r="JJD4" s="65"/>
      <c r="JJE4" s="65"/>
      <c r="JJF4" s="65"/>
      <c r="JJG4" s="65"/>
      <c r="JJH4" s="65"/>
      <c r="JJI4" s="65"/>
      <c r="JJJ4" s="65"/>
      <c r="JJK4" s="65"/>
      <c r="JJL4" s="65"/>
      <c r="JJM4" s="65"/>
      <c r="JJN4" s="65"/>
      <c r="JJO4" s="65"/>
      <c r="JJP4" s="65"/>
      <c r="JJQ4" s="65"/>
      <c r="JJR4" s="65"/>
      <c r="JJS4" s="65"/>
      <c r="JJT4" s="65"/>
      <c r="JJU4" s="65"/>
      <c r="JJV4" s="65"/>
      <c r="JJW4" s="65"/>
      <c r="JJX4" s="65"/>
      <c r="JJY4" s="65"/>
      <c r="JJZ4" s="65"/>
      <c r="JKA4" s="65"/>
      <c r="JKB4" s="65"/>
      <c r="JKC4" s="65"/>
      <c r="JKD4" s="65"/>
      <c r="JKE4" s="65"/>
      <c r="JKF4" s="65"/>
      <c r="JKG4" s="65"/>
      <c r="JKH4" s="65"/>
      <c r="JKI4" s="65"/>
      <c r="JKJ4" s="65"/>
      <c r="JKK4" s="65"/>
      <c r="JKL4" s="65"/>
      <c r="JKM4" s="65"/>
      <c r="JKN4" s="65"/>
      <c r="JKO4" s="65"/>
      <c r="JKP4" s="65"/>
      <c r="JKQ4" s="65"/>
      <c r="JKR4" s="65"/>
      <c r="JKS4" s="65"/>
      <c r="JKT4" s="65"/>
      <c r="JKU4" s="65"/>
      <c r="JKV4" s="65"/>
      <c r="JKW4" s="65"/>
      <c r="JKX4" s="65"/>
      <c r="JKY4" s="65"/>
      <c r="JKZ4" s="65"/>
      <c r="JLA4" s="65"/>
      <c r="JLB4" s="65"/>
      <c r="JLC4" s="65"/>
      <c r="JLD4" s="65"/>
      <c r="JLE4" s="65"/>
      <c r="JLF4" s="65"/>
      <c r="JLG4" s="65"/>
      <c r="JLH4" s="65"/>
      <c r="JLI4" s="65"/>
      <c r="JLJ4" s="65"/>
      <c r="JLK4" s="65"/>
      <c r="JLL4" s="65"/>
      <c r="JLM4" s="65"/>
      <c r="JLN4" s="65"/>
      <c r="JLO4" s="65"/>
      <c r="JLP4" s="65"/>
      <c r="JLQ4" s="65"/>
      <c r="JLR4" s="65"/>
      <c r="JLS4" s="65"/>
      <c r="JLT4" s="65"/>
      <c r="JLU4" s="65"/>
      <c r="JLV4" s="65"/>
      <c r="JLW4" s="65"/>
      <c r="JLX4" s="65"/>
      <c r="JLY4" s="65"/>
      <c r="JLZ4" s="65"/>
      <c r="JMA4" s="65"/>
      <c r="JMB4" s="65"/>
      <c r="JMC4" s="65"/>
      <c r="JMD4" s="65"/>
      <c r="JME4" s="65"/>
      <c r="JMF4" s="65"/>
      <c r="JMG4" s="65"/>
      <c r="JMH4" s="65"/>
      <c r="JMI4" s="65"/>
      <c r="JMJ4" s="65"/>
      <c r="JMK4" s="65"/>
      <c r="JML4" s="65"/>
      <c r="JMM4" s="65"/>
      <c r="JMN4" s="65"/>
      <c r="JMO4" s="65"/>
      <c r="JMP4" s="65"/>
      <c r="JMQ4" s="65"/>
      <c r="JMR4" s="65"/>
      <c r="JMS4" s="65"/>
      <c r="JMT4" s="65"/>
      <c r="JMU4" s="65"/>
      <c r="JMV4" s="65"/>
      <c r="JMW4" s="65"/>
      <c r="JMX4" s="65"/>
      <c r="JMY4" s="65"/>
      <c r="JMZ4" s="65"/>
      <c r="JNA4" s="65"/>
      <c r="JNB4" s="65"/>
      <c r="JNC4" s="65"/>
      <c r="JND4" s="65"/>
      <c r="JNE4" s="65"/>
      <c r="JNF4" s="65"/>
      <c r="JNG4" s="65"/>
      <c r="JNH4" s="65"/>
      <c r="JNI4" s="65"/>
      <c r="JNJ4" s="65"/>
      <c r="JNK4" s="65"/>
      <c r="JNL4" s="65"/>
      <c r="JNM4" s="65"/>
      <c r="JNN4" s="65"/>
      <c r="JNO4" s="65"/>
      <c r="JNP4" s="65"/>
      <c r="JNQ4" s="65"/>
      <c r="JNR4" s="65"/>
      <c r="JNS4" s="65"/>
      <c r="JNT4" s="65"/>
      <c r="JNU4" s="65"/>
      <c r="JNV4" s="65"/>
      <c r="JNW4" s="65"/>
      <c r="JNX4" s="65"/>
      <c r="JNY4" s="65"/>
      <c r="JNZ4" s="65"/>
      <c r="JOA4" s="65"/>
      <c r="JOB4" s="65"/>
      <c r="JOC4" s="65"/>
      <c r="JOD4" s="65"/>
      <c r="JOE4" s="65"/>
      <c r="JOF4" s="65"/>
      <c r="JOG4" s="65"/>
      <c r="JOH4" s="65"/>
      <c r="JOI4" s="65"/>
      <c r="JOJ4" s="65"/>
      <c r="JOK4" s="65"/>
      <c r="JOL4" s="65"/>
      <c r="JOM4" s="65"/>
      <c r="JON4" s="65"/>
      <c r="JOO4" s="65"/>
      <c r="JOP4" s="65"/>
      <c r="JOQ4" s="65"/>
      <c r="JOR4" s="65"/>
      <c r="JOS4" s="65"/>
      <c r="JOT4" s="65"/>
      <c r="JOU4" s="65"/>
      <c r="JOV4" s="65"/>
      <c r="JOW4" s="65"/>
      <c r="JOX4" s="65"/>
      <c r="JOY4" s="65"/>
      <c r="JOZ4" s="65"/>
      <c r="JPA4" s="65"/>
      <c r="JPB4" s="65"/>
      <c r="JPC4" s="65"/>
      <c r="JPD4" s="65"/>
      <c r="JPE4" s="65"/>
      <c r="JPF4" s="65"/>
      <c r="JPG4" s="65"/>
      <c r="JPH4" s="65"/>
      <c r="JPI4" s="65"/>
      <c r="JPJ4" s="65"/>
      <c r="JPK4" s="65"/>
      <c r="JPL4" s="65"/>
      <c r="JPM4" s="65"/>
      <c r="JPN4" s="65"/>
      <c r="JPO4" s="65"/>
      <c r="JPP4" s="65"/>
      <c r="JPQ4" s="65"/>
      <c r="JPR4" s="65"/>
      <c r="JPS4" s="65"/>
      <c r="JPT4" s="65"/>
      <c r="JPU4" s="65"/>
      <c r="JPV4" s="65"/>
      <c r="JPW4" s="65"/>
      <c r="JPX4" s="65"/>
      <c r="JPY4" s="65"/>
      <c r="JPZ4" s="65"/>
      <c r="JQA4" s="65"/>
      <c r="JQB4" s="65"/>
      <c r="JQC4" s="65"/>
      <c r="JQD4" s="65"/>
      <c r="JQE4" s="65"/>
      <c r="JQF4" s="65"/>
      <c r="JQG4" s="65"/>
      <c r="JQH4" s="65"/>
      <c r="JQI4" s="65"/>
      <c r="JQJ4" s="65"/>
      <c r="JQK4" s="65"/>
      <c r="JQL4" s="65"/>
      <c r="JQM4" s="65"/>
      <c r="JQN4" s="65"/>
      <c r="JQO4" s="65"/>
      <c r="JQP4" s="65"/>
      <c r="JQQ4" s="65"/>
      <c r="JQR4" s="65"/>
      <c r="JQS4" s="65"/>
      <c r="JQT4" s="65"/>
      <c r="JQU4" s="65"/>
      <c r="JQV4" s="65"/>
      <c r="JQW4" s="65"/>
      <c r="JQX4" s="65"/>
      <c r="JQY4" s="65"/>
      <c r="JQZ4" s="65"/>
      <c r="JRA4" s="65"/>
      <c r="JRB4" s="65"/>
      <c r="JRC4" s="65"/>
      <c r="JRD4" s="65"/>
      <c r="JRE4" s="65"/>
      <c r="JRF4" s="65"/>
      <c r="JRG4" s="65"/>
      <c r="JRH4" s="65"/>
      <c r="JRI4" s="65"/>
      <c r="JRJ4" s="65"/>
      <c r="JRK4" s="65"/>
      <c r="JRL4" s="65"/>
      <c r="JRM4" s="65"/>
      <c r="JRN4" s="65"/>
      <c r="JRO4" s="65"/>
      <c r="JRP4" s="65"/>
      <c r="JRQ4" s="65"/>
      <c r="JRR4" s="65"/>
      <c r="JRS4" s="65"/>
      <c r="JRT4" s="65"/>
      <c r="JRU4" s="65"/>
      <c r="JRV4" s="65"/>
      <c r="JRW4" s="65"/>
      <c r="JRX4" s="65"/>
      <c r="JRY4" s="65"/>
      <c r="JRZ4" s="65"/>
      <c r="JSA4" s="65"/>
      <c r="JSB4" s="65"/>
      <c r="JSC4" s="65"/>
      <c r="JSD4" s="65"/>
      <c r="JSE4" s="65"/>
      <c r="JSF4" s="65"/>
      <c r="JSG4" s="65"/>
      <c r="JSH4" s="65"/>
      <c r="JSI4" s="65"/>
      <c r="JSJ4" s="65"/>
      <c r="JSK4" s="65"/>
      <c r="JSL4" s="65"/>
      <c r="JSM4" s="65"/>
      <c r="JSN4" s="65"/>
      <c r="JSO4" s="65"/>
      <c r="JSP4" s="65"/>
      <c r="JSQ4" s="65"/>
      <c r="JSR4" s="65"/>
      <c r="JSS4" s="65"/>
      <c r="JST4" s="65"/>
      <c r="JSU4" s="65"/>
      <c r="JSV4" s="65"/>
      <c r="JSW4" s="65"/>
      <c r="JSX4" s="65"/>
      <c r="JSY4" s="65"/>
      <c r="JSZ4" s="65"/>
      <c r="JTA4" s="65"/>
      <c r="JTB4" s="65"/>
      <c r="JTC4" s="65"/>
      <c r="JTD4" s="65"/>
      <c r="JTE4" s="65"/>
      <c r="JTF4" s="65"/>
      <c r="JTG4" s="65"/>
      <c r="JTH4" s="65"/>
      <c r="JTI4" s="65"/>
      <c r="JTJ4" s="65"/>
      <c r="JTK4" s="65"/>
      <c r="JTL4" s="65"/>
      <c r="JTM4" s="65"/>
      <c r="JTN4" s="65"/>
      <c r="JTO4" s="65"/>
      <c r="JTP4" s="65"/>
      <c r="JTQ4" s="65"/>
      <c r="JTR4" s="65"/>
      <c r="JTS4" s="65"/>
      <c r="JTT4" s="65"/>
      <c r="JTU4" s="65"/>
      <c r="JTV4" s="65"/>
      <c r="JTW4" s="65"/>
      <c r="JTX4" s="65"/>
      <c r="JTY4" s="65"/>
      <c r="JTZ4" s="65"/>
      <c r="JUA4" s="65"/>
      <c r="JUB4" s="65"/>
      <c r="JUC4" s="65"/>
      <c r="JUD4" s="65"/>
      <c r="JUE4" s="65"/>
      <c r="JUF4" s="65"/>
      <c r="JUG4" s="65"/>
      <c r="JUH4" s="65"/>
      <c r="JUI4" s="65"/>
      <c r="JUJ4" s="65"/>
      <c r="JUK4" s="65"/>
      <c r="JUL4" s="65"/>
      <c r="JUM4" s="65"/>
      <c r="JUN4" s="65"/>
      <c r="JUO4" s="65"/>
      <c r="JUP4" s="65"/>
      <c r="JUQ4" s="65"/>
      <c r="JUR4" s="65"/>
      <c r="JUS4" s="65"/>
      <c r="JUT4" s="65"/>
      <c r="JUU4" s="65"/>
      <c r="JUV4" s="65"/>
      <c r="JUW4" s="65"/>
      <c r="JUX4" s="65"/>
      <c r="JUY4" s="65"/>
      <c r="JUZ4" s="65"/>
      <c r="JVA4" s="65"/>
      <c r="JVB4" s="65"/>
      <c r="JVC4" s="65"/>
      <c r="JVD4" s="65"/>
      <c r="JVE4" s="65"/>
      <c r="JVF4" s="65"/>
      <c r="JVG4" s="65"/>
      <c r="JVH4" s="65"/>
      <c r="JVI4" s="65"/>
      <c r="JVJ4" s="65"/>
      <c r="JVK4" s="65"/>
      <c r="JVL4" s="65"/>
      <c r="JVM4" s="65"/>
      <c r="JVN4" s="65"/>
      <c r="JVO4" s="65"/>
      <c r="JVP4" s="65"/>
      <c r="JVQ4" s="65"/>
      <c r="JVR4" s="65"/>
      <c r="JVS4" s="65"/>
      <c r="JVT4" s="65"/>
      <c r="JVU4" s="65"/>
      <c r="JVV4" s="65"/>
      <c r="JVW4" s="65"/>
      <c r="JVX4" s="65"/>
      <c r="JVY4" s="65"/>
      <c r="JVZ4" s="65"/>
      <c r="JWA4" s="65"/>
      <c r="JWB4" s="65"/>
      <c r="JWC4" s="65"/>
      <c r="JWD4" s="65"/>
      <c r="JWE4" s="65"/>
      <c r="JWF4" s="65"/>
      <c r="JWG4" s="65"/>
      <c r="JWH4" s="65"/>
      <c r="JWI4" s="65"/>
      <c r="JWJ4" s="65"/>
      <c r="JWK4" s="65"/>
      <c r="JWL4" s="65"/>
      <c r="JWM4" s="65"/>
      <c r="JWN4" s="65"/>
      <c r="JWO4" s="65"/>
      <c r="JWP4" s="65"/>
      <c r="JWQ4" s="65"/>
      <c r="JWR4" s="65"/>
      <c r="JWS4" s="65"/>
      <c r="JWT4" s="65"/>
      <c r="JWU4" s="65"/>
      <c r="JWV4" s="65"/>
      <c r="JWW4" s="65"/>
      <c r="JWX4" s="65"/>
      <c r="JWY4" s="65"/>
      <c r="JWZ4" s="65"/>
      <c r="JXA4" s="65"/>
      <c r="JXB4" s="65"/>
      <c r="JXC4" s="65"/>
      <c r="JXD4" s="65"/>
      <c r="JXE4" s="65"/>
      <c r="JXF4" s="65"/>
      <c r="JXG4" s="65"/>
      <c r="JXH4" s="65"/>
      <c r="JXI4" s="65"/>
      <c r="JXJ4" s="65"/>
      <c r="JXK4" s="65"/>
      <c r="JXL4" s="65"/>
      <c r="JXM4" s="65"/>
      <c r="JXN4" s="65"/>
      <c r="JXO4" s="65"/>
      <c r="JXP4" s="65"/>
      <c r="JXQ4" s="65"/>
      <c r="JXR4" s="65"/>
      <c r="JXS4" s="65"/>
      <c r="JXT4" s="65"/>
      <c r="JXU4" s="65"/>
      <c r="JXV4" s="65"/>
      <c r="JXW4" s="65"/>
      <c r="JXX4" s="65"/>
      <c r="JXY4" s="65"/>
      <c r="JXZ4" s="65"/>
      <c r="JYA4" s="65"/>
      <c r="JYB4" s="65"/>
      <c r="JYC4" s="65"/>
      <c r="JYD4" s="65"/>
      <c r="JYE4" s="65"/>
      <c r="JYF4" s="65"/>
      <c r="JYG4" s="65"/>
      <c r="JYH4" s="65"/>
      <c r="JYI4" s="65"/>
      <c r="JYJ4" s="65"/>
      <c r="JYK4" s="65"/>
      <c r="JYL4" s="65"/>
      <c r="JYM4" s="65"/>
      <c r="JYN4" s="65"/>
      <c r="JYO4" s="65"/>
      <c r="JYP4" s="65"/>
      <c r="JYQ4" s="65"/>
      <c r="JYR4" s="65"/>
      <c r="JYS4" s="65"/>
      <c r="JYT4" s="65"/>
      <c r="JYU4" s="65"/>
      <c r="JYV4" s="65"/>
      <c r="JYW4" s="65"/>
      <c r="JYX4" s="65"/>
      <c r="JYY4" s="65"/>
      <c r="JYZ4" s="65"/>
      <c r="JZA4" s="65"/>
      <c r="JZB4" s="65"/>
      <c r="JZC4" s="65"/>
      <c r="JZD4" s="65"/>
      <c r="JZE4" s="65"/>
      <c r="JZF4" s="65"/>
      <c r="JZG4" s="65"/>
      <c r="JZH4" s="65"/>
      <c r="JZI4" s="65"/>
      <c r="JZJ4" s="65"/>
      <c r="JZK4" s="65"/>
      <c r="JZL4" s="65"/>
      <c r="JZM4" s="65"/>
      <c r="JZN4" s="65"/>
      <c r="JZO4" s="65"/>
      <c r="JZP4" s="65"/>
      <c r="JZQ4" s="65"/>
      <c r="JZR4" s="65"/>
      <c r="JZS4" s="65"/>
      <c r="JZT4" s="65"/>
      <c r="JZU4" s="65"/>
      <c r="JZV4" s="65"/>
      <c r="JZW4" s="65"/>
      <c r="JZX4" s="65"/>
      <c r="JZY4" s="65"/>
      <c r="JZZ4" s="65"/>
      <c r="KAA4" s="65"/>
      <c r="KAB4" s="65"/>
      <c r="KAC4" s="65"/>
      <c r="KAD4" s="65"/>
      <c r="KAE4" s="65"/>
      <c r="KAF4" s="65"/>
      <c r="KAG4" s="65"/>
      <c r="KAH4" s="65"/>
      <c r="KAI4" s="65"/>
      <c r="KAJ4" s="65"/>
      <c r="KAK4" s="65"/>
      <c r="KAL4" s="65"/>
      <c r="KAM4" s="65"/>
      <c r="KAN4" s="65"/>
      <c r="KAO4" s="65"/>
      <c r="KAP4" s="65"/>
      <c r="KAQ4" s="65"/>
      <c r="KAR4" s="65"/>
      <c r="KAS4" s="65"/>
      <c r="KAT4" s="65"/>
      <c r="KAU4" s="65"/>
      <c r="KAV4" s="65"/>
      <c r="KAW4" s="65"/>
      <c r="KAX4" s="65"/>
      <c r="KAY4" s="65"/>
      <c r="KAZ4" s="65"/>
      <c r="KBA4" s="65"/>
      <c r="KBB4" s="65"/>
      <c r="KBC4" s="65"/>
      <c r="KBD4" s="65"/>
      <c r="KBE4" s="65"/>
      <c r="KBF4" s="65"/>
      <c r="KBG4" s="65"/>
      <c r="KBH4" s="65"/>
      <c r="KBI4" s="65"/>
      <c r="KBJ4" s="65"/>
      <c r="KBK4" s="65"/>
      <c r="KBL4" s="65"/>
      <c r="KBM4" s="65"/>
      <c r="KBN4" s="65"/>
      <c r="KBO4" s="65"/>
      <c r="KBP4" s="65"/>
      <c r="KBQ4" s="65"/>
      <c r="KBR4" s="65"/>
      <c r="KBS4" s="65"/>
      <c r="KBT4" s="65"/>
      <c r="KBU4" s="65"/>
      <c r="KBV4" s="65"/>
      <c r="KBW4" s="65"/>
      <c r="KBX4" s="65"/>
      <c r="KBY4" s="65"/>
      <c r="KBZ4" s="65"/>
      <c r="KCA4" s="65"/>
      <c r="KCB4" s="65"/>
      <c r="KCC4" s="65"/>
      <c r="KCD4" s="65"/>
      <c r="KCE4" s="65"/>
      <c r="KCF4" s="65"/>
      <c r="KCG4" s="65"/>
      <c r="KCH4" s="65"/>
      <c r="KCI4" s="65"/>
      <c r="KCJ4" s="65"/>
      <c r="KCK4" s="65"/>
      <c r="KCL4" s="65"/>
      <c r="KCM4" s="65"/>
      <c r="KCN4" s="65"/>
      <c r="KCO4" s="65"/>
      <c r="KCP4" s="65"/>
      <c r="KCQ4" s="65"/>
      <c r="KCR4" s="65"/>
      <c r="KCS4" s="65"/>
      <c r="KCT4" s="65"/>
      <c r="KCU4" s="65"/>
      <c r="KCV4" s="65"/>
      <c r="KCW4" s="65"/>
      <c r="KCX4" s="65"/>
      <c r="KCY4" s="65"/>
      <c r="KCZ4" s="65"/>
      <c r="KDA4" s="65"/>
      <c r="KDB4" s="65"/>
      <c r="KDC4" s="65"/>
      <c r="KDD4" s="65"/>
      <c r="KDE4" s="65"/>
      <c r="KDF4" s="65"/>
      <c r="KDG4" s="65"/>
      <c r="KDH4" s="65"/>
      <c r="KDI4" s="65"/>
      <c r="KDJ4" s="65"/>
      <c r="KDK4" s="65"/>
      <c r="KDL4" s="65"/>
      <c r="KDM4" s="65"/>
      <c r="KDN4" s="65"/>
      <c r="KDO4" s="65"/>
      <c r="KDP4" s="65"/>
      <c r="KDQ4" s="65"/>
      <c r="KDR4" s="65"/>
      <c r="KDS4" s="65"/>
      <c r="KDT4" s="65"/>
      <c r="KDU4" s="65"/>
      <c r="KDV4" s="65"/>
      <c r="KDW4" s="65"/>
      <c r="KDX4" s="65"/>
      <c r="KDY4" s="65"/>
      <c r="KDZ4" s="65"/>
      <c r="KEA4" s="65"/>
      <c r="KEB4" s="65"/>
      <c r="KEC4" s="65"/>
      <c r="KED4" s="65"/>
      <c r="KEE4" s="65"/>
      <c r="KEF4" s="65"/>
      <c r="KEG4" s="65"/>
      <c r="KEH4" s="65"/>
      <c r="KEI4" s="65"/>
      <c r="KEJ4" s="65"/>
      <c r="KEK4" s="65"/>
      <c r="KEL4" s="65"/>
      <c r="KEM4" s="65"/>
      <c r="KEN4" s="65"/>
      <c r="KEO4" s="65"/>
      <c r="KEP4" s="65"/>
      <c r="KEQ4" s="65"/>
      <c r="KER4" s="65"/>
      <c r="KES4" s="65"/>
      <c r="KET4" s="65"/>
      <c r="KEU4" s="65"/>
      <c r="KEV4" s="65"/>
      <c r="KEW4" s="65"/>
      <c r="KEX4" s="65"/>
      <c r="KEY4" s="65"/>
      <c r="KEZ4" s="65"/>
      <c r="KFA4" s="65"/>
      <c r="KFB4" s="65"/>
      <c r="KFC4" s="65"/>
      <c r="KFD4" s="65"/>
      <c r="KFE4" s="65"/>
      <c r="KFF4" s="65"/>
      <c r="KFG4" s="65"/>
      <c r="KFH4" s="65"/>
      <c r="KFI4" s="65"/>
      <c r="KFJ4" s="65"/>
      <c r="KFK4" s="65"/>
      <c r="KFL4" s="65"/>
      <c r="KFM4" s="65"/>
      <c r="KFN4" s="65"/>
      <c r="KFO4" s="65"/>
      <c r="KFP4" s="65"/>
      <c r="KFQ4" s="65"/>
      <c r="KFR4" s="65"/>
      <c r="KFS4" s="65"/>
      <c r="KFT4" s="65"/>
      <c r="KFU4" s="65"/>
      <c r="KFV4" s="65"/>
      <c r="KFW4" s="65"/>
      <c r="KFX4" s="65"/>
      <c r="KFY4" s="65"/>
      <c r="KFZ4" s="65"/>
      <c r="KGA4" s="65"/>
      <c r="KGB4" s="65"/>
      <c r="KGC4" s="65"/>
      <c r="KGD4" s="65"/>
      <c r="KGE4" s="65"/>
      <c r="KGF4" s="65"/>
      <c r="KGG4" s="65"/>
      <c r="KGH4" s="65"/>
      <c r="KGI4" s="65"/>
      <c r="KGJ4" s="65"/>
      <c r="KGK4" s="65"/>
      <c r="KGL4" s="65"/>
      <c r="KGM4" s="65"/>
      <c r="KGN4" s="65"/>
      <c r="KGO4" s="65"/>
      <c r="KGP4" s="65"/>
      <c r="KGQ4" s="65"/>
      <c r="KGR4" s="65"/>
      <c r="KGS4" s="65"/>
      <c r="KGT4" s="65"/>
      <c r="KGU4" s="65"/>
      <c r="KGV4" s="65"/>
      <c r="KGW4" s="65"/>
      <c r="KGX4" s="65"/>
      <c r="KGY4" s="65"/>
      <c r="KGZ4" s="65"/>
      <c r="KHA4" s="65"/>
      <c r="KHB4" s="65"/>
      <c r="KHC4" s="65"/>
      <c r="KHD4" s="65"/>
      <c r="KHE4" s="65"/>
      <c r="KHF4" s="65"/>
      <c r="KHG4" s="65"/>
      <c r="KHH4" s="65"/>
      <c r="KHI4" s="65"/>
      <c r="KHJ4" s="65"/>
      <c r="KHK4" s="65"/>
      <c r="KHL4" s="65"/>
      <c r="KHM4" s="65"/>
      <c r="KHN4" s="65"/>
      <c r="KHO4" s="65"/>
      <c r="KHP4" s="65"/>
      <c r="KHQ4" s="65"/>
      <c r="KHR4" s="65"/>
      <c r="KHS4" s="65"/>
      <c r="KHT4" s="65"/>
      <c r="KHU4" s="65"/>
      <c r="KHV4" s="65"/>
      <c r="KHW4" s="65"/>
      <c r="KHX4" s="65"/>
      <c r="KHY4" s="65"/>
      <c r="KHZ4" s="65"/>
      <c r="KIA4" s="65"/>
      <c r="KIB4" s="65"/>
      <c r="KIC4" s="65"/>
      <c r="KID4" s="65"/>
      <c r="KIE4" s="65"/>
      <c r="KIF4" s="65"/>
      <c r="KIG4" s="65"/>
      <c r="KIH4" s="65"/>
      <c r="KII4" s="65"/>
      <c r="KIJ4" s="65"/>
      <c r="KIK4" s="65"/>
      <c r="KIL4" s="65"/>
      <c r="KIM4" s="65"/>
      <c r="KIN4" s="65"/>
      <c r="KIO4" s="65"/>
      <c r="KIP4" s="65"/>
      <c r="KIQ4" s="65"/>
      <c r="KIR4" s="65"/>
      <c r="KIS4" s="65"/>
      <c r="KIT4" s="65"/>
      <c r="KIU4" s="65"/>
      <c r="KIV4" s="65"/>
      <c r="KIW4" s="65"/>
      <c r="KIX4" s="65"/>
      <c r="KIY4" s="65"/>
      <c r="KIZ4" s="65"/>
      <c r="KJA4" s="65"/>
      <c r="KJB4" s="65"/>
      <c r="KJC4" s="65"/>
      <c r="KJD4" s="65"/>
      <c r="KJE4" s="65"/>
      <c r="KJF4" s="65"/>
      <c r="KJG4" s="65"/>
      <c r="KJH4" s="65"/>
      <c r="KJI4" s="65"/>
      <c r="KJJ4" s="65"/>
      <c r="KJK4" s="65"/>
      <c r="KJL4" s="65"/>
      <c r="KJM4" s="65"/>
      <c r="KJN4" s="65"/>
      <c r="KJO4" s="65"/>
      <c r="KJP4" s="65"/>
      <c r="KJQ4" s="65"/>
      <c r="KJR4" s="65"/>
      <c r="KJS4" s="65"/>
      <c r="KJT4" s="65"/>
      <c r="KJU4" s="65"/>
      <c r="KJV4" s="65"/>
      <c r="KJW4" s="65"/>
      <c r="KJX4" s="65"/>
      <c r="KJY4" s="65"/>
      <c r="KJZ4" s="65"/>
      <c r="KKA4" s="65"/>
      <c r="KKB4" s="65"/>
      <c r="KKC4" s="65"/>
      <c r="KKD4" s="65"/>
      <c r="KKE4" s="65"/>
      <c r="KKF4" s="65"/>
      <c r="KKG4" s="65"/>
      <c r="KKH4" s="65"/>
      <c r="KKI4" s="65"/>
      <c r="KKJ4" s="65"/>
      <c r="KKK4" s="65"/>
      <c r="KKL4" s="65"/>
      <c r="KKM4" s="65"/>
      <c r="KKN4" s="65"/>
      <c r="KKO4" s="65"/>
      <c r="KKP4" s="65"/>
      <c r="KKQ4" s="65"/>
      <c r="KKR4" s="65"/>
      <c r="KKS4" s="65"/>
      <c r="KKT4" s="65"/>
      <c r="KKU4" s="65"/>
      <c r="KKV4" s="65"/>
      <c r="KKW4" s="65"/>
      <c r="KKX4" s="65"/>
      <c r="KKY4" s="65"/>
      <c r="KKZ4" s="65"/>
      <c r="KLA4" s="65"/>
      <c r="KLB4" s="65"/>
      <c r="KLC4" s="65"/>
      <c r="KLD4" s="65"/>
      <c r="KLE4" s="65"/>
      <c r="KLF4" s="65"/>
      <c r="KLG4" s="65"/>
      <c r="KLH4" s="65"/>
      <c r="KLI4" s="65"/>
      <c r="KLJ4" s="65"/>
      <c r="KLK4" s="65"/>
      <c r="KLL4" s="65"/>
      <c r="KLM4" s="65"/>
      <c r="KLN4" s="65"/>
      <c r="KLO4" s="65"/>
      <c r="KLP4" s="65"/>
      <c r="KLQ4" s="65"/>
      <c r="KLR4" s="65"/>
      <c r="KLS4" s="65"/>
      <c r="KLT4" s="65"/>
      <c r="KLU4" s="65"/>
      <c r="KLV4" s="65"/>
      <c r="KLW4" s="65"/>
      <c r="KLX4" s="65"/>
      <c r="KLY4" s="65"/>
      <c r="KLZ4" s="65"/>
      <c r="KMA4" s="65"/>
      <c r="KMB4" s="65"/>
      <c r="KMC4" s="65"/>
      <c r="KMD4" s="65"/>
      <c r="KME4" s="65"/>
      <c r="KMF4" s="65"/>
      <c r="KMG4" s="65"/>
      <c r="KMH4" s="65"/>
      <c r="KMI4" s="65"/>
      <c r="KMJ4" s="65"/>
      <c r="KMK4" s="65"/>
      <c r="KML4" s="65"/>
      <c r="KMM4" s="65"/>
      <c r="KMN4" s="65"/>
      <c r="KMO4" s="65"/>
      <c r="KMP4" s="65"/>
      <c r="KMQ4" s="65"/>
      <c r="KMR4" s="65"/>
      <c r="KMS4" s="65"/>
      <c r="KMT4" s="65"/>
      <c r="KMU4" s="65"/>
      <c r="KMV4" s="65"/>
      <c r="KMW4" s="65"/>
      <c r="KMX4" s="65"/>
      <c r="KMY4" s="65"/>
      <c r="KMZ4" s="65"/>
      <c r="KNA4" s="65"/>
      <c r="KNB4" s="65"/>
      <c r="KNC4" s="65"/>
      <c r="KND4" s="65"/>
      <c r="KNE4" s="65"/>
      <c r="KNF4" s="65"/>
      <c r="KNG4" s="65"/>
      <c r="KNH4" s="65"/>
      <c r="KNI4" s="65"/>
      <c r="KNJ4" s="65"/>
      <c r="KNK4" s="65"/>
      <c r="KNL4" s="65"/>
      <c r="KNM4" s="65"/>
      <c r="KNN4" s="65"/>
      <c r="KNO4" s="65"/>
      <c r="KNP4" s="65"/>
      <c r="KNQ4" s="65"/>
      <c r="KNR4" s="65"/>
      <c r="KNS4" s="65"/>
      <c r="KNT4" s="65"/>
      <c r="KNU4" s="65"/>
      <c r="KNV4" s="65"/>
      <c r="KNW4" s="65"/>
      <c r="KNX4" s="65"/>
      <c r="KNY4" s="65"/>
      <c r="KNZ4" s="65"/>
      <c r="KOA4" s="65"/>
      <c r="KOB4" s="65"/>
      <c r="KOC4" s="65"/>
      <c r="KOD4" s="65"/>
      <c r="KOE4" s="65"/>
      <c r="KOF4" s="65"/>
      <c r="KOG4" s="65"/>
      <c r="KOH4" s="65"/>
      <c r="KOI4" s="65"/>
      <c r="KOJ4" s="65"/>
      <c r="KOK4" s="65"/>
      <c r="KOL4" s="65"/>
      <c r="KOM4" s="65"/>
      <c r="KON4" s="65"/>
      <c r="KOO4" s="65"/>
      <c r="KOP4" s="65"/>
      <c r="KOQ4" s="65"/>
      <c r="KOR4" s="65"/>
      <c r="KOS4" s="65"/>
      <c r="KOT4" s="65"/>
      <c r="KOU4" s="65"/>
      <c r="KOV4" s="65"/>
      <c r="KOW4" s="65"/>
      <c r="KOX4" s="65"/>
      <c r="KOY4" s="65"/>
      <c r="KOZ4" s="65"/>
      <c r="KPA4" s="65"/>
      <c r="KPB4" s="65"/>
      <c r="KPC4" s="65"/>
      <c r="KPD4" s="65"/>
      <c r="KPE4" s="65"/>
      <c r="KPF4" s="65"/>
      <c r="KPG4" s="65"/>
      <c r="KPH4" s="65"/>
      <c r="KPI4" s="65"/>
      <c r="KPJ4" s="65"/>
      <c r="KPK4" s="65"/>
      <c r="KPL4" s="65"/>
      <c r="KPM4" s="65"/>
      <c r="KPN4" s="65"/>
      <c r="KPO4" s="65"/>
      <c r="KPP4" s="65"/>
      <c r="KPQ4" s="65"/>
      <c r="KPR4" s="65"/>
      <c r="KPS4" s="65"/>
      <c r="KPT4" s="65"/>
      <c r="KPU4" s="65"/>
      <c r="KPV4" s="65"/>
      <c r="KPW4" s="65"/>
      <c r="KPX4" s="65"/>
      <c r="KPY4" s="65"/>
      <c r="KPZ4" s="65"/>
      <c r="KQA4" s="65"/>
      <c r="KQB4" s="65"/>
      <c r="KQC4" s="65"/>
      <c r="KQD4" s="65"/>
      <c r="KQE4" s="65"/>
      <c r="KQF4" s="65"/>
      <c r="KQG4" s="65"/>
      <c r="KQH4" s="65"/>
      <c r="KQI4" s="65"/>
      <c r="KQJ4" s="65"/>
      <c r="KQK4" s="65"/>
      <c r="KQL4" s="65"/>
      <c r="KQM4" s="65"/>
      <c r="KQN4" s="65"/>
      <c r="KQO4" s="65"/>
      <c r="KQP4" s="65"/>
      <c r="KQQ4" s="65"/>
      <c r="KQR4" s="65"/>
      <c r="KQS4" s="65"/>
      <c r="KQT4" s="65"/>
      <c r="KQU4" s="65"/>
      <c r="KQV4" s="65"/>
      <c r="KQW4" s="65"/>
      <c r="KQX4" s="65"/>
      <c r="KQY4" s="65"/>
      <c r="KQZ4" s="65"/>
      <c r="KRA4" s="65"/>
      <c r="KRB4" s="65"/>
      <c r="KRC4" s="65"/>
      <c r="KRD4" s="65"/>
      <c r="KRE4" s="65"/>
      <c r="KRF4" s="65"/>
      <c r="KRG4" s="65"/>
      <c r="KRH4" s="65"/>
      <c r="KRI4" s="65"/>
      <c r="KRJ4" s="65"/>
      <c r="KRK4" s="65"/>
      <c r="KRL4" s="65"/>
      <c r="KRM4" s="65"/>
      <c r="KRN4" s="65"/>
      <c r="KRO4" s="65"/>
      <c r="KRP4" s="65"/>
      <c r="KRQ4" s="65"/>
      <c r="KRR4" s="65"/>
      <c r="KRS4" s="65"/>
      <c r="KRT4" s="65"/>
      <c r="KRU4" s="65"/>
      <c r="KRV4" s="65"/>
      <c r="KRW4" s="65"/>
      <c r="KRX4" s="65"/>
      <c r="KRY4" s="65"/>
      <c r="KRZ4" s="65"/>
      <c r="KSA4" s="65"/>
      <c r="KSB4" s="65"/>
      <c r="KSC4" s="65"/>
      <c r="KSD4" s="65"/>
      <c r="KSE4" s="65"/>
      <c r="KSF4" s="65"/>
      <c r="KSG4" s="65"/>
      <c r="KSH4" s="65"/>
      <c r="KSI4" s="65"/>
      <c r="KSJ4" s="65"/>
      <c r="KSK4" s="65"/>
      <c r="KSL4" s="65"/>
      <c r="KSM4" s="65"/>
      <c r="KSN4" s="65"/>
      <c r="KSO4" s="65"/>
      <c r="KSP4" s="65"/>
      <c r="KSQ4" s="65"/>
      <c r="KSR4" s="65"/>
      <c r="KSS4" s="65"/>
      <c r="KST4" s="65"/>
      <c r="KSU4" s="65"/>
      <c r="KSV4" s="65"/>
      <c r="KSW4" s="65"/>
      <c r="KSX4" s="65"/>
      <c r="KSY4" s="65"/>
      <c r="KSZ4" s="65"/>
      <c r="KTA4" s="65"/>
      <c r="KTB4" s="65"/>
      <c r="KTC4" s="65"/>
      <c r="KTD4" s="65"/>
      <c r="KTE4" s="65"/>
      <c r="KTF4" s="65"/>
      <c r="KTG4" s="65"/>
      <c r="KTH4" s="65"/>
      <c r="KTI4" s="65"/>
      <c r="KTJ4" s="65"/>
      <c r="KTK4" s="65"/>
      <c r="KTL4" s="65"/>
      <c r="KTM4" s="65"/>
      <c r="KTN4" s="65"/>
      <c r="KTO4" s="65"/>
      <c r="KTP4" s="65"/>
      <c r="KTQ4" s="65"/>
      <c r="KTR4" s="65"/>
      <c r="KTS4" s="65"/>
      <c r="KTT4" s="65"/>
      <c r="KTU4" s="65"/>
      <c r="KTV4" s="65"/>
      <c r="KTW4" s="65"/>
      <c r="KTX4" s="65"/>
      <c r="KTY4" s="65"/>
      <c r="KTZ4" s="65"/>
      <c r="KUA4" s="65"/>
      <c r="KUB4" s="65"/>
      <c r="KUC4" s="65"/>
      <c r="KUD4" s="65"/>
      <c r="KUE4" s="65"/>
      <c r="KUF4" s="65"/>
      <c r="KUG4" s="65"/>
      <c r="KUH4" s="65"/>
      <c r="KUI4" s="65"/>
      <c r="KUJ4" s="65"/>
      <c r="KUK4" s="65"/>
      <c r="KUL4" s="65"/>
      <c r="KUM4" s="65"/>
      <c r="KUN4" s="65"/>
      <c r="KUO4" s="65"/>
      <c r="KUP4" s="65"/>
      <c r="KUQ4" s="65"/>
      <c r="KUR4" s="65"/>
      <c r="KUS4" s="65"/>
      <c r="KUT4" s="65"/>
      <c r="KUU4" s="65"/>
      <c r="KUV4" s="65"/>
      <c r="KUW4" s="65"/>
      <c r="KUX4" s="65"/>
      <c r="KUY4" s="65"/>
      <c r="KUZ4" s="65"/>
      <c r="KVA4" s="65"/>
      <c r="KVB4" s="65"/>
      <c r="KVC4" s="65"/>
      <c r="KVD4" s="65"/>
      <c r="KVE4" s="65"/>
      <c r="KVF4" s="65"/>
      <c r="KVG4" s="65"/>
      <c r="KVH4" s="65"/>
      <c r="KVI4" s="65"/>
      <c r="KVJ4" s="65"/>
      <c r="KVK4" s="65"/>
      <c r="KVL4" s="65"/>
      <c r="KVM4" s="65"/>
      <c r="KVN4" s="65"/>
      <c r="KVO4" s="65"/>
      <c r="KVP4" s="65"/>
      <c r="KVQ4" s="65"/>
      <c r="KVR4" s="65"/>
      <c r="KVS4" s="65"/>
      <c r="KVT4" s="65"/>
      <c r="KVU4" s="65"/>
      <c r="KVV4" s="65"/>
      <c r="KVW4" s="65"/>
      <c r="KVX4" s="65"/>
      <c r="KVY4" s="65"/>
      <c r="KVZ4" s="65"/>
      <c r="KWA4" s="65"/>
      <c r="KWB4" s="65"/>
      <c r="KWC4" s="65"/>
      <c r="KWD4" s="65"/>
      <c r="KWE4" s="65"/>
      <c r="KWF4" s="65"/>
      <c r="KWG4" s="65"/>
      <c r="KWH4" s="65"/>
      <c r="KWI4" s="65"/>
      <c r="KWJ4" s="65"/>
      <c r="KWK4" s="65"/>
      <c r="KWL4" s="65"/>
      <c r="KWM4" s="65"/>
      <c r="KWN4" s="65"/>
      <c r="KWO4" s="65"/>
      <c r="KWP4" s="65"/>
      <c r="KWQ4" s="65"/>
      <c r="KWR4" s="65"/>
      <c r="KWS4" s="65"/>
      <c r="KWT4" s="65"/>
      <c r="KWU4" s="65"/>
      <c r="KWV4" s="65"/>
      <c r="KWW4" s="65"/>
      <c r="KWX4" s="65"/>
      <c r="KWY4" s="65"/>
      <c r="KWZ4" s="65"/>
      <c r="KXA4" s="65"/>
      <c r="KXB4" s="65"/>
      <c r="KXC4" s="65"/>
      <c r="KXD4" s="65"/>
      <c r="KXE4" s="65"/>
      <c r="KXF4" s="65"/>
      <c r="KXG4" s="65"/>
      <c r="KXH4" s="65"/>
      <c r="KXI4" s="65"/>
      <c r="KXJ4" s="65"/>
      <c r="KXK4" s="65"/>
      <c r="KXL4" s="65"/>
      <c r="KXM4" s="65"/>
      <c r="KXN4" s="65"/>
      <c r="KXO4" s="65"/>
      <c r="KXP4" s="65"/>
      <c r="KXQ4" s="65"/>
      <c r="KXR4" s="65"/>
      <c r="KXS4" s="65"/>
      <c r="KXT4" s="65"/>
      <c r="KXU4" s="65"/>
      <c r="KXV4" s="65"/>
      <c r="KXW4" s="65"/>
      <c r="KXX4" s="65"/>
      <c r="KXY4" s="65"/>
      <c r="KXZ4" s="65"/>
      <c r="KYA4" s="65"/>
      <c r="KYB4" s="65"/>
      <c r="KYC4" s="65"/>
      <c r="KYD4" s="65"/>
      <c r="KYE4" s="65"/>
      <c r="KYF4" s="65"/>
      <c r="KYG4" s="65"/>
      <c r="KYH4" s="65"/>
      <c r="KYI4" s="65"/>
      <c r="KYJ4" s="65"/>
      <c r="KYK4" s="65"/>
      <c r="KYL4" s="65"/>
      <c r="KYM4" s="65"/>
      <c r="KYN4" s="65"/>
      <c r="KYO4" s="65"/>
      <c r="KYP4" s="65"/>
      <c r="KYQ4" s="65"/>
      <c r="KYR4" s="65"/>
      <c r="KYS4" s="65"/>
      <c r="KYT4" s="65"/>
      <c r="KYU4" s="65"/>
      <c r="KYV4" s="65"/>
      <c r="KYW4" s="65"/>
      <c r="KYX4" s="65"/>
      <c r="KYY4" s="65"/>
      <c r="KYZ4" s="65"/>
      <c r="KZA4" s="65"/>
      <c r="KZB4" s="65"/>
      <c r="KZC4" s="65"/>
      <c r="KZD4" s="65"/>
      <c r="KZE4" s="65"/>
      <c r="KZF4" s="65"/>
      <c r="KZG4" s="65"/>
      <c r="KZH4" s="65"/>
      <c r="KZI4" s="65"/>
      <c r="KZJ4" s="65"/>
      <c r="KZK4" s="65"/>
      <c r="KZL4" s="65"/>
      <c r="KZM4" s="65"/>
      <c r="KZN4" s="65"/>
      <c r="KZO4" s="65"/>
      <c r="KZP4" s="65"/>
      <c r="KZQ4" s="65"/>
      <c r="KZR4" s="65"/>
      <c r="KZS4" s="65"/>
      <c r="KZT4" s="65"/>
      <c r="KZU4" s="65"/>
      <c r="KZV4" s="65"/>
      <c r="KZW4" s="65"/>
      <c r="KZX4" s="65"/>
      <c r="KZY4" s="65"/>
      <c r="KZZ4" s="65"/>
      <c r="LAA4" s="65"/>
      <c r="LAB4" s="65"/>
      <c r="LAC4" s="65"/>
      <c r="LAD4" s="65"/>
      <c r="LAE4" s="65"/>
      <c r="LAF4" s="65"/>
      <c r="LAG4" s="65"/>
      <c r="LAH4" s="65"/>
      <c r="LAI4" s="65"/>
      <c r="LAJ4" s="65"/>
      <c r="LAK4" s="65"/>
      <c r="LAL4" s="65"/>
      <c r="LAM4" s="65"/>
      <c r="LAN4" s="65"/>
      <c r="LAO4" s="65"/>
      <c r="LAP4" s="65"/>
      <c r="LAQ4" s="65"/>
      <c r="LAR4" s="65"/>
      <c r="LAS4" s="65"/>
      <c r="LAT4" s="65"/>
      <c r="LAU4" s="65"/>
      <c r="LAV4" s="65"/>
      <c r="LAW4" s="65"/>
      <c r="LAX4" s="65"/>
      <c r="LAY4" s="65"/>
      <c r="LAZ4" s="65"/>
      <c r="LBA4" s="65"/>
      <c r="LBB4" s="65"/>
      <c r="LBC4" s="65"/>
      <c r="LBD4" s="65"/>
      <c r="LBE4" s="65"/>
      <c r="LBF4" s="65"/>
      <c r="LBG4" s="65"/>
      <c r="LBH4" s="65"/>
      <c r="LBI4" s="65"/>
      <c r="LBJ4" s="65"/>
      <c r="LBK4" s="65"/>
      <c r="LBL4" s="65"/>
      <c r="LBM4" s="65"/>
      <c r="LBN4" s="65"/>
      <c r="LBO4" s="65"/>
      <c r="LBP4" s="65"/>
      <c r="LBQ4" s="65"/>
      <c r="LBR4" s="65"/>
      <c r="LBS4" s="65"/>
      <c r="LBT4" s="65"/>
      <c r="LBU4" s="65"/>
      <c r="LBV4" s="65"/>
      <c r="LBW4" s="65"/>
      <c r="LBX4" s="65"/>
      <c r="LBY4" s="65"/>
      <c r="LBZ4" s="65"/>
      <c r="LCA4" s="65"/>
      <c r="LCB4" s="65"/>
      <c r="LCC4" s="65"/>
      <c r="LCD4" s="65"/>
      <c r="LCE4" s="65"/>
      <c r="LCF4" s="65"/>
      <c r="LCG4" s="65"/>
      <c r="LCH4" s="65"/>
      <c r="LCI4" s="65"/>
      <c r="LCJ4" s="65"/>
      <c r="LCK4" s="65"/>
      <c r="LCL4" s="65"/>
      <c r="LCM4" s="65"/>
      <c r="LCN4" s="65"/>
      <c r="LCO4" s="65"/>
      <c r="LCP4" s="65"/>
      <c r="LCQ4" s="65"/>
      <c r="LCR4" s="65"/>
      <c r="LCS4" s="65"/>
      <c r="LCT4" s="65"/>
      <c r="LCU4" s="65"/>
      <c r="LCV4" s="65"/>
      <c r="LCW4" s="65"/>
      <c r="LCX4" s="65"/>
      <c r="LCY4" s="65"/>
      <c r="LCZ4" s="65"/>
      <c r="LDA4" s="65"/>
      <c r="LDB4" s="65"/>
      <c r="LDC4" s="65"/>
      <c r="LDD4" s="65"/>
      <c r="LDE4" s="65"/>
      <c r="LDF4" s="65"/>
      <c r="LDG4" s="65"/>
      <c r="LDH4" s="65"/>
      <c r="LDI4" s="65"/>
      <c r="LDJ4" s="65"/>
      <c r="LDK4" s="65"/>
      <c r="LDL4" s="65"/>
      <c r="LDM4" s="65"/>
      <c r="LDN4" s="65"/>
      <c r="LDO4" s="65"/>
      <c r="LDP4" s="65"/>
      <c r="LDQ4" s="65"/>
      <c r="LDR4" s="65"/>
      <c r="LDS4" s="65"/>
      <c r="LDT4" s="65"/>
      <c r="LDU4" s="65"/>
      <c r="LDV4" s="65"/>
      <c r="LDW4" s="65"/>
      <c r="LDX4" s="65"/>
      <c r="LDY4" s="65"/>
      <c r="LDZ4" s="65"/>
      <c r="LEA4" s="65"/>
      <c r="LEB4" s="65"/>
      <c r="LEC4" s="65"/>
      <c r="LED4" s="65"/>
      <c r="LEE4" s="65"/>
      <c r="LEF4" s="65"/>
      <c r="LEG4" s="65"/>
      <c r="LEH4" s="65"/>
      <c r="LEI4" s="65"/>
      <c r="LEJ4" s="65"/>
      <c r="LEK4" s="65"/>
      <c r="LEL4" s="65"/>
      <c r="LEM4" s="65"/>
      <c r="LEN4" s="65"/>
      <c r="LEO4" s="65"/>
      <c r="LEP4" s="65"/>
      <c r="LEQ4" s="65"/>
      <c r="LER4" s="65"/>
      <c r="LES4" s="65"/>
      <c r="LET4" s="65"/>
      <c r="LEU4" s="65"/>
      <c r="LEV4" s="65"/>
      <c r="LEW4" s="65"/>
      <c r="LEX4" s="65"/>
      <c r="LEY4" s="65"/>
      <c r="LEZ4" s="65"/>
      <c r="LFA4" s="65"/>
      <c r="LFB4" s="65"/>
      <c r="LFC4" s="65"/>
      <c r="LFD4" s="65"/>
      <c r="LFE4" s="65"/>
      <c r="LFF4" s="65"/>
      <c r="LFG4" s="65"/>
      <c r="LFH4" s="65"/>
      <c r="LFI4" s="65"/>
      <c r="LFJ4" s="65"/>
      <c r="LFK4" s="65"/>
      <c r="LFL4" s="65"/>
      <c r="LFM4" s="65"/>
      <c r="LFN4" s="65"/>
      <c r="LFO4" s="65"/>
      <c r="LFP4" s="65"/>
      <c r="LFQ4" s="65"/>
      <c r="LFR4" s="65"/>
      <c r="LFS4" s="65"/>
      <c r="LFT4" s="65"/>
      <c r="LFU4" s="65"/>
      <c r="LFV4" s="65"/>
      <c r="LFW4" s="65"/>
      <c r="LFX4" s="65"/>
      <c r="LFY4" s="65"/>
      <c r="LFZ4" s="65"/>
      <c r="LGA4" s="65"/>
      <c r="LGB4" s="65"/>
      <c r="LGC4" s="65"/>
      <c r="LGD4" s="65"/>
      <c r="LGE4" s="65"/>
      <c r="LGF4" s="65"/>
      <c r="LGG4" s="65"/>
      <c r="LGH4" s="65"/>
      <c r="LGI4" s="65"/>
      <c r="LGJ4" s="65"/>
      <c r="LGK4" s="65"/>
      <c r="LGL4" s="65"/>
      <c r="LGM4" s="65"/>
      <c r="LGN4" s="65"/>
      <c r="LGO4" s="65"/>
      <c r="LGP4" s="65"/>
      <c r="LGQ4" s="65"/>
      <c r="LGR4" s="65"/>
      <c r="LGS4" s="65"/>
      <c r="LGT4" s="65"/>
      <c r="LGU4" s="65"/>
      <c r="LGV4" s="65"/>
      <c r="LGW4" s="65"/>
      <c r="LGX4" s="65"/>
      <c r="LGY4" s="65"/>
      <c r="LGZ4" s="65"/>
      <c r="LHA4" s="65"/>
      <c r="LHB4" s="65"/>
      <c r="LHC4" s="65"/>
      <c r="LHD4" s="65"/>
      <c r="LHE4" s="65"/>
      <c r="LHF4" s="65"/>
      <c r="LHG4" s="65"/>
      <c r="LHH4" s="65"/>
      <c r="LHI4" s="65"/>
      <c r="LHJ4" s="65"/>
      <c r="LHK4" s="65"/>
      <c r="LHL4" s="65"/>
      <c r="LHM4" s="65"/>
      <c r="LHN4" s="65"/>
      <c r="LHO4" s="65"/>
      <c r="LHP4" s="65"/>
      <c r="LHQ4" s="65"/>
      <c r="LHR4" s="65"/>
      <c r="LHS4" s="65"/>
      <c r="LHT4" s="65"/>
      <c r="LHU4" s="65"/>
      <c r="LHV4" s="65"/>
      <c r="LHW4" s="65"/>
      <c r="LHX4" s="65"/>
      <c r="LHY4" s="65"/>
      <c r="LHZ4" s="65"/>
      <c r="LIA4" s="65"/>
      <c r="LIB4" s="65"/>
      <c r="LIC4" s="65"/>
      <c r="LID4" s="65"/>
      <c r="LIE4" s="65"/>
      <c r="LIF4" s="65"/>
      <c r="LIG4" s="65"/>
      <c r="LIH4" s="65"/>
      <c r="LII4" s="65"/>
      <c r="LIJ4" s="65"/>
      <c r="LIK4" s="65"/>
      <c r="LIL4" s="65"/>
      <c r="LIM4" s="65"/>
      <c r="LIN4" s="65"/>
      <c r="LIO4" s="65"/>
      <c r="LIP4" s="65"/>
      <c r="LIQ4" s="65"/>
      <c r="LIR4" s="65"/>
      <c r="LIS4" s="65"/>
      <c r="LIT4" s="65"/>
      <c r="LIU4" s="65"/>
      <c r="LIV4" s="65"/>
      <c r="LIW4" s="65"/>
      <c r="LIX4" s="65"/>
      <c r="LIY4" s="65"/>
      <c r="LIZ4" s="65"/>
      <c r="LJA4" s="65"/>
      <c r="LJB4" s="65"/>
      <c r="LJC4" s="65"/>
      <c r="LJD4" s="65"/>
      <c r="LJE4" s="65"/>
      <c r="LJF4" s="65"/>
      <c r="LJG4" s="65"/>
      <c r="LJH4" s="65"/>
      <c r="LJI4" s="65"/>
      <c r="LJJ4" s="65"/>
      <c r="LJK4" s="65"/>
      <c r="LJL4" s="65"/>
      <c r="LJM4" s="65"/>
      <c r="LJN4" s="65"/>
      <c r="LJO4" s="65"/>
      <c r="LJP4" s="65"/>
      <c r="LJQ4" s="65"/>
      <c r="LJR4" s="65"/>
      <c r="LJS4" s="65"/>
      <c r="LJT4" s="65"/>
      <c r="LJU4" s="65"/>
      <c r="LJV4" s="65"/>
      <c r="LJW4" s="65"/>
      <c r="LJX4" s="65"/>
      <c r="LJY4" s="65"/>
      <c r="LJZ4" s="65"/>
      <c r="LKA4" s="65"/>
      <c r="LKB4" s="65"/>
      <c r="LKC4" s="65"/>
      <c r="LKD4" s="65"/>
      <c r="LKE4" s="65"/>
      <c r="LKF4" s="65"/>
      <c r="LKG4" s="65"/>
      <c r="LKH4" s="65"/>
      <c r="LKI4" s="65"/>
      <c r="LKJ4" s="65"/>
      <c r="LKK4" s="65"/>
      <c r="LKL4" s="65"/>
      <c r="LKM4" s="65"/>
      <c r="LKN4" s="65"/>
      <c r="LKO4" s="65"/>
      <c r="LKP4" s="65"/>
      <c r="LKQ4" s="65"/>
      <c r="LKR4" s="65"/>
      <c r="LKS4" s="65"/>
      <c r="LKT4" s="65"/>
      <c r="LKU4" s="65"/>
      <c r="LKV4" s="65"/>
      <c r="LKW4" s="65"/>
      <c r="LKX4" s="65"/>
      <c r="LKY4" s="65"/>
      <c r="LKZ4" s="65"/>
      <c r="LLA4" s="65"/>
      <c r="LLB4" s="65"/>
      <c r="LLC4" s="65"/>
      <c r="LLD4" s="65"/>
      <c r="LLE4" s="65"/>
      <c r="LLF4" s="65"/>
      <c r="LLG4" s="65"/>
      <c r="LLH4" s="65"/>
      <c r="LLI4" s="65"/>
      <c r="LLJ4" s="65"/>
      <c r="LLK4" s="65"/>
      <c r="LLL4" s="65"/>
      <c r="LLM4" s="65"/>
      <c r="LLN4" s="65"/>
      <c r="LLO4" s="65"/>
      <c r="LLP4" s="65"/>
      <c r="LLQ4" s="65"/>
      <c r="LLR4" s="65"/>
      <c r="LLS4" s="65"/>
      <c r="LLT4" s="65"/>
      <c r="LLU4" s="65"/>
      <c r="LLV4" s="65"/>
      <c r="LLW4" s="65"/>
      <c r="LLX4" s="65"/>
      <c r="LLY4" s="65"/>
      <c r="LLZ4" s="65"/>
      <c r="LMA4" s="65"/>
      <c r="LMB4" s="65"/>
      <c r="LMC4" s="65"/>
      <c r="LMD4" s="65"/>
      <c r="LME4" s="65"/>
      <c r="LMF4" s="65"/>
      <c r="LMG4" s="65"/>
      <c r="LMH4" s="65"/>
      <c r="LMI4" s="65"/>
      <c r="LMJ4" s="65"/>
      <c r="LMK4" s="65"/>
      <c r="LML4" s="65"/>
      <c r="LMM4" s="65"/>
      <c r="LMN4" s="65"/>
      <c r="LMO4" s="65"/>
      <c r="LMP4" s="65"/>
      <c r="LMQ4" s="65"/>
      <c r="LMR4" s="65"/>
      <c r="LMS4" s="65"/>
      <c r="LMT4" s="65"/>
      <c r="LMU4" s="65"/>
      <c r="LMV4" s="65"/>
      <c r="LMW4" s="65"/>
      <c r="LMX4" s="65"/>
      <c r="LMY4" s="65"/>
      <c r="LMZ4" s="65"/>
      <c r="LNA4" s="65"/>
      <c r="LNB4" s="65"/>
      <c r="LNC4" s="65"/>
      <c r="LND4" s="65"/>
      <c r="LNE4" s="65"/>
      <c r="LNF4" s="65"/>
      <c r="LNG4" s="65"/>
      <c r="LNH4" s="65"/>
      <c r="LNI4" s="65"/>
      <c r="LNJ4" s="65"/>
      <c r="LNK4" s="65"/>
      <c r="LNL4" s="65"/>
      <c r="LNM4" s="65"/>
      <c r="LNN4" s="65"/>
      <c r="LNO4" s="65"/>
      <c r="LNP4" s="65"/>
      <c r="LNQ4" s="65"/>
      <c r="LNR4" s="65"/>
      <c r="LNS4" s="65"/>
      <c r="LNT4" s="65"/>
      <c r="LNU4" s="65"/>
      <c r="LNV4" s="65"/>
      <c r="LNW4" s="65"/>
      <c r="LNX4" s="65"/>
      <c r="LNY4" s="65"/>
      <c r="LNZ4" s="65"/>
      <c r="LOA4" s="65"/>
      <c r="LOB4" s="65"/>
      <c r="LOC4" s="65"/>
      <c r="LOD4" s="65"/>
      <c r="LOE4" s="65"/>
      <c r="LOF4" s="65"/>
      <c r="LOG4" s="65"/>
      <c r="LOH4" s="65"/>
      <c r="LOI4" s="65"/>
      <c r="LOJ4" s="65"/>
      <c r="LOK4" s="65"/>
      <c r="LOL4" s="65"/>
      <c r="LOM4" s="65"/>
      <c r="LON4" s="65"/>
      <c r="LOO4" s="65"/>
      <c r="LOP4" s="65"/>
      <c r="LOQ4" s="65"/>
      <c r="LOR4" s="65"/>
      <c r="LOS4" s="65"/>
      <c r="LOT4" s="65"/>
      <c r="LOU4" s="65"/>
      <c r="LOV4" s="65"/>
      <c r="LOW4" s="65"/>
      <c r="LOX4" s="65"/>
      <c r="LOY4" s="65"/>
      <c r="LOZ4" s="65"/>
      <c r="LPA4" s="65"/>
      <c r="LPB4" s="65"/>
      <c r="LPC4" s="65"/>
      <c r="LPD4" s="65"/>
      <c r="LPE4" s="65"/>
      <c r="LPF4" s="65"/>
      <c r="LPG4" s="65"/>
      <c r="LPH4" s="65"/>
      <c r="LPI4" s="65"/>
      <c r="LPJ4" s="65"/>
      <c r="LPK4" s="65"/>
      <c r="LPL4" s="65"/>
      <c r="LPM4" s="65"/>
      <c r="LPN4" s="65"/>
      <c r="LPO4" s="65"/>
      <c r="LPP4" s="65"/>
      <c r="LPQ4" s="65"/>
      <c r="LPR4" s="65"/>
      <c r="LPS4" s="65"/>
      <c r="LPT4" s="65"/>
      <c r="LPU4" s="65"/>
      <c r="LPV4" s="65"/>
      <c r="LPW4" s="65"/>
      <c r="LPX4" s="65"/>
      <c r="LPY4" s="65"/>
      <c r="LPZ4" s="65"/>
      <c r="LQA4" s="65"/>
      <c r="LQB4" s="65"/>
      <c r="LQC4" s="65"/>
      <c r="LQD4" s="65"/>
      <c r="LQE4" s="65"/>
      <c r="LQF4" s="65"/>
      <c r="LQG4" s="65"/>
      <c r="LQH4" s="65"/>
      <c r="LQI4" s="65"/>
      <c r="LQJ4" s="65"/>
      <c r="LQK4" s="65"/>
      <c r="LQL4" s="65"/>
      <c r="LQM4" s="65"/>
      <c r="LQN4" s="65"/>
      <c r="LQO4" s="65"/>
      <c r="LQP4" s="65"/>
      <c r="LQQ4" s="65"/>
      <c r="LQR4" s="65"/>
      <c r="LQS4" s="65"/>
      <c r="LQT4" s="65"/>
      <c r="LQU4" s="65"/>
      <c r="LQV4" s="65"/>
      <c r="LQW4" s="65"/>
      <c r="LQX4" s="65"/>
      <c r="LQY4" s="65"/>
      <c r="LQZ4" s="65"/>
      <c r="LRA4" s="65"/>
      <c r="LRB4" s="65"/>
      <c r="LRC4" s="65"/>
      <c r="LRD4" s="65"/>
      <c r="LRE4" s="65"/>
      <c r="LRF4" s="65"/>
      <c r="LRG4" s="65"/>
      <c r="LRH4" s="65"/>
      <c r="LRI4" s="65"/>
      <c r="LRJ4" s="65"/>
      <c r="LRK4" s="65"/>
      <c r="LRL4" s="65"/>
      <c r="LRM4" s="65"/>
      <c r="LRN4" s="65"/>
      <c r="LRO4" s="65"/>
      <c r="LRP4" s="65"/>
      <c r="LRQ4" s="65"/>
      <c r="LRR4" s="65"/>
      <c r="LRS4" s="65"/>
      <c r="LRT4" s="65"/>
      <c r="LRU4" s="65"/>
      <c r="LRV4" s="65"/>
      <c r="LRW4" s="65"/>
      <c r="LRX4" s="65"/>
      <c r="LRY4" s="65"/>
      <c r="LRZ4" s="65"/>
      <c r="LSA4" s="65"/>
      <c r="LSB4" s="65"/>
      <c r="LSC4" s="65"/>
      <c r="LSD4" s="65"/>
      <c r="LSE4" s="65"/>
      <c r="LSF4" s="65"/>
      <c r="LSG4" s="65"/>
      <c r="LSH4" s="65"/>
      <c r="LSI4" s="65"/>
      <c r="LSJ4" s="65"/>
      <c r="LSK4" s="65"/>
      <c r="LSL4" s="65"/>
      <c r="LSM4" s="65"/>
      <c r="LSN4" s="65"/>
      <c r="LSO4" s="65"/>
      <c r="LSP4" s="65"/>
      <c r="LSQ4" s="65"/>
      <c r="LSR4" s="65"/>
      <c r="LSS4" s="65"/>
      <c r="LST4" s="65"/>
      <c r="LSU4" s="65"/>
      <c r="LSV4" s="65"/>
      <c r="LSW4" s="65"/>
      <c r="LSX4" s="65"/>
      <c r="LSY4" s="65"/>
      <c r="LSZ4" s="65"/>
      <c r="LTA4" s="65"/>
      <c r="LTB4" s="65"/>
      <c r="LTC4" s="65"/>
      <c r="LTD4" s="65"/>
      <c r="LTE4" s="65"/>
      <c r="LTF4" s="65"/>
      <c r="LTG4" s="65"/>
      <c r="LTH4" s="65"/>
      <c r="LTI4" s="65"/>
      <c r="LTJ4" s="65"/>
      <c r="LTK4" s="65"/>
      <c r="LTL4" s="65"/>
      <c r="LTM4" s="65"/>
      <c r="LTN4" s="65"/>
      <c r="LTO4" s="65"/>
      <c r="LTP4" s="65"/>
      <c r="LTQ4" s="65"/>
      <c r="LTR4" s="65"/>
      <c r="LTS4" s="65"/>
      <c r="LTT4" s="65"/>
      <c r="LTU4" s="65"/>
      <c r="LTV4" s="65"/>
      <c r="LTW4" s="65"/>
      <c r="LTX4" s="65"/>
      <c r="LTY4" s="65"/>
      <c r="LTZ4" s="65"/>
      <c r="LUA4" s="65"/>
      <c r="LUB4" s="65"/>
      <c r="LUC4" s="65"/>
      <c r="LUD4" s="65"/>
      <c r="LUE4" s="65"/>
      <c r="LUF4" s="65"/>
      <c r="LUG4" s="65"/>
      <c r="LUH4" s="65"/>
      <c r="LUI4" s="65"/>
      <c r="LUJ4" s="65"/>
      <c r="LUK4" s="65"/>
      <c r="LUL4" s="65"/>
      <c r="LUM4" s="65"/>
      <c r="LUN4" s="65"/>
      <c r="LUO4" s="65"/>
      <c r="LUP4" s="65"/>
      <c r="LUQ4" s="65"/>
      <c r="LUR4" s="65"/>
      <c r="LUS4" s="65"/>
      <c r="LUT4" s="65"/>
      <c r="LUU4" s="65"/>
      <c r="LUV4" s="65"/>
      <c r="LUW4" s="65"/>
      <c r="LUX4" s="65"/>
      <c r="LUY4" s="65"/>
      <c r="LUZ4" s="65"/>
      <c r="LVA4" s="65"/>
      <c r="LVB4" s="65"/>
      <c r="LVC4" s="65"/>
      <c r="LVD4" s="65"/>
      <c r="LVE4" s="65"/>
      <c r="LVF4" s="65"/>
      <c r="LVG4" s="65"/>
      <c r="LVH4" s="65"/>
      <c r="LVI4" s="65"/>
      <c r="LVJ4" s="65"/>
      <c r="LVK4" s="65"/>
      <c r="LVL4" s="65"/>
      <c r="LVM4" s="65"/>
      <c r="LVN4" s="65"/>
      <c r="LVO4" s="65"/>
      <c r="LVP4" s="65"/>
      <c r="LVQ4" s="65"/>
      <c r="LVR4" s="65"/>
      <c r="LVS4" s="65"/>
      <c r="LVT4" s="65"/>
      <c r="LVU4" s="65"/>
      <c r="LVV4" s="65"/>
      <c r="LVW4" s="65"/>
      <c r="LVX4" s="65"/>
      <c r="LVY4" s="65"/>
      <c r="LVZ4" s="65"/>
      <c r="LWA4" s="65"/>
      <c r="LWB4" s="65"/>
      <c r="LWC4" s="65"/>
      <c r="LWD4" s="65"/>
      <c r="LWE4" s="65"/>
      <c r="LWF4" s="65"/>
      <c r="LWG4" s="65"/>
      <c r="LWH4" s="65"/>
      <c r="LWI4" s="65"/>
      <c r="LWJ4" s="65"/>
      <c r="LWK4" s="65"/>
      <c r="LWL4" s="65"/>
      <c r="LWM4" s="65"/>
      <c r="LWN4" s="65"/>
      <c r="LWO4" s="65"/>
      <c r="LWP4" s="65"/>
      <c r="LWQ4" s="65"/>
      <c r="LWR4" s="65"/>
      <c r="LWS4" s="65"/>
      <c r="LWT4" s="65"/>
      <c r="LWU4" s="65"/>
      <c r="LWV4" s="65"/>
      <c r="LWW4" s="65"/>
      <c r="LWX4" s="65"/>
      <c r="LWY4" s="65"/>
      <c r="LWZ4" s="65"/>
      <c r="LXA4" s="65"/>
      <c r="LXB4" s="65"/>
      <c r="LXC4" s="65"/>
      <c r="LXD4" s="65"/>
      <c r="LXE4" s="65"/>
      <c r="LXF4" s="65"/>
      <c r="LXG4" s="65"/>
      <c r="LXH4" s="65"/>
      <c r="LXI4" s="65"/>
      <c r="LXJ4" s="65"/>
      <c r="LXK4" s="65"/>
      <c r="LXL4" s="65"/>
      <c r="LXM4" s="65"/>
      <c r="LXN4" s="65"/>
      <c r="LXO4" s="65"/>
      <c r="LXP4" s="65"/>
      <c r="LXQ4" s="65"/>
      <c r="LXR4" s="65"/>
      <c r="LXS4" s="65"/>
      <c r="LXT4" s="65"/>
      <c r="LXU4" s="65"/>
      <c r="LXV4" s="65"/>
      <c r="LXW4" s="65"/>
      <c r="LXX4" s="65"/>
      <c r="LXY4" s="65"/>
      <c r="LXZ4" s="65"/>
      <c r="LYA4" s="65"/>
      <c r="LYB4" s="65"/>
      <c r="LYC4" s="65"/>
      <c r="LYD4" s="65"/>
      <c r="LYE4" s="65"/>
      <c r="LYF4" s="65"/>
      <c r="LYG4" s="65"/>
      <c r="LYH4" s="65"/>
      <c r="LYI4" s="65"/>
      <c r="LYJ4" s="65"/>
      <c r="LYK4" s="65"/>
      <c r="LYL4" s="65"/>
      <c r="LYM4" s="65"/>
      <c r="LYN4" s="65"/>
      <c r="LYO4" s="65"/>
      <c r="LYP4" s="65"/>
      <c r="LYQ4" s="65"/>
      <c r="LYR4" s="65"/>
      <c r="LYS4" s="65"/>
      <c r="LYT4" s="65"/>
      <c r="LYU4" s="65"/>
      <c r="LYV4" s="65"/>
      <c r="LYW4" s="65"/>
      <c r="LYX4" s="65"/>
      <c r="LYY4" s="65"/>
      <c r="LYZ4" s="65"/>
      <c r="LZA4" s="65"/>
      <c r="LZB4" s="65"/>
      <c r="LZC4" s="65"/>
      <c r="LZD4" s="65"/>
      <c r="LZE4" s="65"/>
      <c r="LZF4" s="65"/>
      <c r="LZG4" s="65"/>
      <c r="LZH4" s="65"/>
      <c r="LZI4" s="65"/>
      <c r="LZJ4" s="65"/>
      <c r="LZK4" s="65"/>
      <c r="LZL4" s="65"/>
      <c r="LZM4" s="65"/>
      <c r="LZN4" s="65"/>
      <c r="LZO4" s="65"/>
      <c r="LZP4" s="65"/>
      <c r="LZQ4" s="65"/>
      <c r="LZR4" s="65"/>
      <c r="LZS4" s="65"/>
      <c r="LZT4" s="65"/>
      <c r="LZU4" s="65"/>
      <c r="LZV4" s="65"/>
      <c r="LZW4" s="65"/>
      <c r="LZX4" s="65"/>
      <c r="LZY4" s="65"/>
      <c r="LZZ4" s="65"/>
      <c r="MAA4" s="65"/>
      <c r="MAB4" s="65"/>
      <c r="MAC4" s="65"/>
      <c r="MAD4" s="65"/>
      <c r="MAE4" s="65"/>
      <c r="MAF4" s="65"/>
      <c r="MAG4" s="65"/>
      <c r="MAH4" s="65"/>
      <c r="MAI4" s="65"/>
      <c r="MAJ4" s="65"/>
      <c r="MAK4" s="65"/>
      <c r="MAL4" s="65"/>
      <c r="MAM4" s="65"/>
      <c r="MAN4" s="65"/>
      <c r="MAO4" s="65"/>
      <c r="MAP4" s="65"/>
      <c r="MAQ4" s="65"/>
      <c r="MAR4" s="65"/>
      <c r="MAS4" s="65"/>
      <c r="MAT4" s="65"/>
      <c r="MAU4" s="65"/>
      <c r="MAV4" s="65"/>
      <c r="MAW4" s="65"/>
      <c r="MAX4" s="65"/>
      <c r="MAY4" s="65"/>
      <c r="MAZ4" s="65"/>
      <c r="MBA4" s="65"/>
      <c r="MBB4" s="65"/>
      <c r="MBC4" s="65"/>
      <c r="MBD4" s="65"/>
      <c r="MBE4" s="65"/>
      <c r="MBF4" s="65"/>
      <c r="MBG4" s="65"/>
      <c r="MBH4" s="65"/>
      <c r="MBI4" s="65"/>
      <c r="MBJ4" s="65"/>
      <c r="MBK4" s="65"/>
      <c r="MBL4" s="65"/>
      <c r="MBM4" s="65"/>
      <c r="MBN4" s="65"/>
      <c r="MBO4" s="65"/>
      <c r="MBP4" s="65"/>
      <c r="MBQ4" s="65"/>
      <c r="MBR4" s="65"/>
      <c r="MBS4" s="65"/>
      <c r="MBT4" s="65"/>
      <c r="MBU4" s="65"/>
      <c r="MBV4" s="65"/>
      <c r="MBW4" s="65"/>
      <c r="MBX4" s="65"/>
      <c r="MBY4" s="65"/>
      <c r="MBZ4" s="65"/>
      <c r="MCA4" s="65"/>
      <c r="MCB4" s="65"/>
      <c r="MCC4" s="65"/>
      <c r="MCD4" s="65"/>
      <c r="MCE4" s="65"/>
      <c r="MCF4" s="65"/>
      <c r="MCG4" s="65"/>
      <c r="MCH4" s="65"/>
      <c r="MCI4" s="65"/>
      <c r="MCJ4" s="65"/>
      <c r="MCK4" s="65"/>
      <c r="MCL4" s="65"/>
      <c r="MCM4" s="65"/>
      <c r="MCN4" s="65"/>
      <c r="MCO4" s="65"/>
      <c r="MCP4" s="65"/>
      <c r="MCQ4" s="65"/>
      <c r="MCR4" s="65"/>
      <c r="MCS4" s="65"/>
      <c r="MCT4" s="65"/>
      <c r="MCU4" s="65"/>
      <c r="MCV4" s="65"/>
      <c r="MCW4" s="65"/>
      <c r="MCX4" s="65"/>
      <c r="MCY4" s="65"/>
      <c r="MCZ4" s="65"/>
      <c r="MDA4" s="65"/>
      <c r="MDB4" s="65"/>
      <c r="MDC4" s="65"/>
      <c r="MDD4" s="65"/>
      <c r="MDE4" s="65"/>
      <c r="MDF4" s="65"/>
      <c r="MDG4" s="65"/>
      <c r="MDH4" s="65"/>
      <c r="MDI4" s="65"/>
      <c r="MDJ4" s="65"/>
      <c r="MDK4" s="65"/>
      <c r="MDL4" s="65"/>
      <c r="MDM4" s="65"/>
      <c r="MDN4" s="65"/>
      <c r="MDO4" s="65"/>
      <c r="MDP4" s="65"/>
      <c r="MDQ4" s="65"/>
      <c r="MDR4" s="65"/>
      <c r="MDS4" s="65"/>
      <c r="MDT4" s="65"/>
      <c r="MDU4" s="65"/>
      <c r="MDV4" s="65"/>
      <c r="MDW4" s="65"/>
      <c r="MDX4" s="65"/>
      <c r="MDY4" s="65"/>
      <c r="MDZ4" s="65"/>
      <c r="MEA4" s="65"/>
      <c r="MEB4" s="65"/>
      <c r="MEC4" s="65"/>
      <c r="MED4" s="65"/>
      <c r="MEE4" s="65"/>
      <c r="MEF4" s="65"/>
      <c r="MEG4" s="65"/>
      <c r="MEH4" s="65"/>
      <c r="MEI4" s="65"/>
      <c r="MEJ4" s="65"/>
      <c r="MEK4" s="65"/>
      <c r="MEL4" s="65"/>
      <c r="MEM4" s="65"/>
      <c r="MEN4" s="65"/>
      <c r="MEO4" s="65"/>
      <c r="MEP4" s="65"/>
      <c r="MEQ4" s="65"/>
      <c r="MER4" s="65"/>
      <c r="MES4" s="65"/>
      <c r="MET4" s="65"/>
      <c r="MEU4" s="65"/>
      <c r="MEV4" s="65"/>
      <c r="MEW4" s="65"/>
      <c r="MEX4" s="65"/>
      <c r="MEY4" s="65"/>
      <c r="MEZ4" s="65"/>
      <c r="MFA4" s="65"/>
      <c r="MFB4" s="65"/>
      <c r="MFC4" s="65"/>
      <c r="MFD4" s="65"/>
      <c r="MFE4" s="65"/>
      <c r="MFF4" s="65"/>
      <c r="MFG4" s="65"/>
      <c r="MFH4" s="65"/>
      <c r="MFI4" s="65"/>
      <c r="MFJ4" s="65"/>
      <c r="MFK4" s="65"/>
      <c r="MFL4" s="65"/>
      <c r="MFM4" s="65"/>
      <c r="MFN4" s="65"/>
      <c r="MFO4" s="65"/>
      <c r="MFP4" s="65"/>
      <c r="MFQ4" s="65"/>
      <c r="MFR4" s="65"/>
      <c r="MFS4" s="65"/>
      <c r="MFT4" s="65"/>
      <c r="MFU4" s="65"/>
      <c r="MFV4" s="65"/>
      <c r="MFW4" s="65"/>
      <c r="MFX4" s="65"/>
      <c r="MFY4" s="65"/>
      <c r="MFZ4" s="65"/>
      <c r="MGA4" s="65"/>
      <c r="MGB4" s="65"/>
      <c r="MGC4" s="65"/>
      <c r="MGD4" s="65"/>
      <c r="MGE4" s="65"/>
      <c r="MGF4" s="65"/>
      <c r="MGG4" s="65"/>
      <c r="MGH4" s="65"/>
      <c r="MGI4" s="65"/>
      <c r="MGJ4" s="65"/>
      <c r="MGK4" s="65"/>
      <c r="MGL4" s="65"/>
      <c r="MGM4" s="65"/>
      <c r="MGN4" s="65"/>
      <c r="MGO4" s="65"/>
      <c r="MGP4" s="65"/>
      <c r="MGQ4" s="65"/>
      <c r="MGR4" s="65"/>
      <c r="MGS4" s="65"/>
      <c r="MGT4" s="65"/>
      <c r="MGU4" s="65"/>
      <c r="MGV4" s="65"/>
      <c r="MGW4" s="65"/>
      <c r="MGX4" s="65"/>
      <c r="MGY4" s="65"/>
      <c r="MGZ4" s="65"/>
      <c r="MHA4" s="65"/>
      <c r="MHB4" s="65"/>
      <c r="MHC4" s="65"/>
      <c r="MHD4" s="65"/>
      <c r="MHE4" s="65"/>
      <c r="MHF4" s="65"/>
      <c r="MHG4" s="65"/>
      <c r="MHH4" s="65"/>
      <c r="MHI4" s="65"/>
      <c r="MHJ4" s="65"/>
      <c r="MHK4" s="65"/>
      <c r="MHL4" s="65"/>
      <c r="MHM4" s="65"/>
      <c r="MHN4" s="65"/>
      <c r="MHO4" s="65"/>
      <c r="MHP4" s="65"/>
      <c r="MHQ4" s="65"/>
      <c r="MHR4" s="65"/>
      <c r="MHS4" s="65"/>
      <c r="MHT4" s="65"/>
      <c r="MHU4" s="65"/>
      <c r="MHV4" s="65"/>
      <c r="MHW4" s="65"/>
      <c r="MHX4" s="65"/>
      <c r="MHY4" s="65"/>
      <c r="MHZ4" s="65"/>
      <c r="MIA4" s="65"/>
      <c r="MIB4" s="65"/>
      <c r="MIC4" s="65"/>
      <c r="MID4" s="65"/>
      <c r="MIE4" s="65"/>
      <c r="MIF4" s="65"/>
      <c r="MIG4" s="65"/>
      <c r="MIH4" s="65"/>
      <c r="MII4" s="65"/>
      <c r="MIJ4" s="65"/>
      <c r="MIK4" s="65"/>
      <c r="MIL4" s="65"/>
      <c r="MIM4" s="65"/>
      <c r="MIN4" s="65"/>
      <c r="MIO4" s="65"/>
      <c r="MIP4" s="65"/>
      <c r="MIQ4" s="65"/>
      <c r="MIR4" s="65"/>
      <c r="MIS4" s="65"/>
      <c r="MIT4" s="65"/>
      <c r="MIU4" s="65"/>
      <c r="MIV4" s="65"/>
      <c r="MIW4" s="65"/>
      <c r="MIX4" s="65"/>
      <c r="MIY4" s="65"/>
      <c r="MIZ4" s="65"/>
      <c r="MJA4" s="65"/>
      <c r="MJB4" s="65"/>
      <c r="MJC4" s="65"/>
      <c r="MJD4" s="65"/>
      <c r="MJE4" s="65"/>
      <c r="MJF4" s="65"/>
      <c r="MJG4" s="65"/>
      <c r="MJH4" s="65"/>
      <c r="MJI4" s="65"/>
      <c r="MJJ4" s="65"/>
      <c r="MJK4" s="65"/>
      <c r="MJL4" s="65"/>
      <c r="MJM4" s="65"/>
      <c r="MJN4" s="65"/>
      <c r="MJO4" s="65"/>
      <c r="MJP4" s="65"/>
      <c r="MJQ4" s="65"/>
      <c r="MJR4" s="65"/>
      <c r="MJS4" s="65"/>
      <c r="MJT4" s="65"/>
      <c r="MJU4" s="65"/>
      <c r="MJV4" s="65"/>
      <c r="MJW4" s="65"/>
      <c r="MJX4" s="65"/>
      <c r="MJY4" s="65"/>
      <c r="MJZ4" s="65"/>
      <c r="MKA4" s="65"/>
      <c r="MKB4" s="65"/>
      <c r="MKC4" s="65"/>
      <c r="MKD4" s="65"/>
      <c r="MKE4" s="65"/>
      <c r="MKF4" s="65"/>
      <c r="MKG4" s="65"/>
      <c r="MKH4" s="65"/>
      <c r="MKI4" s="65"/>
      <c r="MKJ4" s="65"/>
      <c r="MKK4" s="65"/>
      <c r="MKL4" s="65"/>
      <c r="MKM4" s="65"/>
      <c r="MKN4" s="65"/>
      <c r="MKO4" s="65"/>
      <c r="MKP4" s="65"/>
      <c r="MKQ4" s="65"/>
      <c r="MKR4" s="65"/>
      <c r="MKS4" s="65"/>
      <c r="MKT4" s="65"/>
      <c r="MKU4" s="65"/>
      <c r="MKV4" s="65"/>
      <c r="MKW4" s="65"/>
      <c r="MKX4" s="65"/>
      <c r="MKY4" s="65"/>
      <c r="MKZ4" s="65"/>
      <c r="MLA4" s="65"/>
      <c r="MLB4" s="65"/>
      <c r="MLC4" s="65"/>
      <c r="MLD4" s="65"/>
      <c r="MLE4" s="65"/>
      <c r="MLF4" s="65"/>
      <c r="MLG4" s="65"/>
      <c r="MLH4" s="65"/>
      <c r="MLI4" s="65"/>
      <c r="MLJ4" s="65"/>
      <c r="MLK4" s="65"/>
      <c r="MLL4" s="65"/>
      <c r="MLM4" s="65"/>
      <c r="MLN4" s="65"/>
      <c r="MLO4" s="65"/>
      <c r="MLP4" s="65"/>
      <c r="MLQ4" s="65"/>
      <c r="MLR4" s="65"/>
      <c r="MLS4" s="65"/>
      <c r="MLT4" s="65"/>
      <c r="MLU4" s="65"/>
      <c r="MLV4" s="65"/>
      <c r="MLW4" s="65"/>
      <c r="MLX4" s="65"/>
      <c r="MLY4" s="65"/>
      <c r="MLZ4" s="65"/>
      <c r="MMA4" s="65"/>
      <c r="MMB4" s="65"/>
      <c r="MMC4" s="65"/>
      <c r="MMD4" s="65"/>
      <c r="MME4" s="65"/>
      <c r="MMF4" s="65"/>
      <c r="MMG4" s="65"/>
      <c r="MMH4" s="65"/>
      <c r="MMI4" s="65"/>
      <c r="MMJ4" s="65"/>
      <c r="MMK4" s="65"/>
      <c r="MML4" s="65"/>
      <c r="MMM4" s="65"/>
      <c r="MMN4" s="65"/>
      <c r="MMO4" s="65"/>
      <c r="MMP4" s="65"/>
      <c r="MMQ4" s="65"/>
      <c r="MMR4" s="65"/>
      <c r="MMS4" s="65"/>
      <c r="MMT4" s="65"/>
      <c r="MMU4" s="65"/>
      <c r="MMV4" s="65"/>
      <c r="MMW4" s="65"/>
      <c r="MMX4" s="65"/>
      <c r="MMY4" s="65"/>
      <c r="MMZ4" s="65"/>
      <c r="MNA4" s="65"/>
      <c r="MNB4" s="65"/>
      <c r="MNC4" s="65"/>
      <c r="MND4" s="65"/>
      <c r="MNE4" s="65"/>
      <c r="MNF4" s="65"/>
      <c r="MNG4" s="65"/>
      <c r="MNH4" s="65"/>
      <c r="MNI4" s="65"/>
      <c r="MNJ4" s="65"/>
      <c r="MNK4" s="65"/>
      <c r="MNL4" s="65"/>
      <c r="MNM4" s="65"/>
      <c r="MNN4" s="65"/>
      <c r="MNO4" s="65"/>
      <c r="MNP4" s="65"/>
      <c r="MNQ4" s="65"/>
      <c r="MNR4" s="65"/>
      <c r="MNS4" s="65"/>
      <c r="MNT4" s="65"/>
      <c r="MNU4" s="65"/>
      <c r="MNV4" s="65"/>
      <c r="MNW4" s="65"/>
      <c r="MNX4" s="65"/>
      <c r="MNY4" s="65"/>
      <c r="MNZ4" s="65"/>
      <c r="MOA4" s="65"/>
      <c r="MOB4" s="65"/>
      <c r="MOC4" s="65"/>
      <c r="MOD4" s="65"/>
      <c r="MOE4" s="65"/>
      <c r="MOF4" s="65"/>
      <c r="MOG4" s="65"/>
      <c r="MOH4" s="65"/>
      <c r="MOI4" s="65"/>
      <c r="MOJ4" s="65"/>
      <c r="MOK4" s="65"/>
      <c r="MOL4" s="65"/>
      <c r="MOM4" s="65"/>
      <c r="MON4" s="65"/>
      <c r="MOO4" s="65"/>
      <c r="MOP4" s="65"/>
      <c r="MOQ4" s="65"/>
      <c r="MOR4" s="65"/>
      <c r="MOS4" s="65"/>
      <c r="MOT4" s="65"/>
      <c r="MOU4" s="65"/>
      <c r="MOV4" s="65"/>
      <c r="MOW4" s="65"/>
      <c r="MOX4" s="65"/>
      <c r="MOY4" s="65"/>
      <c r="MOZ4" s="65"/>
      <c r="MPA4" s="65"/>
      <c r="MPB4" s="65"/>
      <c r="MPC4" s="65"/>
      <c r="MPD4" s="65"/>
      <c r="MPE4" s="65"/>
      <c r="MPF4" s="65"/>
      <c r="MPG4" s="65"/>
      <c r="MPH4" s="65"/>
      <c r="MPI4" s="65"/>
      <c r="MPJ4" s="65"/>
      <c r="MPK4" s="65"/>
      <c r="MPL4" s="65"/>
      <c r="MPM4" s="65"/>
      <c r="MPN4" s="65"/>
      <c r="MPO4" s="65"/>
      <c r="MPP4" s="65"/>
      <c r="MPQ4" s="65"/>
      <c r="MPR4" s="65"/>
      <c r="MPS4" s="65"/>
      <c r="MPT4" s="65"/>
      <c r="MPU4" s="65"/>
      <c r="MPV4" s="65"/>
      <c r="MPW4" s="65"/>
      <c r="MPX4" s="65"/>
      <c r="MPY4" s="65"/>
      <c r="MPZ4" s="65"/>
      <c r="MQA4" s="65"/>
      <c r="MQB4" s="65"/>
      <c r="MQC4" s="65"/>
      <c r="MQD4" s="65"/>
      <c r="MQE4" s="65"/>
      <c r="MQF4" s="65"/>
      <c r="MQG4" s="65"/>
      <c r="MQH4" s="65"/>
      <c r="MQI4" s="65"/>
      <c r="MQJ4" s="65"/>
      <c r="MQK4" s="65"/>
      <c r="MQL4" s="65"/>
      <c r="MQM4" s="65"/>
      <c r="MQN4" s="65"/>
      <c r="MQO4" s="65"/>
      <c r="MQP4" s="65"/>
      <c r="MQQ4" s="65"/>
      <c r="MQR4" s="65"/>
      <c r="MQS4" s="65"/>
      <c r="MQT4" s="65"/>
      <c r="MQU4" s="65"/>
      <c r="MQV4" s="65"/>
      <c r="MQW4" s="65"/>
      <c r="MQX4" s="65"/>
      <c r="MQY4" s="65"/>
      <c r="MQZ4" s="65"/>
      <c r="MRA4" s="65"/>
      <c r="MRB4" s="65"/>
      <c r="MRC4" s="65"/>
      <c r="MRD4" s="65"/>
      <c r="MRE4" s="65"/>
      <c r="MRF4" s="65"/>
      <c r="MRG4" s="65"/>
      <c r="MRH4" s="65"/>
      <c r="MRI4" s="65"/>
      <c r="MRJ4" s="65"/>
      <c r="MRK4" s="65"/>
      <c r="MRL4" s="65"/>
      <c r="MRM4" s="65"/>
      <c r="MRN4" s="65"/>
      <c r="MRO4" s="65"/>
      <c r="MRP4" s="65"/>
      <c r="MRQ4" s="65"/>
      <c r="MRR4" s="65"/>
      <c r="MRS4" s="65"/>
      <c r="MRT4" s="65"/>
      <c r="MRU4" s="65"/>
      <c r="MRV4" s="65"/>
      <c r="MRW4" s="65"/>
      <c r="MRX4" s="65"/>
      <c r="MRY4" s="65"/>
      <c r="MRZ4" s="65"/>
      <c r="MSA4" s="65"/>
      <c r="MSB4" s="65"/>
      <c r="MSC4" s="65"/>
      <c r="MSD4" s="65"/>
      <c r="MSE4" s="65"/>
      <c r="MSF4" s="65"/>
      <c r="MSG4" s="65"/>
      <c r="MSH4" s="65"/>
      <c r="MSI4" s="65"/>
      <c r="MSJ4" s="65"/>
      <c r="MSK4" s="65"/>
      <c r="MSL4" s="65"/>
      <c r="MSM4" s="65"/>
      <c r="MSN4" s="65"/>
      <c r="MSO4" s="65"/>
      <c r="MSP4" s="65"/>
      <c r="MSQ4" s="65"/>
      <c r="MSR4" s="65"/>
      <c r="MSS4" s="65"/>
      <c r="MST4" s="65"/>
      <c r="MSU4" s="65"/>
      <c r="MSV4" s="65"/>
      <c r="MSW4" s="65"/>
      <c r="MSX4" s="65"/>
      <c r="MSY4" s="65"/>
      <c r="MSZ4" s="65"/>
      <c r="MTA4" s="65"/>
      <c r="MTB4" s="65"/>
      <c r="MTC4" s="65"/>
      <c r="MTD4" s="65"/>
      <c r="MTE4" s="65"/>
      <c r="MTF4" s="65"/>
      <c r="MTG4" s="65"/>
      <c r="MTH4" s="65"/>
      <c r="MTI4" s="65"/>
      <c r="MTJ4" s="65"/>
      <c r="MTK4" s="65"/>
      <c r="MTL4" s="65"/>
      <c r="MTM4" s="65"/>
      <c r="MTN4" s="65"/>
      <c r="MTO4" s="65"/>
      <c r="MTP4" s="65"/>
      <c r="MTQ4" s="65"/>
      <c r="MTR4" s="65"/>
      <c r="MTS4" s="65"/>
      <c r="MTT4" s="65"/>
      <c r="MTU4" s="65"/>
      <c r="MTV4" s="65"/>
      <c r="MTW4" s="65"/>
      <c r="MTX4" s="65"/>
      <c r="MTY4" s="65"/>
      <c r="MTZ4" s="65"/>
      <c r="MUA4" s="65"/>
      <c r="MUB4" s="65"/>
      <c r="MUC4" s="65"/>
      <c r="MUD4" s="65"/>
      <c r="MUE4" s="65"/>
      <c r="MUF4" s="65"/>
      <c r="MUG4" s="65"/>
      <c r="MUH4" s="65"/>
      <c r="MUI4" s="65"/>
      <c r="MUJ4" s="65"/>
      <c r="MUK4" s="65"/>
      <c r="MUL4" s="65"/>
      <c r="MUM4" s="65"/>
      <c r="MUN4" s="65"/>
      <c r="MUO4" s="65"/>
      <c r="MUP4" s="65"/>
      <c r="MUQ4" s="65"/>
      <c r="MUR4" s="65"/>
      <c r="MUS4" s="65"/>
      <c r="MUT4" s="65"/>
      <c r="MUU4" s="65"/>
      <c r="MUV4" s="65"/>
      <c r="MUW4" s="65"/>
      <c r="MUX4" s="65"/>
      <c r="MUY4" s="65"/>
      <c r="MUZ4" s="65"/>
      <c r="MVA4" s="65"/>
      <c r="MVB4" s="65"/>
      <c r="MVC4" s="65"/>
      <c r="MVD4" s="65"/>
      <c r="MVE4" s="65"/>
      <c r="MVF4" s="65"/>
      <c r="MVG4" s="65"/>
      <c r="MVH4" s="65"/>
      <c r="MVI4" s="65"/>
      <c r="MVJ4" s="65"/>
      <c r="MVK4" s="65"/>
      <c r="MVL4" s="65"/>
      <c r="MVM4" s="65"/>
      <c r="MVN4" s="65"/>
      <c r="MVO4" s="65"/>
      <c r="MVP4" s="65"/>
      <c r="MVQ4" s="65"/>
      <c r="MVR4" s="65"/>
      <c r="MVS4" s="65"/>
      <c r="MVT4" s="65"/>
      <c r="MVU4" s="65"/>
      <c r="MVV4" s="65"/>
      <c r="MVW4" s="65"/>
      <c r="MVX4" s="65"/>
      <c r="MVY4" s="65"/>
      <c r="MVZ4" s="65"/>
      <c r="MWA4" s="65"/>
      <c r="MWB4" s="65"/>
      <c r="MWC4" s="65"/>
      <c r="MWD4" s="65"/>
      <c r="MWE4" s="65"/>
      <c r="MWF4" s="65"/>
      <c r="MWG4" s="65"/>
      <c r="MWH4" s="65"/>
      <c r="MWI4" s="65"/>
      <c r="MWJ4" s="65"/>
      <c r="MWK4" s="65"/>
      <c r="MWL4" s="65"/>
      <c r="MWM4" s="65"/>
      <c r="MWN4" s="65"/>
      <c r="MWO4" s="65"/>
      <c r="MWP4" s="65"/>
      <c r="MWQ4" s="65"/>
      <c r="MWR4" s="65"/>
      <c r="MWS4" s="65"/>
      <c r="MWT4" s="65"/>
      <c r="MWU4" s="65"/>
      <c r="MWV4" s="65"/>
      <c r="MWW4" s="65"/>
      <c r="MWX4" s="65"/>
      <c r="MWY4" s="65"/>
      <c r="MWZ4" s="65"/>
      <c r="MXA4" s="65"/>
      <c r="MXB4" s="65"/>
      <c r="MXC4" s="65"/>
      <c r="MXD4" s="65"/>
      <c r="MXE4" s="65"/>
      <c r="MXF4" s="65"/>
      <c r="MXG4" s="65"/>
      <c r="MXH4" s="65"/>
      <c r="MXI4" s="65"/>
      <c r="MXJ4" s="65"/>
      <c r="MXK4" s="65"/>
      <c r="MXL4" s="65"/>
      <c r="MXM4" s="65"/>
      <c r="MXN4" s="65"/>
      <c r="MXO4" s="65"/>
      <c r="MXP4" s="65"/>
      <c r="MXQ4" s="65"/>
      <c r="MXR4" s="65"/>
      <c r="MXS4" s="65"/>
      <c r="MXT4" s="65"/>
      <c r="MXU4" s="65"/>
      <c r="MXV4" s="65"/>
      <c r="MXW4" s="65"/>
      <c r="MXX4" s="65"/>
      <c r="MXY4" s="65"/>
      <c r="MXZ4" s="65"/>
      <c r="MYA4" s="65"/>
      <c r="MYB4" s="65"/>
      <c r="MYC4" s="65"/>
      <c r="MYD4" s="65"/>
      <c r="MYE4" s="65"/>
      <c r="MYF4" s="65"/>
      <c r="MYG4" s="65"/>
      <c r="MYH4" s="65"/>
      <c r="MYI4" s="65"/>
      <c r="MYJ4" s="65"/>
      <c r="MYK4" s="65"/>
      <c r="MYL4" s="65"/>
      <c r="MYM4" s="65"/>
      <c r="MYN4" s="65"/>
      <c r="MYO4" s="65"/>
      <c r="MYP4" s="65"/>
      <c r="MYQ4" s="65"/>
      <c r="MYR4" s="65"/>
      <c r="MYS4" s="65"/>
      <c r="MYT4" s="65"/>
      <c r="MYU4" s="65"/>
      <c r="MYV4" s="65"/>
      <c r="MYW4" s="65"/>
      <c r="MYX4" s="65"/>
      <c r="MYY4" s="65"/>
      <c r="MYZ4" s="65"/>
      <c r="MZA4" s="65"/>
      <c r="MZB4" s="65"/>
      <c r="MZC4" s="65"/>
      <c r="MZD4" s="65"/>
      <c r="MZE4" s="65"/>
      <c r="MZF4" s="65"/>
      <c r="MZG4" s="65"/>
      <c r="MZH4" s="65"/>
      <c r="MZI4" s="65"/>
      <c r="MZJ4" s="65"/>
      <c r="MZK4" s="65"/>
      <c r="MZL4" s="65"/>
      <c r="MZM4" s="65"/>
      <c r="MZN4" s="65"/>
      <c r="MZO4" s="65"/>
      <c r="MZP4" s="65"/>
      <c r="MZQ4" s="65"/>
      <c r="MZR4" s="65"/>
      <c r="MZS4" s="65"/>
      <c r="MZT4" s="65"/>
      <c r="MZU4" s="65"/>
      <c r="MZV4" s="65"/>
      <c r="MZW4" s="65"/>
      <c r="MZX4" s="65"/>
      <c r="MZY4" s="65"/>
      <c r="MZZ4" s="65"/>
      <c r="NAA4" s="65"/>
      <c r="NAB4" s="65"/>
      <c r="NAC4" s="65"/>
      <c r="NAD4" s="65"/>
      <c r="NAE4" s="65"/>
      <c r="NAF4" s="65"/>
      <c r="NAG4" s="65"/>
      <c r="NAH4" s="65"/>
      <c r="NAI4" s="65"/>
      <c r="NAJ4" s="65"/>
      <c r="NAK4" s="65"/>
      <c r="NAL4" s="65"/>
      <c r="NAM4" s="65"/>
      <c r="NAN4" s="65"/>
      <c r="NAO4" s="65"/>
      <c r="NAP4" s="65"/>
      <c r="NAQ4" s="65"/>
      <c r="NAR4" s="65"/>
      <c r="NAS4" s="65"/>
      <c r="NAT4" s="65"/>
      <c r="NAU4" s="65"/>
      <c r="NAV4" s="65"/>
      <c r="NAW4" s="65"/>
      <c r="NAX4" s="65"/>
      <c r="NAY4" s="65"/>
      <c r="NAZ4" s="65"/>
      <c r="NBA4" s="65"/>
      <c r="NBB4" s="65"/>
      <c r="NBC4" s="65"/>
      <c r="NBD4" s="65"/>
      <c r="NBE4" s="65"/>
      <c r="NBF4" s="65"/>
      <c r="NBG4" s="65"/>
      <c r="NBH4" s="65"/>
      <c r="NBI4" s="65"/>
      <c r="NBJ4" s="65"/>
      <c r="NBK4" s="65"/>
      <c r="NBL4" s="65"/>
      <c r="NBM4" s="65"/>
      <c r="NBN4" s="65"/>
      <c r="NBO4" s="65"/>
      <c r="NBP4" s="65"/>
      <c r="NBQ4" s="65"/>
      <c r="NBR4" s="65"/>
      <c r="NBS4" s="65"/>
      <c r="NBT4" s="65"/>
      <c r="NBU4" s="65"/>
      <c r="NBV4" s="65"/>
      <c r="NBW4" s="65"/>
      <c r="NBX4" s="65"/>
      <c r="NBY4" s="65"/>
      <c r="NBZ4" s="65"/>
      <c r="NCA4" s="65"/>
      <c r="NCB4" s="65"/>
      <c r="NCC4" s="65"/>
      <c r="NCD4" s="65"/>
      <c r="NCE4" s="65"/>
      <c r="NCF4" s="65"/>
      <c r="NCG4" s="65"/>
      <c r="NCH4" s="65"/>
      <c r="NCI4" s="65"/>
      <c r="NCJ4" s="65"/>
      <c r="NCK4" s="65"/>
      <c r="NCL4" s="65"/>
      <c r="NCM4" s="65"/>
      <c r="NCN4" s="65"/>
      <c r="NCO4" s="65"/>
      <c r="NCP4" s="65"/>
      <c r="NCQ4" s="65"/>
      <c r="NCR4" s="65"/>
      <c r="NCS4" s="65"/>
      <c r="NCT4" s="65"/>
      <c r="NCU4" s="65"/>
      <c r="NCV4" s="65"/>
      <c r="NCW4" s="65"/>
      <c r="NCX4" s="65"/>
      <c r="NCY4" s="65"/>
      <c r="NCZ4" s="65"/>
      <c r="NDA4" s="65"/>
      <c r="NDB4" s="65"/>
      <c r="NDC4" s="65"/>
      <c r="NDD4" s="65"/>
      <c r="NDE4" s="65"/>
      <c r="NDF4" s="65"/>
      <c r="NDG4" s="65"/>
      <c r="NDH4" s="65"/>
      <c r="NDI4" s="65"/>
      <c r="NDJ4" s="65"/>
      <c r="NDK4" s="65"/>
      <c r="NDL4" s="65"/>
      <c r="NDM4" s="65"/>
      <c r="NDN4" s="65"/>
      <c r="NDO4" s="65"/>
      <c r="NDP4" s="65"/>
      <c r="NDQ4" s="65"/>
      <c r="NDR4" s="65"/>
      <c r="NDS4" s="65"/>
      <c r="NDT4" s="65"/>
      <c r="NDU4" s="65"/>
      <c r="NDV4" s="65"/>
      <c r="NDW4" s="65"/>
      <c r="NDX4" s="65"/>
      <c r="NDY4" s="65"/>
      <c r="NDZ4" s="65"/>
      <c r="NEA4" s="65"/>
      <c r="NEB4" s="65"/>
      <c r="NEC4" s="65"/>
      <c r="NED4" s="65"/>
      <c r="NEE4" s="65"/>
      <c r="NEF4" s="65"/>
      <c r="NEG4" s="65"/>
      <c r="NEH4" s="65"/>
      <c r="NEI4" s="65"/>
      <c r="NEJ4" s="65"/>
      <c r="NEK4" s="65"/>
      <c r="NEL4" s="65"/>
      <c r="NEM4" s="65"/>
      <c r="NEN4" s="65"/>
      <c r="NEO4" s="65"/>
      <c r="NEP4" s="65"/>
      <c r="NEQ4" s="65"/>
      <c r="NER4" s="65"/>
      <c r="NES4" s="65"/>
      <c r="NET4" s="65"/>
      <c r="NEU4" s="65"/>
      <c r="NEV4" s="65"/>
      <c r="NEW4" s="65"/>
      <c r="NEX4" s="65"/>
      <c r="NEY4" s="65"/>
      <c r="NEZ4" s="65"/>
      <c r="NFA4" s="65"/>
      <c r="NFB4" s="65"/>
      <c r="NFC4" s="65"/>
      <c r="NFD4" s="65"/>
      <c r="NFE4" s="65"/>
      <c r="NFF4" s="65"/>
      <c r="NFG4" s="65"/>
      <c r="NFH4" s="65"/>
      <c r="NFI4" s="65"/>
      <c r="NFJ4" s="65"/>
      <c r="NFK4" s="65"/>
      <c r="NFL4" s="65"/>
      <c r="NFM4" s="65"/>
      <c r="NFN4" s="65"/>
      <c r="NFO4" s="65"/>
      <c r="NFP4" s="65"/>
      <c r="NFQ4" s="65"/>
      <c r="NFR4" s="65"/>
      <c r="NFS4" s="65"/>
      <c r="NFT4" s="65"/>
      <c r="NFU4" s="65"/>
      <c r="NFV4" s="65"/>
      <c r="NFW4" s="65"/>
      <c r="NFX4" s="65"/>
      <c r="NFY4" s="65"/>
      <c r="NFZ4" s="65"/>
      <c r="NGA4" s="65"/>
      <c r="NGB4" s="65"/>
      <c r="NGC4" s="65"/>
      <c r="NGD4" s="65"/>
      <c r="NGE4" s="65"/>
      <c r="NGF4" s="65"/>
      <c r="NGG4" s="65"/>
      <c r="NGH4" s="65"/>
      <c r="NGI4" s="65"/>
      <c r="NGJ4" s="65"/>
      <c r="NGK4" s="65"/>
      <c r="NGL4" s="65"/>
      <c r="NGM4" s="65"/>
      <c r="NGN4" s="65"/>
      <c r="NGO4" s="65"/>
      <c r="NGP4" s="65"/>
      <c r="NGQ4" s="65"/>
      <c r="NGR4" s="65"/>
      <c r="NGS4" s="65"/>
      <c r="NGT4" s="65"/>
      <c r="NGU4" s="65"/>
      <c r="NGV4" s="65"/>
      <c r="NGW4" s="65"/>
      <c r="NGX4" s="65"/>
      <c r="NGY4" s="65"/>
      <c r="NGZ4" s="65"/>
      <c r="NHA4" s="65"/>
      <c r="NHB4" s="65"/>
      <c r="NHC4" s="65"/>
      <c r="NHD4" s="65"/>
      <c r="NHE4" s="65"/>
      <c r="NHF4" s="65"/>
      <c r="NHG4" s="65"/>
      <c r="NHH4" s="65"/>
      <c r="NHI4" s="65"/>
      <c r="NHJ4" s="65"/>
      <c r="NHK4" s="65"/>
      <c r="NHL4" s="65"/>
      <c r="NHM4" s="65"/>
      <c r="NHN4" s="65"/>
      <c r="NHO4" s="65"/>
      <c r="NHP4" s="65"/>
      <c r="NHQ4" s="65"/>
      <c r="NHR4" s="65"/>
      <c r="NHS4" s="65"/>
      <c r="NHT4" s="65"/>
      <c r="NHU4" s="65"/>
      <c r="NHV4" s="65"/>
      <c r="NHW4" s="65"/>
      <c r="NHX4" s="65"/>
      <c r="NHY4" s="65"/>
      <c r="NHZ4" s="65"/>
      <c r="NIA4" s="65"/>
      <c r="NIB4" s="65"/>
      <c r="NIC4" s="65"/>
      <c r="NID4" s="65"/>
      <c r="NIE4" s="65"/>
      <c r="NIF4" s="65"/>
      <c r="NIG4" s="65"/>
      <c r="NIH4" s="65"/>
      <c r="NII4" s="65"/>
      <c r="NIJ4" s="65"/>
      <c r="NIK4" s="65"/>
      <c r="NIL4" s="65"/>
      <c r="NIM4" s="65"/>
      <c r="NIN4" s="65"/>
      <c r="NIO4" s="65"/>
      <c r="NIP4" s="65"/>
      <c r="NIQ4" s="65"/>
      <c r="NIR4" s="65"/>
      <c r="NIS4" s="65"/>
      <c r="NIT4" s="65"/>
      <c r="NIU4" s="65"/>
      <c r="NIV4" s="65"/>
      <c r="NIW4" s="65"/>
      <c r="NIX4" s="65"/>
      <c r="NIY4" s="65"/>
      <c r="NIZ4" s="65"/>
      <c r="NJA4" s="65"/>
      <c r="NJB4" s="65"/>
      <c r="NJC4" s="65"/>
      <c r="NJD4" s="65"/>
      <c r="NJE4" s="65"/>
      <c r="NJF4" s="65"/>
      <c r="NJG4" s="65"/>
      <c r="NJH4" s="65"/>
      <c r="NJI4" s="65"/>
      <c r="NJJ4" s="65"/>
      <c r="NJK4" s="65"/>
      <c r="NJL4" s="65"/>
      <c r="NJM4" s="65"/>
      <c r="NJN4" s="65"/>
      <c r="NJO4" s="65"/>
      <c r="NJP4" s="65"/>
      <c r="NJQ4" s="65"/>
      <c r="NJR4" s="65"/>
      <c r="NJS4" s="65"/>
      <c r="NJT4" s="65"/>
      <c r="NJU4" s="65"/>
      <c r="NJV4" s="65"/>
      <c r="NJW4" s="65"/>
      <c r="NJX4" s="65"/>
      <c r="NJY4" s="65"/>
      <c r="NJZ4" s="65"/>
      <c r="NKA4" s="65"/>
      <c r="NKB4" s="65"/>
      <c r="NKC4" s="65"/>
      <c r="NKD4" s="65"/>
      <c r="NKE4" s="65"/>
      <c r="NKF4" s="65"/>
      <c r="NKG4" s="65"/>
      <c r="NKH4" s="65"/>
      <c r="NKI4" s="65"/>
      <c r="NKJ4" s="65"/>
      <c r="NKK4" s="65"/>
      <c r="NKL4" s="65"/>
      <c r="NKM4" s="65"/>
      <c r="NKN4" s="65"/>
      <c r="NKO4" s="65"/>
      <c r="NKP4" s="65"/>
      <c r="NKQ4" s="65"/>
      <c r="NKR4" s="65"/>
      <c r="NKS4" s="65"/>
      <c r="NKT4" s="65"/>
      <c r="NKU4" s="65"/>
      <c r="NKV4" s="65"/>
      <c r="NKW4" s="65"/>
      <c r="NKX4" s="65"/>
      <c r="NKY4" s="65"/>
      <c r="NKZ4" s="65"/>
      <c r="NLA4" s="65"/>
      <c r="NLB4" s="65"/>
      <c r="NLC4" s="65"/>
      <c r="NLD4" s="65"/>
      <c r="NLE4" s="65"/>
      <c r="NLF4" s="65"/>
      <c r="NLG4" s="65"/>
      <c r="NLH4" s="65"/>
      <c r="NLI4" s="65"/>
      <c r="NLJ4" s="65"/>
      <c r="NLK4" s="65"/>
      <c r="NLL4" s="65"/>
      <c r="NLM4" s="65"/>
      <c r="NLN4" s="65"/>
      <c r="NLO4" s="65"/>
      <c r="NLP4" s="65"/>
      <c r="NLQ4" s="65"/>
      <c r="NLR4" s="65"/>
      <c r="NLS4" s="65"/>
      <c r="NLT4" s="65"/>
      <c r="NLU4" s="65"/>
      <c r="NLV4" s="65"/>
      <c r="NLW4" s="65"/>
      <c r="NLX4" s="65"/>
      <c r="NLY4" s="65"/>
      <c r="NLZ4" s="65"/>
      <c r="NMA4" s="65"/>
      <c r="NMB4" s="65"/>
      <c r="NMC4" s="65"/>
      <c r="NMD4" s="65"/>
      <c r="NME4" s="65"/>
      <c r="NMF4" s="65"/>
      <c r="NMG4" s="65"/>
      <c r="NMH4" s="65"/>
      <c r="NMI4" s="65"/>
      <c r="NMJ4" s="65"/>
      <c r="NMK4" s="65"/>
      <c r="NML4" s="65"/>
      <c r="NMM4" s="65"/>
      <c r="NMN4" s="65"/>
      <c r="NMO4" s="65"/>
      <c r="NMP4" s="65"/>
      <c r="NMQ4" s="65"/>
      <c r="NMR4" s="65"/>
      <c r="NMS4" s="65"/>
      <c r="NMT4" s="65"/>
      <c r="NMU4" s="65"/>
      <c r="NMV4" s="65"/>
      <c r="NMW4" s="65"/>
      <c r="NMX4" s="65"/>
      <c r="NMY4" s="65"/>
      <c r="NMZ4" s="65"/>
      <c r="NNA4" s="65"/>
      <c r="NNB4" s="65"/>
      <c r="NNC4" s="65"/>
      <c r="NND4" s="65"/>
      <c r="NNE4" s="65"/>
      <c r="NNF4" s="65"/>
      <c r="NNG4" s="65"/>
      <c r="NNH4" s="65"/>
      <c r="NNI4" s="65"/>
      <c r="NNJ4" s="65"/>
      <c r="NNK4" s="65"/>
      <c r="NNL4" s="65"/>
      <c r="NNM4" s="65"/>
      <c r="NNN4" s="65"/>
      <c r="NNO4" s="65"/>
      <c r="NNP4" s="65"/>
      <c r="NNQ4" s="65"/>
      <c r="NNR4" s="65"/>
      <c r="NNS4" s="65"/>
      <c r="NNT4" s="65"/>
      <c r="NNU4" s="65"/>
      <c r="NNV4" s="65"/>
      <c r="NNW4" s="65"/>
      <c r="NNX4" s="65"/>
      <c r="NNY4" s="65"/>
      <c r="NNZ4" s="65"/>
      <c r="NOA4" s="65"/>
      <c r="NOB4" s="65"/>
      <c r="NOC4" s="65"/>
      <c r="NOD4" s="65"/>
      <c r="NOE4" s="65"/>
      <c r="NOF4" s="65"/>
      <c r="NOG4" s="65"/>
      <c r="NOH4" s="65"/>
      <c r="NOI4" s="65"/>
      <c r="NOJ4" s="65"/>
      <c r="NOK4" s="65"/>
      <c r="NOL4" s="65"/>
      <c r="NOM4" s="65"/>
      <c r="NON4" s="65"/>
      <c r="NOO4" s="65"/>
      <c r="NOP4" s="65"/>
      <c r="NOQ4" s="65"/>
      <c r="NOR4" s="65"/>
      <c r="NOS4" s="65"/>
      <c r="NOT4" s="65"/>
      <c r="NOU4" s="65"/>
      <c r="NOV4" s="65"/>
      <c r="NOW4" s="65"/>
      <c r="NOX4" s="65"/>
      <c r="NOY4" s="65"/>
      <c r="NOZ4" s="65"/>
      <c r="NPA4" s="65"/>
      <c r="NPB4" s="65"/>
      <c r="NPC4" s="65"/>
      <c r="NPD4" s="65"/>
      <c r="NPE4" s="65"/>
      <c r="NPF4" s="65"/>
      <c r="NPG4" s="65"/>
      <c r="NPH4" s="65"/>
      <c r="NPI4" s="65"/>
      <c r="NPJ4" s="65"/>
      <c r="NPK4" s="65"/>
      <c r="NPL4" s="65"/>
      <c r="NPM4" s="65"/>
      <c r="NPN4" s="65"/>
      <c r="NPO4" s="65"/>
      <c r="NPP4" s="65"/>
      <c r="NPQ4" s="65"/>
      <c r="NPR4" s="65"/>
      <c r="NPS4" s="65"/>
      <c r="NPT4" s="65"/>
      <c r="NPU4" s="65"/>
      <c r="NPV4" s="65"/>
      <c r="NPW4" s="65"/>
      <c r="NPX4" s="65"/>
      <c r="NPY4" s="65"/>
      <c r="NPZ4" s="65"/>
      <c r="NQA4" s="65"/>
      <c r="NQB4" s="65"/>
      <c r="NQC4" s="65"/>
      <c r="NQD4" s="65"/>
      <c r="NQE4" s="65"/>
      <c r="NQF4" s="65"/>
      <c r="NQG4" s="65"/>
      <c r="NQH4" s="65"/>
      <c r="NQI4" s="65"/>
      <c r="NQJ4" s="65"/>
      <c r="NQK4" s="65"/>
      <c r="NQL4" s="65"/>
      <c r="NQM4" s="65"/>
      <c r="NQN4" s="65"/>
      <c r="NQO4" s="65"/>
      <c r="NQP4" s="65"/>
      <c r="NQQ4" s="65"/>
      <c r="NQR4" s="65"/>
      <c r="NQS4" s="65"/>
      <c r="NQT4" s="65"/>
      <c r="NQU4" s="65"/>
      <c r="NQV4" s="65"/>
      <c r="NQW4" s="65"/>
      <c r="NQX4" s="65"/>
      <c r="NQY4" s="65"/>
      <c r="NQZ4" s="65"/>
      <c r="NRA4" s="65"/>
      <c r="NRB4" s="65"/>
      <c r="NRC4" s="65"/>
      <c r="NRD4" s="65"/>
      <c r="NRE4" s="65"/>
      <c r="NRF4" s="65"/>
      <c r="NRG4" s="65"/>
      <c r="NRH4" s="65"/>
      <c r="NRI4" s="65"/>
      <c r="NRJ4" s="65"/>
      <c r="NRK4" s="65"/>
      <c r="NRL4" s="65"/>
      <c r="NRM4" s="65"/>
      <c r="NRN4" s="65"/>
      <c r="NRO4" s="65"/>
      <c r="NRP4" s="65"/>
      <c r="NRQ4" s="65"/>
      <c r="NRR4" s="65"/>
      <c r="NRS4" s="65"/>
      <c r="NRT4" s="65"/>
      <c r="NRU4" s="65"/>
      <c r="NRV4" s="65"/>
      <c r="NRW4" s="65"/>
      <c r="NRX4" s="65"/>
      <c r="NRY4" s="65"/>
      <c r="NRZ4" s="65"/>
      <c r="NSA4" s="65"/>
      <c r="NSB4" s="65"/>
      <c r="NSC4" s="65"/>
      <c r="NSD4" s="65"/>
      <c r="NSE4" s="65"/>
      <c r="NSF4" s="65"/>
      <c r="NSG4" s="65"/>
      <c r="NSH4" s="65"/>
      <c r="NSI4" s="65"/>
      <c r="NSJ4" s="65"/>
      <c r="NSK4" s="65"/>
      <c r="NSL4" s="65"/>
      <c r="NSM4" s="65"/>
      <c r="NSN4" s="65"/>
      <c r="NSO4" s="65"/>
      <c r="NSP4" s="65"/>
      <c r="NSQ4" s="65"/>
      <c r="NSR4" s="65"/>
      <c r="NSS4" s="65"/>
      <c r="NST4" s="65"/>
      <c r="NSU4" s="65"/>
      <c r="NSV4" s="65"/>
      <c r="NSW4" s="65"/>
      <c r="NSX4" s="65"/>
      <c r="NSY4" s="65"/>
      <c r="NSZ4" s="65"/>
      <c r="NTA4" s="65"/>
      <c r="NTB4" s="65"/>
      <c r="NTC4" s="65"/>
      <c r="NTD4" s="65"/>
      <c r="NTE4" s="65"/>
      <c r="NTF4" s="65"/>
      <c r="NTG4" s="65"/>
      <c r="NTH4" s="65"/>
      <c r="NTI4" s="65"/>
      <c r="NTJ4" s="65"/>
      <c r="NTK4" s="65"/>
      <c r="NTL4" s="65"/>
      <c r="NTM4" s="65"/>
      <c r="NTN4" s="65"/>
      <c r="NTO4" s="65"/>
      <c r="NTP4" s="65"/>
      <c r="NTQ4" s="65"/>
      <c r="NTR4" s="65"/>
      <c r="NTS4" s="65"/>
      <c r="NTT4" s="65"/>
      <c r="NTU4" s="65"/>
      <c r="NTV4" s="65"/>
      <c r="NTW4" s="65"/>
      <c r="NTX4" s="65"/>
      <c r="NTY4" s="65"/>
      <c r="NTZ4" s="65"/>
      <c r="NUA4" s="65"/>
      <c r="NUB4" s="65"/>
      <c r="NUC4" s="65"/>
      <c r="NUD4" s="65"/>
      <c r="NUE4" s="65"/>
      <c r="NUF4" s="65"/>
      <c r="NUG4" s="65"/>
      <c r="NUH4" s="65"/>
      <c r="NUI4" s="65"/>
      <c r="NUJ4" s="65"/>
      <c r="NUK4" s="65"/>
      <c r="NUL4" s="65"/>
      <c r="NUM4" s="65"/>
      <c r="NUN4" s="65"/>
      <c r="NUO4" s="65"/>
      <c r="NUP4" s="65"/>
      <c r="NUQ4" s="65"/>
      <c r="NUR4" s="65"/>
      <c r="NUS4" s="65"/>
      <c r="NUT4" s="65"/>
      <c r="NUU4" s="65"/>
      <c r="NUV4" s="65"/>
      <c r="NUW4" s="65"/>
      <c r="NUX4" s="65"/>
      <c r="NUY4" s="65"/>
      <c r="NUZ4" s="65"/>
      <c r="NVA4" s="65"/>
      <c r="NVB4" s="65"/>
      <c r="NVC4" s="65"/>
      <c r="NVD4" s="65"/>
      <c r="NVE4" s="65"/>
      <c r="NVF4" s="65"/>
      <c r="NVG4" s="65"/>
      <c r="NVH4" s="65"/>
      <c r="NVI4" s="65"/>
      <c r="NVJ4" s="65"/>
      <c r="NVK4" s="65"/>
      <c r="NVL4" s="65"/>
      <c r="NVM4" s="65"/>
      <c r="NVN4" s="65"/>
      <c r="NVO4" s="65"/>
      <c r="NVP4" s="65"/>
      <c r="NVQ4" s="65"/>
      <c r="NVR4" s="65"/>
      <c r="NVS4" s="65"/>
      <c r="NVT4" s="65"/>
      <c r="NVU4" s="65"/>
      <c r="NVV4" s="65"/>
      <c r="NVW4" s="65"/>
      <c r="NVX4" s="65"/>
      <c r="NVY4" s="65"/>
      <c r="NVZ4" s="65"/>
      <c r="NWA4" s="65"/>
      <c r="NWB4" s="65"/>
      <c r="NWC4" s="65"/>
      <c r="NWD4" s="65"/>
      <c r="NWE4" s="65"/>
      <c r="NWF4" s="65"/>
      <c r="NWG4" s="65"/>
      <c r="NWH4" s="65"/>
      <c r="NWI4" s="65"/>
      <c r="NWJ4" s="65"/>
      <c r="NWK4" s="65"/>
      <c r="NWL4" s="65"/>
      <c r="NWM4" s="65"/>
      <c r="NWN4" s="65"/>
      <c r="NWO4" s="65"/>
      <c r="NWP4" s="65"/>
      <c r="NWQ4" s="65"/>
      <c r="NWR4" s="65"/>
      <c r="NWS4" s="65"/>
      <c r="NWT4" s="65"/>
      <c r="NWU4" s="65"/>
      <c r="NWV4" s="65"/>
      <c r="NWW4" s="65"/>
      <c r="NWX4" s="65"/>
      <c r="NWY4" s="65"/>
      <c r="NWZ4" s="65"/>
      <c r="NXA4" s="65"/>
      <c r="NXB4" s="65"/>
      <c r="NXC4" s="65"/>
      <c r="NXD4" s="65"/>
      <c r="NXE4" s="65"/>
      <c r="NXF4" s="65"/>
      <c r="NXG4" s="65"/>
      <c r="NXH4" s="65"/>
      <c r="NXI4" s="65"/>
      <c r="NXJ4" s="65"/>
      <c r="NXK4" s="65"/>
      <c r="NXL4" s="65"/>
      <c r="NXM4" s="65"/>
      <c r="NXN4" s="65"/>
      <c r="NXO4" s="65"/>
      <c r="NXP4" s="65"/>
      <c r="NXQ4" s="65"/>
      <c r="NXR4" s="65"/>
      <c r="NXS4" s="65"/>
      <c r="NXT4" s="65"/>
      <c r="NXU4" s="65"/>
      <c r="NXV4" s="65"/>
      <c r="NXW4" s="65"/>
      <c r="NXX4" s="65"/>
      <c r="NXY4" s="65"/>
      <c r="NXZ4" s="65"/>
      <c r="NYA4" s="65"/>
      <c r="NYB4" s="65"/>
      <c r="NYC4" s="65"/>
      <c r="NYD4" s="65"/>
      <c r="NYE4" s="65"/>
      <c r="NYF4" s="65"/>
      <c r="NYG4" s="65"/>
      <c r="NYH4" s="65"/>
      <c r="NYI4" s="65"/>
      <c r="NYJ4" s="65"/>
      <c r="NYK4" s="65"/>
      <c r="NYL4" s="65"/>
      <c r="NYM4" s="65"/>
      <c r="NYN4" s="65"/>
      <c r="NYO4" s="65"/>
      <c r="NYP4" s="65"/>
      <c r="NYQ4" s="65"/>
      <c r="NYR4" s="65"/>
      <c r="NYS4" s="65"/>
      <c r="NYT4" s="65"/>
      <c r="NYU4" s="65"/>
      <c r="NYV4" s="65"/>
      <c r="NYW4" s="65"/>
      <c r="NYX4" s="65"/>
      <c r="NYY4" s="65"/>
      <c r="NYZ4" s="65"/>
      <c r="NZA4" s="65"/>
      <c r="NZB4" s="65"/>
      <c r="NZC4" s="65"/>
      <c r="NZD4" s="65"/>
      <c r="NZE4" s="65"/>
      <c r="NZF4" s="65"/>
      <c r="NZG4" s="65"/>
      <c r="NZH4" s="65"/>
      <c r="NZI4" s="65"/>
      <c r="NZJ4" s="65"/>
      <c r="NZK4" s="65"/>
      <c r="NZL4" s="65"/>
      <c r="NZM4" s="65"/>
      <c r="NZN4" s="65"/>
      <c r="NZO4" s="65"/>
      <c r="NZP4" s="65"/>
      <c r="NZQ4" s="65"/>
      <c r="NZR4" s="65"/>
      <c r="NZS4" s="65"/>
      <c r="NZT4" s="65"/>
      <c r="NZU4" s="65"/>
      <c r="NZV4" s="65"/>
      <c r="NZW4" s="65"/>
      <c r="NZX4" s="65"/>
      <c r="NZY4" s="65"/>
      <c r="NZZ4" s="65"/>
      <c r="OAA4" s="65"/>
      <c r="OAB4" s="65"/>
      <c r="OAC4" s="65"/>
      <c r="OAD4" s="65"/>
      <c r="OAE4" s="65"/>
      <c r="OAF4" s="65"/>
      <c r="OAG4" s="65"/>
      <c r="OAH4" s="65"/>
      <c r="OAI4" s="65"/>
      <c r="OAJ4" s="65"/>
      <c r="OAK4" s="65"/>
      <c r="OAL4" s="65"/>
      <c r="OAM4" s="65"/>
      <c r="OAN4" s="65"/>
      <c r="OAO4" s="65"/>
      <c r="OAP4" s="65"/>
      <c r="OAQ4" s="65"/>
      <c r="OAR4" s="65"/>
      <c r="OAS4" s="65"/>
      <c r="OAT4" s="65"/>
      <c r="OAU4" s="65"/>
      <c r="OAV4" s="65"/>
      <c r="OAW4" s="65"/>
      <c r="OAX4" s="65"/>
      <c r="OAY4" s="65"/>
      <c r="OAZ4" s="65"/>
      <c r="OBA4" s="65"/>
      <c r="OBB4" s="65"/>
      <c r="OBC4" s="65"/>
      <c r="OBD4" s="65"/>
      <c r="OBE4" s="65"/>
      <c r="OBF4" s="65"/>
      <c r="OBG4" s="65"/>
      <c r="OBH4" s="65"/>
      <c r="OBI4" s="65"/>
      <c r="OBJ4" s="65"/>
      <c r="OBK4" s="65"/>
      <c r="OBL4" s="65"/>
      <c r="OBM4" s="65"/>
      <c r="OBN4" s="65"/>
      <c r="OBO4" s="65"/>
      <c r="OBP4" s="65"/>
      <c r="OBQ4" s="65"/>
      <c r="OBR4" s="65"/>
      <c r="OBS4" s="65"/>
      <c r="OBT4" s="65"/>
      <c r="OBU4" s="65"/>
      <c r="OBV4" s="65"/>
      <c r="OBW4" s="65"/>
      <c r="OBX4" s="65"/>
      <c r="OBY4" s="65"/>
      <c r="OBZ4" s="65"/>
      <c r="OCA4" s="65"/>
      <c r="OCB4" s="65"/>
      <c r="OCC4" s="65"/>
      <c r="OCD4" s="65"/>
      <c r="OCE4" s="65"/>
      <c r="OCF4" s="65"/>
      <c r="OCG4" s="65"/>
      <c r="OCH4" s="65"/>
      <c r="OCI4" s="65"/>
      <c r="OCJ4" s="65"/>
      <c r="OCK4" s="65"/>
      <c r="OCL4" s="65"/>
      <c r="OCM4" s="65"/>
      <c r="OCN4" s="65"/>
      <c r="OCO4" s="65"/>
      <c r="OCP4" s="65"/>
      <c r="OCQ4" s="65"/>
      <c r="OCR4" s="65"/>
      <c r="OCS4" s="65"/>
      <c r="OCT4" s="65"/>
      <c r="OCU4" s="65"/>
      <c r="OCV4" s="65"/>
      <c r="OCW4" s="65"/>
      <c r="OCX4" s="65"/>
      <c r="OCY4" s="65"/>
      <c r="OCZ4" s="65"/>
      <c r="ODA4" s="65"/>
      <c r="ODB4" s="65"/>
      <c r="ODC4" s="65"/>
      <c r="ODD4" s="65"/>
      <c r="ODE4" s="65"/>
      <c r="ODF4" s="65"/>
      <c r="ODG4" s="65"/>
      <c r="ODH4" s="65"/>
      <c r="ODI4" s="65"/>
      <c r="ODJ4" s="65"/>
      <c r="ODK4" s="65"/>
      <c r="ODL4" s="65"/>
      <c r="ODM4" s="65"/>
      <c r="ODN4" s="65"/>
      <c r="ODO4" s="65"/>
      <c r="ODP4" s="65"/>
      <c r="ODQ4" s="65"/>
      <c r="ODR4" s="65"/>
      <c r="ODS4" s="65"/>
      <c r="ODT4" s="65"/>
      <c r="ODU4" s="65"/>
      <c r="ODV4" s="65"/>
      <c r="ODW4" s="65"/>
      <c r="ODX4" s="65"/>
      <c r="ODY4" s="65"/>
      <c r="ODZ4" s="65"/>
      <c r="OEA4" s="65"/>
      <c r="OEB4" s="65"/>
      <c r="OEC4" s="65"/>
      <c r="OED4" s="65"/>
      <c r="OEE4" s="65"/>
      <c r="OEF4" s="65"/>
      <c r="OEG4" s="65"/>
      <c r="OEH4" s="65"/>
      <c r="OEI4" s="65"/>
      <c r="OEJ4" s="65"/>
      <c r="OEK4" s="65"/>
      <c r="OEL4" s="65"/>
      <c r="OEM4" s="65"/>
      <c r="OEN4" s="65"/>
      <c r="OEO4" s="65"/>
      <c r="OEP4" s="65"/>
      <c r="OEQ4" s="65"/>
      <c r="OER4" s="65"/>
      <c r="OES4" s="65"/>
      <c r="OET4" s="65"/>
      <c r="OEU4" s="65"/>
      <c r="OEV4" s="65"/>
      <c r="OEW4" s="65"/>
      <c r="OEX4" s="65"/>
      <c r="OEY4" s="65"/>
      <c r="OEZ4" s="65"/>
      <c r="OFA4" s="65"/>
      <c r="OFB4" s="65"/>
      <c r="OFC4" s="65"/>
      <c r="OFD4" s="65"/>
      <c r="OFE4" s="65"/>
      <c r="OFF4" s="65"/>
      <c r="OFG4" s="65"/>
      <c r="OFH4" s="65"/>
      <c r="OFI4" s="65"/>
      <c r="OFJ4" s="65"/>
      <c r="OFK4" s="65"/>
      <c r="OFL4" s="65"/>
      <c r="OFM4" s="65"/>
      <c r="OFN4" s="65"/>
      <c r="OFO4" s="65"/>
      <c r="OFP4" s="65"/>
      <c r="OFQ4" s="65"/>
      <c r="OFR4" s="65"/>
      <c r="OFS4" s="65"/>
      <c r="OFT4" s="65"/>
      <c r="OFU4" s="65"/>
      <c r="OFV4" s="65"/>
      <c r="OFW4" s="65"/>
      <c r="OFX4" s="65"/>
      <c r="OFY4" s="65"/>
      <c r="OFZ4" s="65"/>
      <c r="OGA4" s="65"/>
      <c r="OGB4" s="65"/>
      <c r="OGC4" s="65"/>
      <c r="OGD4" s="65"/>
      <c r="OGE4" s="65"/>
      <c r="OGF4" s="65"/>
      <c r="OGG4" s="65"/>
      <c r="OGH4" s="65"/>
      <c r="OGI4" s="65"/>
      <c r="OGJ4" s="65"/>
      <c r="OGK4" s="65"/>
      <c r="OGL4" s="65"/>
      <c r="OGM4" s="65"/>
      <c r="OGN4" s="65"/>
      <c r="OGO4" s="65"/>
      <c r="OGP4" s="65"/>
      <c r="OGQ4" s="65"/>
      <c r="OGR4" s="65"/>
      <c r="OGS4" s="65"/>
      <c r="OGT4" s="65"/>
      <c r="OGU4" s="65"/>
      <c r="OGV4" s="65"/>
      <c r="OGW4" s="65"/>
      <c r="OGX4" s="65"/>
      <c r="OGY4" s="65"/>
      <c r="OGZ4" s="65"/>
      <c r="OHA4" s="65"/>
      <c r="OHB4" s="65"/>
      <c r="OHC4" s="65"/>
      <c r="OHD4" s="65"/>
      <c r="OHE4" s="65"/>
      <c r="OHF4" s="65"/>
      <c r="OHG4" s="65"/>
      <c r="OHH4" s="65"/>
      <c r="OHI4" s="65"/>
      <c r="OHJ4" s="65"/>
      <c r="OHK4" s="65"/>
      <c r="OHL4" s="65"/>
      <c r="OHM4" s="65"/>
      <c r="OHN4" s="65"/>
      <c r="OHO4" s="65"/>
      <c r="OHP4" s="65"/>
      <c r="OHQ4" s="65"/>
      <c r="OHR4" s="65"/>
      <c r="OHS4" s="65"/>
      <c r="OHT4" s="65"/>
      <c r="OHU4" s="65"/>
      <c r="OHV4" s="65"/>
      <c r="OHW4" s="65"/>
      <c r="OHX4" s="65"/>
      <c r="OHY4" s="65"/>
      <c r="OHZ4" s="65"/>
      <c r="OIA4" s="65"/>
      <c r="OIB4" s="65"/>
      <c r="OIC4" s="65"/>
      <c r="OID4" s="65"/>
      <c r="OIE4" s="65"/>
      <c r="OIF4" s="65"/>
      <c r="OIG4" s="65"/>
      <c r="OIH4" s="65"/>
      <c r="OII4" s="65"/>
      <c r="OIJ4" s="65"/>
      <c r="OIK4" s="65"/>
      <c r="OIL4" s="65"/>
      <c r="OIM4" s="65"/>
      <c r="OIN4" s="65"/>
      <c r="OIO4" s="65"/>
      <c r="OIP4" s="65"/>
      <c r="OIQ4" s="65"/>
      <c r="OIR4" s="65"/>
      <c r="OIS4" s="65"/>
      <c r="OIT4" s="65"/>
      <c r="OIU4" s="65"/>
      <c r="OIV4" s="65"/>
      <c r="OIW4" s="65"/>
      <c r="OIX4" s="65"/>
      <c r="OIY4" s="65"/>
      <c r="OIZ4" s="65"/>
      <c r="OJA4" s="65"/>
      <c r="OJB4" s="65"/>
      <c r="OJC4" s="65"/>
      <c r="OJD4" s="65"/>
      <c r="OJE4" s="65"/>
      <c r="OJF4" s="65"/>
      <c r="OJG4" s="65"/>
      <c r="OJH4" s="65"/>
      <c r="OJI4" s="65"/>
      <c r="OJJ4" s="65"/>
      <c r="OJK4" s="65"/>
      <c r="OJL4" s="65"/>
      <c r="OJM4" s="65"/>
      <c r="OJN4" s="65"/>
      <c r="OJO4" s="65"/>
      <c r="OJP4" s="65"/>
      <c r="OJQ4" s="65"/>
      <c r="OJR4" s="65"/>
      <c r="OJS4" s="65"/>
      <c r="OJT4" s="65"/>
      <c r="OJU4" s="65"/>
      <c r="OJV4" s="65"/>
      <c r="OJW4" s="65"/>
      <c r="OJX4" s="65"/>
      <c r="OJY4" s="65"/>
      <c r="OJZ4" s="65"/>
      <c r="OKA4" s="65"/>
      <c r="OKB4" s="65"/>
      <c r="OKC4" s="65"/>
      <c r="OKD4" s="65"/>
      <c r="OKE4" s="65"/>
      <c r="OKF4" s="65"/>
      <c r="OKG4" s="65"/>
      <c r="OKH4" s="65"/>
      <c r="OKI4" s="65"/>
      <c r="OKJ4" s="65"/>
      <c r="OKK4" s="65"/>
      <c r="OKL4" s="65"/>
      <c r="OKM4" s="65"/>
      <c r="OKN4" s="65"/>
      <c r="OKO4" s="65"/>
      <c r="OKP4" s="65"/>
      <c r="OKQ4" s="65"/>
      <c r="OKR4" s="65"/>
      <c r="OKS4" s="65"/>
      <c r="OKT4" s="65"/>
      <c r="OKU4" s="65"/>
      <c r="OKV4" s="65"/>
      <c r="OKW4" s="65"/>
      <c r="OKX4" s="65"/>
      <c r="OKY4" s="65"/>
      <c r="OKZ4" s="65"/>
      <c r="OLA4" s="65"/>
      <c r="OLB4" s="65"/>
      <c r="OLC4" s="65"/>
      <c r="OLD4" s="65"/>
      <c r="OLE4" s="65"/>
      <c r="OLF4" s="65"/>
      <c r="OLG4" s="65"/>
      <c r="OLH4" s="65"/>
      <c r="OLI4" s="65"/>
      <c r="OLJ4" s="65"/>
      <c r="OLK4" s="65"/>
      <c r="OLL4" s="65"/>
      <c r="OLM4" s="65"/>
      <c r="OLN4" s="65"/>
      <c r="OLO4" s="65"/>
      <c r="OLP4" s="65"/>
      <c r="OLQ4" s="65"/>
      <c r="OLR4" s="65"/>
      <c r="OLS4" s="65"/>
      <c r="OLT4" s="65"/>
      <c r="OLU4" s="65"/>
      <c r="OLV4" s="65"/>
      <c r="OLW4" s="65"/>
      <c r="OLX4" s="65"/>
      <c r="OLY4" s="65"/>
      <c r="OLZ4" s="65"/>
      <c r="OMA4" s="65"/>
      <c r="OMB4" s="65"/>
      <c r="OMC4" s="65"/>
      <c r="OMD4" s="65"/>
      <c r="OME4" s="65"/>
      <c r="OMF4" s="65"/>
      <c r="OMG4" s="65"/>
      <c r="OMH4" s="65"/>
      <c r="OMI4" s="65"/>
      <c r="OMJ4" s="65"/>
      <c r="OMK4" s="65"/>
      <c r="OML4" s="65"/>
      <c r="OMM4" s="65"/>
      <c r="OMN4" s="65"/>
      <c r="OMO4" s="65"/>
      <c r="OMP4" s="65"/>
      <c r="OMQ4" s="65"/>
      <c r="OMR4" s="65"/>
      <c r="OMS4" s="65"/>
      <c r="OMT4" s="65"/>
      <c r="OMU4" s="65"/>
      <c r="OMV4" s="65"/>
      <c r="OMW4" s="65"/>
      <c r="OMX4" s="65"/>
      <c r="OMY4" s="65"/>
      <c r="OMZ4" s="65"/>
      <c r="ONA4" s="65"/>
      <c r="ONB4" s="65"/>
      <c r="ONC4" s="65"/>
      <c r="OND4" s="65"/>
      <c r="ONE4" s="65"/>
      <c r="ONF4" s="65"/>
      <c r="ONG4" s="65"/>
      <c r="ONH4" s="65"/>
      <c r="ONI4" s="65"/>
      <c r="ONJ4" s="65"/>
      <c r="ONK4" s="65"/>
      <c r="ONL4" s="65"/>
      <c r="ONM4" s="65"/>
      <c r="ONN4" s="65"/>
      <c r="ONO4" s="65"/>
      <c r="ONP4" s="65"/>
      <c r="ONQ4" s="65"/>
      <c r="ONR4" s="65"/>
      <c r="ONS4" s="65"/>
      <c r="ONT4" s="65"/>
      <c r="ONU4" s="65"/>
      <c r="ONV4" s="65"/>
      <c r="ONW4" s="65"/>
      <c r="ONX4" s="65"/>
      <c r="ONY4" s="65"/>
      <c r="ONZ4" s="65"/>
      <c r="OOA4" s="65"/>
      <c r="OOB4" s="65"/>
      <c r="OOC4" s="65"/>
      <c r="OOD4" s="65"/>
      <c r="OOE4" s="65"/>
      <c r="OOF4" s="65"/>
      <c r="OOG4" s="65"/>
      <c r="OOH4" s="65"/>
      <c r="OOI4" s="65"/>
      <c r="OOJ4" s="65"/>
      <c r="OOK4" s="65"/>
      <c r="OOL4" s="65"/>
      <c r="OOM4" s="65"/>
      <c r="OON4" s="65"/>
      <c r="OOO4" s="65"/>
      <c r="OOP4" s="65"/>
      <c r="OOQ4" s="65"/>
      <c r="OOR4" s="65"/>
      <c r="OOS4" s="65"/>
      <c r="OOT4" s="65"/>
      <c r="OOU4" s="65"/>
      <c r="OOV4" s="65"/>
      <c r="OOW4" s="65"/>
      <c r="OOX4" s="65"/>
      <c r="OOY4" s="65"/>
      <c r="OOZ4" s="65"/>
      <c r="OPA4" s="65"/>
      <c r="OPB4" s="65"/>
      <c r="OPC4" s="65"/>
      <c r="OPD4" s="65"/>
      <c r="OPE4" s="65"/>
      <c r="OPF4" s="65"/>
      <c r="OPG4" s="65"/>
      <c r="OPH4" s="65"/>
      <c r="OPI4" s="65"/>
      <c r="OPJ4" s="65"/>
      <c r="OPK4" s="65"/>
      <c r="OPL4" s="65"/>
      <c r="OPM4" s="65"/>
      <c r="OPN4" s="65"/>
      <c r="OPO4" s="65"/>
      <c r="OPP4" s="65"/>
      <c r="OPQ4" s="65"/>
      <c r="OPR4" s="65"/>
      <c r="OPS4" s="65"/>
      <c r="OPT4" s="65"/>
      <c r="OPU4" s="65"/>
      <c r="OPV4" s="65"/>
      <c r="OPW4" s="65"/>
      <c r="OPX4" s="65"/>
      <c r="OPY4" s="65"/>
      <c r="OPZ4" s="65"/>
      <c r="OQA4" s="65"/>
      <c r="OQB4" s="65"/>
      <c r="OQC4" s="65"/>
      <c r="OQD4" s="65"/>
      <c r="OQE4" s="65"/>
      <c r="OQF4" s="65"/>
      <c r="OQG4" s="65"/>
      <c r="OQH4" s="65"/>
      <c r="OQI4" s="65"/>
      <c r="OQJ4" s="65"/>
      <c r="OQK4" s="65"/>
      <c r="OQL4" s="65"/>
      <c r="OQM4" s="65"/>
      <c r="OQN4" s="65"/>
      <c r="OQO4" s="65"/>
      <c r="OQP4" s="65"/>
      <c r="OQQ4" s="65"/>
      <c r="OQR4" s="65"/>
      <c r="OQS4" s="65"/>
      <c r="OQT4" s="65"/>
      <c r="OQU4" s="65"/>
      <c r="OQV4" s="65"/>
      <c r="OQW4" s="65"/>
      <c r="OQX4" s="65"/>
      <c r="OQY4" s="65"/>
      <c r="OQZ4" s="65"/>
      <c r="ORA4" s="65"/>
      <c r="ORB4" s="65"/>
      <c r="ORC4" s="65"/>
      <c r="ORD4" s="65"/>
      <c r="ORE4" s="65"/>
      <c r="ORF4" s="65"/>
      <c r="ORG4" s="65"/>
      <c r="ORH4" s="65"/>
      <c r="ORI4" s="65"/>
      <c r="ORJ4" s="65"/>
      <c r="ORK4" s="65"/>
      <c r="ORL4" s="65"/>
      <c r="ORM4" s="65"/>
      <c r="ORN4" s="65"/>
      <c r="ORO4" s="65"/>
      <c r="ORP4" s="65"/>
      <c r="ORQ4" s="65"/>
      <c r="ORR4" s="65"/>
      <c r="ORS4" s="65"/>
      <c r="ORT4" s="65"/>
      <c r="ORU4" s="65"/>
      <c r="ORV4" s="65"/>
      <c r="ORW4" s="65"/>
      <c r="ORX4" s="65"/>
      <c r="ORY4" s="65"/>
      <c r="ORZ4" s="65"/>
      <c r="OSA4" s="65"/>
      <c r="OSB4" s="65"/>
      <c r="OSC4" s="65"/>
      <c r="OSD4" s="65"/>
      <c r="OSE4" s="65"/>
      <c r="OSF4" s="65"/>
      <c r="OSG4" s="65"/>
      <c r="OSH4" s="65"/>
      <c r="OSI4" s="65"/>
      <c r="OSJ4" s="65"/>
      <c r="OSK4" s="65"/>
      <c r="OSL4" s="65"/>
      <c r="OSM4" s="65"/>
      <c r="OSN4" s="65"/>
      <c r="OSO4" s="65"/>
      <c r="OSP4" s="65"/>
      <c r="OSQ4" s="65"/>
      <c r="OSR4" s="65"/>
      <c r="OSS4" s="65"/>
      <c r="OST4" s="65"/>
      <c r="OSU4" s="65"/>
      <c r="OSV4" s="65"/>
      <c r="OSW4" s="65"/>
      <c r="OSX4" s="65"/>
      <c r="OSY4" s="65"/>
      <c r="OSZ4" s="65"/>
      <c r="OTA4" s="65"/>
      <c r="OTB4" s="65"/>
      <c r="OTC4" s="65"/>
      <c r="OTD4" s="65"/>
      <c r="OTE4" s="65"/>
      <c r="OTF4" s="65"/>
      <c r="OTG4" s="65"/>
      <c r="OTH4" s="65"/>
      <c r="OTI4" s="65"/>
      <c r="OTJ4" s="65"/>
      <c r="OTK4" s="65"/>
      <c r="OTL4" s="65"/>
      <c r="OTM4" s="65"/>
      <c r="OTN4" s="65"/>
      <c r="OTO4" s="65"/>
      <c r="OTP4" s="65"/>
      <c r="OTQ4" s="65"/>
      <c r="OTR4" s="65"/>
      <c r="OTS4" s="65"/>
      <c r="OTT4" s="65"/>
      <c r="OTU4" s="65"/>
      <c r="OTV4" s="65"/>
      <c r="OTW4" s="65"/>
      <c r="OTX4" s="65"/>
      <c r="OTY4" s="65"/>
      <c r="OTZ4" s="65"/>
      <c r="OUA4" s="65"/>
      <c r="OUB4" s="65"/>
      <c r="OUC4" s="65"/>
      <c r="OUD4" s="65"/>
      <c r="OUE4" s="65"/>
      <c r="OUF4" s="65"/>
      <c r="OUG4" s="65"/>
      <c r="OUH4" s="65"/>
      <c r="OUI4" s="65"/>
      <c r="OUJ4" s="65"/>
      <c r="OUK4" s="65"/>
      <c r="OUL4" s="65"/>
      <c r="OUM4" s="65"/>
      <c r="OUN4" s="65"/>
      <c r="OUO4" s="65"/>
      <c r="OUP4" s="65"/>
      <c r="OUQ4" s="65"/>
      <c r="OUR4" s="65"/>
      <c r="OUS4" s="65"/>
      <c r="OUT4" s="65"/>
      <c r="OUU4" s="65"/>
      <c r="OUV4" s="65"/>
      <c r="OUW4" s="65"/>
      <c r="OUX4" s="65"/>
      <c r="OUY4" s="65"/>
      <c r="OUZ4" s="65"/>
      <c r="OVA4" s="65"/>
      <c r="OVB4" s="65"/>
      <c r="OVC4" s="65"/>
      <c r="OVD4" s="65"/>
      <c r="OVE4" s="65"/>
      <c r="OVF4" s="65"/>
      <c r="OVG4" s="65"/>
      <c r="OVH4" s="65"/>
      <c r="OVI4" s="65"/>
      <c r="OVJ4" s="65"/>
      <c r="OVK4" s="65"/>
      <c r="OVL4" s="65"/>
      <c r="OVM4" s="65"/>
      <c r="OVN4" s="65"/>
      <c r="OVO4" s="65"/>
      <c r="OVP4" s="65"/>
      <c r="OVQ4" s="65"/>
      <c r="OVR4" s="65"/>
      <c r="OVS4" s="65"/>
      <c r="OVT4" s="65"/>
      <c r="OVU4" s="65"/>
      <c r="OVV4" s="65"/>
      <c r="OVW4" s="65"/>
      <c r="OVX4" s="65"/>
      <c r="OVY4" s="65"/>
      <c r="OVZ4" s="65"/>
      <c r="OWA4" s="65"/>
      <c r="OWB4" s="65"/>
      <c r="OWC4" s="65"/>
      <c r="OWD4" s="65"/>
      <c r="OWE4" s="65"/>
      <c r="OWF4" s="65"/>
      <c r="OWG4" s="65"/>
      <c r="OWH4" s="65"/>
      <c r="OWI4" s="65"/>
      <c r="OWJ4" s="65"/>
      <c r="OWK4" s="65"/>
      <c r="OWL4" s="65"/>
      <c r="OWM4" s="65"/>
      <c r="OWN4" s="65"/>
      <c r="OWO4" s="65"/>
      <c r="OWP4" s="65"/>
      <c r="OWQ4" s="65"/>
      <c r="OWR4" s="65"/>
      <c r="OWS4" s="65"/>
      <c r="OWT4" s="65"/>
      <c r="OWU4" s="65"/>
      <c r="OWV4" s="65"/>
      <c r="OWW4" s="65"/>
      <c r="OWX4" s="65"/>
      <c r="OWY4" s="65"/>
      <c r="OWZ4" s="65"/>
      <c r="OXA4" s="65"/>
      <c r="OXB4" s="65"/>
      <c r="OXC4" s="65"/>
      <c r="OXD4" s="65"/>
      <c r="OXE4" s="65"/>
      <c r="OXF4" s="65"/>
      <c r="OXG4" s="65"/>
      <c r="OXH4" s="65"/>
      <c r="OXI4" s="65"/>
      <c r="OXJ4" s="65"/>
      <c r="OXK4" s="65"/>
      <c r="OXL4" s="65"/>
      <c r="OXM4" s="65"/>
      <c r="OXN4" s="65"/>
      <c r="OXO4" s="65"/>
      <c r="OXP4" s="65"/>
      <c r="OXQ4" s="65"/>
      <c r="OXR4" s="65"/>
      <c r="OXS4" s="65"/>
      <c r="OXT4" s="65"/>
      <c r="OXU4" s="65"/>
      <c r="OXV4" s="65"/>
      <c r="OXW4" s="65"/>
      <c r="OXX4" s="65"/>
      <c r="OXY4" s="65"/>
      <c r="OXZ4" s="65"/>
      <c r="OYA4" s="65"/>
      <c r="OYB4" s="65"/>
      <c r="OYC4" s="65"/>
      <c r="OYD4" s="65"/>
      <c r="OYE4" s="65"/>
      <c r="OYF4" s="65"/>
      <c r="OYG4" s="65"/>
      <c r="OYH4" s="65"/>
      <c r="OYI4" s="65"/>
      <c r="OYJ4" s="65"/>
      <c r="OYK4" s="65"/>
      <c r="OYL4" s="65"/>
      <c r="OYM4" s="65"/>
      <c r="OYN4" s="65"/>
      <c r="OYO4" s="65"/>
      <c r="OYP4" s="65"/>
      <c r="OYQ4" s="65"/>
      <c r="OYR4" s="65"/>
      <c r="OYS4" s="65"/>
      <c r="OYT4" s="65"/>
      <c r="OYU4" s="65"/>
      <c r="OYV4" s="65"/>
      <c r="OYW4" s="65"/>
      <c r="OYX4" s="65"/>
      <c r="OYY4" s="65"/>
      <c r="OYZ4" s="65"/>
      <c r="OZA4" s="65"/>
      <c r="OZB4" s="65"/>
      <c r="OZC4" s="65"/>
      <c r="OZD4" s="65"/>
      <c r="OZE4" s="65"/>
      <c r="OZF4" s="65"/>
      <c r="OZG4" s="65"/>
      <c r="OZH4" s="65"/>
      <c r="OZI4" s="65"/>
      <c r="OZJ4" s="65"/>
      <c r="OZK4" s="65"/>
      <c r="OZL4" s="65"/>
      <c r="OZM4" s="65"/>
      <c r="OZN4" s="65"/>
      <c r="OZO4" s="65"/>
      <c r="OZP4" s="65"/>
      <c r="OZQ4" s="65"/>
      <c r="OZR4" s="65"/>
      <c r="OZS4" s="65"/>
      <c r="OZT4" s="65"/>
      <c r="OZU4" s="65"/>
      <c r="OZV4" s="65"/>
      <c r="OZW4" s="65"/>
      <c r="OZX4" s="65"/>
      <c r="OZY4" s="65"/>
      <c r="OZZ4" s="65"/>
      <c r="PAA4" s="65"/>
      <c r="PAB4" s="65"/>
      <c r="PAC4" s="65"/>
      <c r="PAD4" s="65"/>
      <c r="PAE4" s="65"/>
      <c r="PAF4" s="65"/>
      <c r="PAG4" s="65"/>
      <c r="PAH4" s="65"/>
      <c r="PAI4" s="65"/>
      <c r="PAJ4" s="65"/>
      <c r="PAK4" s="65"/>
      <c r="PAL4" s="65"/>
      <c r="PAM4" s="65"/>
      <c r="PAN4" s="65"/>
      <c r="PAO4" s="65"/>
      <c r="PAP4" s="65"/>
      <c r="PAQ4" s="65"/>
      <c r="PAR4" s="65"/>
      <c r="PAS4" s="65"/>
      <c r="PAT4" s="65"/>
      <c r="PAU4" s="65"/>
      <c r="PAV4" s="65"/>
      <c r="PAW4" s="65"/>
      <c r="PAX4" s="65"/>
      <c r="PAY4" s="65"/>
      <c r="PAZ4" s="65"/>
      <c r="PBA4" s="65"/>
      <c r="PBB4" s="65"/>
      <c r="PBC4" s="65"/>
      <c r="PBD4" s="65"/>
      <c r="PBE4" s="65"/>
      <c r="PBF4" s="65"/>
      <c r="PBG4" s="65"/>
      <c r="PBH4" s="65"/>
      <c r="PBI4" s="65"/>
      <c r="PBJ4" s="65"/>
      <c r="PBK4" s="65"/>
      <c r="PBL4" s="65"/>
      <c r="PBM4" s="65"/>
      <c r="PBN4" s="65"/>
      <c r="PBO4" s="65"/>
      <c r="PBP4" s="65"/>
      <c r="PBQ4" s="65"/>
      <c r="PBR4" s="65"/>
      <c r="PBS4" s="65"/>
      <c r="PBT4" s="65"/>
      <c r="PBU4" s="65"/>
      <c r="PBV4" s="65"/>
      <c r="PBW4" s="65"/>
      <c r="PBX4" s="65"/>
      <c r="PBY4" s="65"/>
      <c r="PBZ4" s="65"/>
      <c r="PCA4" s="65"/>
      <c r="PCB4" s="65"/>
      <c r="PCC4" s="65"/>
      <c r="PCD4" s="65"/>
      <c r="PCE4" s="65"/>
      <c r="PCF4" s="65"/>
      <c r="PCG4" s="65"/>
      <c r="PCH4" s="65"/>
      <c r="PCI4" s="65"/>
      <c r="PCJ4" s="65"/>
      <c r="PCK4" s="65"/>
      <c r="PCL4" s="65"/>
      <c r="PCM4" s="65"/>
      <c r="PCN4" s="65"/>
      <c r="PCO4" s="65"/>
      <c r="PCP4" s="65"/>
      <c r="PCQ4" s="65"/>
      <c r="PCR4" s="65"/>
      <c r="PCS4" s="65"/>
      <c r="PCT4" s="65"/>
      <c r="PCU4" s="65"/>
      <c r="PCV4" s="65"/>
      <c r="PCW4" s="65"/>
      <c r="PCX4" s="65"/>
      <c r="PCY4" s="65"/>
      <c r="PCZ4" s="65"/>
      <c r="PDA4" s="65"/>
      <c r="PDB4" s="65"/>
      <c r="PDC4" s="65"/>
      <c r="PDD4" s="65"/>
      <c r="PDE4" s="65"/>
      <c r="PDF4" s="65"/>
      <c r="PDG4" s="65"/>
      <c r="PDH4" s="65"/>
      <c r="PDI4" s="65"/>
      <c r="PDJ4" s="65"/>
      <c r="PDK4" s="65"/>
      <c r="PDL4" s="65"/>
      <c r="PDM4" s="65"/>
      <c r="PDN4" s="65"/>
      <c r="PDO4" s="65"/>
      <c r="PDP4" s="65"/>
      <c r="PDQ4" s="65"/>
      <c r="PDR4" s="65"/>
      <c r="PDS4" s="65"/>
      <c r="PDT4" s="65"/>
      <c r="PDU4" s="65"/>
      <c r="PDV4" s="65"/>
      <c r="PDW4" s="65"/>
      <c r="PDX4" s="65"/>
      <c r="PDY4" s="65"/>
      <c r="PDZ4" s="65"/>
      <c r="PEA4" s="65"/>
      <c r="PEB4" s="65"/>
      <c r="PEC4" s="65"/>
      <c r="PED4" s="65"/>
      <c r="PEE4" s="65"/>
      <c r="PEF4" s="65"/>
      <c r="PEG4" s="65"/>
      <c r="PEH4" s="65"/>
      <c r="PEI4" s="65"/>
      <c r="PEJ4" s="65"/>
      <c r="PEK4" s="65"/>
      <c r="PEL4" s="65"/>
      <c r="PEM4" s="65"/>
      <c r="PEN4" s="65"/>
      <c r="PEO4" s="65"/>
      <c r="PEP4" s="65"/>
      <c r="PEQ4" s="65"/>
      <c r="PER4" s="65"/>
      <c r="PES4" s="65"/>
      <c r="PET4" s="65"/>
      <c r="PEU4" s="65"/>
      <c r="PEV4" s="65"/>
      <c r="PEW4" s="65"/>
      <c r="PEX4" s="65"/>
      <c r="PEY4" s="65"/>
      <c r="PEZ4" s="65"/>
      <c r="PFA4" s="65"/>
      <c r="PFB4" s="65"/>
      <c r="PFC4" s="65"/>
      <c r="PFD4" s="65"/>
      <c r="PFE4" s="65"/>
      <c r="PFF4" s="65"/>
      <c r="PFG4" s="65"/>
      <c r="PFH4" s="65"/>
      <c r="PFI4" s="65"/>
      <c r="PFJ4" s="65"/>
      <c r="PFK4" s="65"/>
      <c r="PFL4" s="65"/>
      <c r="PFM4" s="65"/>
      <c r="PFN4" s="65"/>
      <c r="PFO4" s="65"/>
      <c r="PFP4" s="65"/>
      <c r="PFQ4" s="65"/>
      <c r="PFR4" s="65"/>
      <c r="PFS4" s="65"/>
      <c r="PFT4" s="65"/>
      <c r="PFU4" s="65"/>
      <c r="PFV4" s="65"/>
      <c r="PFW4" s="65"/>
      <c r="PFX4" s="65"/>
      <c r="PFY4" s="65"/>
      <c r="PFZ4" s="65"/>
      <c r="PGA4" s="65"/>
      <c r="PGB4" s="65"/>
      <c r="PGC4" s="65"/>
      <c r="PGD4" s="65"/>
      <c r="PGE4" s="65"/>
      <c r="PGF4" s="65"/>
      <c r="PGG4" s="65"/>
      <c r="PGH4" s="65"/>
      <c r="PGI4" s="65"/>
      <c r="PGJ4" s="65"/>
      <c r="PGK4" s="65"/>
      <c r="PGL4" s="65"/>
      <c r="PGM4" s="65"/>
      <c r="PGN4" s="65"/>
      <c r="PGO4" s="65"/>
      <c r="PGP4" s="65"/>
      <c r="PGQ4" s="65"/>
      <c r="PGR4" s="65"/>
      <c r="PGS4" s="65"/>
      <c r="PGT4" s="65"/>
      <c r="PGU4" s="65"/>
      <c r="PGV4" s="65"/>
      <c r="PGW4" s="65"/>
      <c r="PGX4" s="65"/>
      <c r="PGY4" s="65"/>
      <c r="PGZ4" s="65"/>
      <c r="PHA4" s="65"/>
      <c r="PHB4" s="65"/>
      <c r="PHC4" s="65"/>
      <c r="PHD4" s="65"/>
      <c r="PHE4" s="65"/>
      <c r="PHF4" s="65"/>
      <c r="PHG4" s="65"/>
      <c r="PHH4" s="65"/>
      <c r="PHI4" s="65"/>
      <c r="PHJ4" s="65"/>
      <c r="PHK4" s="65"/>
      <c r="PHL4" s="65"/>
      <c r="PHM4" s="65"/>
      <c r="PHN4" s="65"/>
      <c r="PHO4" s="65"/>
      <c r="PHP4" s="65"/>
      <c r="PHQ4" s="65"/>
      <c r="PHR4" s="65"/>
      <c r="PHS4" s="65"/>
      <c r="PHT4" s="65"/>
      <c r="PHU4" s="65"/>
      <c r="PHV4" s="65"/>
      <c r="PHW4" s="65"/>
      <c r="PHX4" s="65"/>
      <c r="PHY4" s="65"/>
      <c r="PHZ4" s="65"/>
      <c r="PIA4" s="65"/>
      <c r="PIB4" s="65"/>
      <c r="PIC4" s="65"/>
      <c r="PID4" s="65"/>
      <c r="PIE4" s="65"/>
      <c r="PIF4" s="65"/>
      <c r="PIG4" s="65"/>
      <c r="PIH4" s="65"/>
      <c r="PII4" s="65"/>
      <c r="PIJ4" s="65"/>
      <c r="PIK4" s="65"/>
      <c r="PIL4" s="65"/>
      <c r="PIM4" s="65"/>
      <c r="PIN4" s="65"/>
      <c r="PIO4" s="65"/>
      <c r="PIP4" s="65"/>
      <c r="PIQ4" s="65"/>
      <c r="PIR4" s="65"/>
      <c r="PIS4" s="65"/>
      <c r="PIT4" s="65"/>
      <c r="PIU4" s="65"/>
      <c r="PIV4" s="65"/>
      <c r="PIW4" s="65"/>
      <c r="PIX4" s="65"/>
      <c r="PIY4" s="65"/>
      <c r="PIZ4" s="65"/>
      <c r="PJA4" s="65"/>
      <c r="PJB4" s="65"/>
      <c r="PJC4" s="65"/>
      <c r="PJD4" s="65"/>
      <c r="PJE4" s="65"/>
      <c r="PJF4" s="65"/>
      <c r="PJG4" s="65"/>
      <c r="PJH4" s="65"/>
      <c r="PJI4" s="65"/>
      <c r="PJJ4" s="65"/>
      <c r="PJK4" s="65"/>
      <c r="PJL4" s="65"/>
      <c r="PJM4" s="65"/>
      <c r="PJN4" s="65"/>
      <c r="PJO4" s="65"/>
      <c r="PJP4" s="65"/>
      <c r="PJQ4" s="65"/>
      <c r="PJR4" s="65"/>
      <c r="PJS4" s="65"/>
      <c r="PJT4" s="65"/>
      <c r="PJU4" s="65"/>
      <c r="PJV4" s="65"/>
      <c r="PJW4" s="65"/>
      <c r="PJX4" s="65"/>
      <c r="PJY4" s="65"/>
      <c r="PJZ4" s="65"/>
      <c r="PKA4" s="65"/>
      <c r="PKB4" s="65"/>
      <c r="PKC4" s="65"/>
      <c r="PKD4" s="65"/>
      <c r="PKE4" s="65"/>
      <c r="PKF4" s="65"/>
      <c r="PKG4" s="65"/>
      <c r="PKH4" s="65"/>
      <c r="PKI4" s="65"/>
      <c r="PKJ4" s="65"/>
      <c r="PKK4" s="65"/>
      <c r="PKL4" s="65"/>
      <c r="PKM4" s="65"/>
      <c r="PKN4" s="65"/>
      <c r="PKO4" s="65"/>
      <c r="PKP4" s="65"/>
      <c r="PKQ4" s="65"/>
      <c r="PKR4" s="65"/>
      <c r="PKS4" s="65"/>
      <c r="PKT4" s="65"/>
      <c r="PKU4" s="65"/>
      <c r="PKV4" s="65"/>
      <c r="PKW4" s="65"/>
      <c r="PKX4" s="65"/>
      <c r="PKY4" s="65"/>
      <c r="PKZ4" s="65"/>
      <c r="PLA4" s="65"/>
      <c r="PLB4" s="65"/>
      <c r="PLC4" s="65"/>
      <c r="PLD4" s="65"/>
      <c r="PLE4" s="65"/>
      <c r="PLF4" s="65"/>
      <c r="PLG4" s="65"/>
      <c r="PLH4" s="65"/>
      <c r="PLI4" s="65"/>
      <c r="PLJ4" s="65"/>
      <c r="PLK4" s="65"/>
      <c r="PLL4" s="65"/>
      <c r="PLM4" s="65"/>
      <c r="PLN4" s="65"/>
      <c r="PLO4" s="65"/>
      <c r="PLP4" s="65"/>
      <c r="PLQ4" s="65"/>
      <c r="PLR4" s="65"/>
      <c r="PLS4" s="65"/>
      <c r="PLT4" s="65"/>
      <c r="PLU4" s="65"/>
      <c r="PLV4" s="65"/>
      <c r="PLW4" s="65"/>
      <c r="PLX4" s="65"/>
      <c r="PLY4" s="65"/>
      <c r="PLZ4" s="65"/>
      <c r="PMA4" s="65"/>
      <c r="PMB4" s="65"/>
      <c r="PMC4" s="65"/>
      <c r="PMD4" s="65"/>
      <c r="PME4" s="65"/>
      <c r="PMF4" s="65"/>
      <c r="PMG4" s="65"/>
      <c r="PMH4" s="65"/>
      <c r="PMI4" s="65"/>
      <c r="PMJ4" s="65"/>
      <c r="PMK4" s="65"/>
      <c r="PML4" s="65"/>
      <c r="PMM4" s="65"/>
      <c r="PMN4" s="65"/>
      <c r="PMO4" s="65"/>
      <c r="PMP4" s="65"/>
      <c r="PMQ4" s="65"/>
      <c r="PMR4" s="65"/>
      <c r="PMS4" s="65"/>
      <c r="PMT4" s="65"/>
      <c r="PMU4" s="65"/>
      <c r="PMV4" s="65"/>
      <c r="PMW4" s="65"/>
      <c r="PMX4" s="65"/>
      <c r="PMY4" s="65"/>
      <c r="PMZ4" s="65"/>
      <c r="PNA4" s="65"/>
      <c r="PNB4" s="65"/>
      <c r="PNC4" s="65"/>
      <c r="PND4" s="65"/>
      <c r="PNE4" s="65"/>
      <c r="PNF4" s="65"/>
      <c r="PNG4" s="65"/>
      <c r="PNH4" s="65"/>
      <c r="PNI4" s="65"/>
      <c r="PNJ4" s="65"/>
      <c r="PNK4" s="65"/>
      <c r="PNL4" s="65"/>
      <c r="PNM4" s="65"/>
      <c r="PNN4" s="65"/>
      <c r="PNO4" s="65"/>
      <c r="PNP4" s="65"/>
      <c r="PNQ4" s="65"/>
      <c r="PNR4" s="65"/>
      <c r="PNS4" s="65"/>
      <c r="PNT4" s="65"/>
      <c r="PNU4" s="65"/>
      <c r="PNV4" s="65"/>
      <c r="PNW4" s="65"/>
      <c r="PNX4" s="65"/>
      <c r="PNY4" s="65"/>
      <c r="PNZ4" s="65"/>
      <c r="POA4" s="65"/>
      <c r="POB4" s="65"/>
      <c r="POC4" s="65"/>
      <c r="POD4" s="65"/>
      <c r="POE4" s="65"/>
      <c r="POF4" s="65"/>
      <c r="POG4" s="65"/>
      <c r="POH4" s="65"/>
      <c r="POI4" s="65"/>
      <c r="POJ4" s="65"/>
      <c r="POK4" s="65"/>
      <c r="POL4" s="65"/>
      <c r="POM4" s="65"/>
      <c r="PON4" s="65"/>
      <c r="POO4" s="65"/>
      <c r="POP4" s="65"/>
      <c r="POQ4" s="65"/>
      <c r="POR4" s="65"/>
      <c r="POS4" s="65"/>
      <c r="POT4" s="65"/>
      <c r="POU4" s="65"/>
      <c r="POV4" s="65"/>
      <c r="POW4" s="65"/>
      <c r="POX4" s="65"/>
      <c r="POY4" s="65"/>
      <c r="POZ4" s="65"/>
      <c r="PPA4" s="65"/>
      <c r="PPB4" s="65"/>
      <c r="PPC4" s="65"/>
      <c r="PPD4" s="65"/>
      <c r="PPE4" s="65"/>
      <c r="PPF4" s="65"/>
      <c r="PPG4" s="65"/>
      <c r="PPH4" s="65"/>
      <c r="PPI4" s="65"/>
      <c r="PPJ4" s="65"/>
      <c r="PPK4" s="65"/>
      <c r="PPL4" s="65"/>
      <c r="PPM4" s="65"/>
      <c r="PPN4" s="65"/>
      <c r="PPO4" s="65"/>
      <c r="PPP4" s="65"/>
      <c r="PPQ4" s="65"/>
      <c r="PPR4" s="65"/>
      <c r="PPS4" s="65"/>
      <c r="PPT4" s="65"/>
      <c r="PPU4" s="65"/>
      <c r="PPV4" s="65"/>
      <c r="PPW4" s="65"/>
      <c r="PPX4" s="65"/>
      <c r="PPY4" s="65"/>
      <c r="PPZ4" s="65"/>
      <c r="PQA4" s="65"/>
      <c r="PQB4" s="65"/>
      <c r="PQC4" s="65"/>
      <c r="PQD4" s="65"/>
      <c r="PQE4" s="65"/>
      <c r="PQF4" s="65"/>
      <c r="PQG4" s="65"/>
      <c r="PQH4" s="65"/>
      <c r="PQI4" s="65"/>
      <c r="PQJ4" s="65"/>
      <c r="PQK4" s="65"/>
      <c r="PQL4" s="65"/>
      <c r="PQM4" s="65"/>
      <c r="PQN4" s="65"/>
      <c r="PQO4" s="65"/>
      <c r="PQP4" s="65"/>
      <c r="PQQ4" s="65"/>
      <c r="PQR4" s="65"/>
      <c r="PQS4" s="65"/>
      <c r="PQT4" s="65"/>
      <c r="PQU4" s="65"/>
      <c r="PQV4" s="65"/>
      <c r="PQW4" s="65"/>
      <c r="PQX4" s="65"/>
      <c r="PQY4" s="65"/>
      <c r="PQZ4" s="65"/>
      <c r="PRA4" s="65"/>
      <c r="PRB4" s="65"/>
      <c r="PRC4" s="65"/>
      <c r="PRD4" s="65"/>
      <c r="PRE4" s="65"/>
      <c r="PRF4" s="65"/>
      <c r="PRG4" s="65"/>
      <c r="PRH4" s="65"/>
      <c r="PRI4" s="65"/>
      <c r="PRJ4" s="65"/>
      <c r="PRK4" s="65"/>
      <c r="PRL4" s="65"/>
      <c r="PRM4" s="65"/>
      <c r="PRN4" s="65"/>
      <c r="PRO4" s="65"/>
      <c r="PRP4" s="65"/>
      <c r="PRQ4" s="65"/>
      <c r="PRR4" s="65"/>
      <c r="PRS4" s="65"/>
      <c r="PRT4" s="65"/>
      <c r="PRU4" s="65"/>
      <c r="PRV4" s="65"/>
      <c r="PRW4" s="65"/>
      <c r="PRX4" s="65"/>
      <c r="PRY4" s="65"/>
      <c r="PRZ4" s="65"/>
      <c r="PSA4" s="65"/>
      <c r="PSB4" s="65"/>
      <c r="PSC4" s="65"/>
      <c r="PSD4" s="65"/>
      <c r="PSE4" s="65"/>
      <c r="PSF4" s="65"/>
      <c r="PSG4" s="65"/>
      <c r="PSH4" s="65"/>
      <c r="PSI4" s="65"/>
      <c r="PSJ4" s="65"/>
      <c r="PSK4" s="65"/>
      <c r="PSL4" s="65"/>
      <c r="PSM4" s="65"/>
      <c r="PSN4" s="65"/>
      <c r="PSO4" s="65"/>
      <c r="PSP4" s="65"/>
      <c r="PSQ4" s="65"/>
      <c r="PSR4" s="65"/>
      <c r="PSS4" s="65"/>
      <c r="PST4" s="65"/>
      <c r="PSU4" s="65"/>
      <c r="PSV4" s="65"/>
      <c r="PSW4" s="65"/>
      <c r="PSX4" s="65"/>
      <c r="PSY4" s="65"/>
      <c r="PSZ4" s="65"/>
      <c r="PTA4" s="65"/>
      <c r="PTB4" s="65"/>
      <c r="PTC4" s="65"/>
      <c r="PTD4" s="65"/>
      <c r="PTE4" s="65"/>
      <c r="PTF4" s="65"/>
      <c r="PTG4" s="65"/>
      <c r="PTH4" s="65"/>
      <c r="PTI4" s="65"/>
      <c r="PTJ4" s="65"/>
      <c r="PTK4" s="65"/>
      <c r="PTL4" s="65"/>
      <c r="PTM4" s="65"/>
      <c r="PTN4" s="65"/>
      <c r="PTO4" s="65"/>
      <c r="PTP4" s="65"/>
      <c r="PTQ4" s="65"/>
      <c r="PTR4" s="65"/>
      <c r="PTS4" s="65"/>
      <c r="PTT4" s="65"/>
      <c r="PTU4" s="65"/>
      <c r="PTV4" s="65"/>
      <c r="PTW4" s="65"/>
      <c r="PTX4" s="65"/>
      <c r="PTY4" s="65"/>
      <c r="PTZ4" s="65"/>
      <c r="PUA4" s="65"/>
      <c r="PUB4" s="65"/>
      <c r="PUC4" s="65"/>
      <c r="PUD4" s="65"/>
      <c r="PUE4" s="65"/>
      <c r="PUF4" s="65"/>
      <c r="PUG4" s="65"/>
      <c r="PUH4" s="65"/>
      <c r="PUI4" s="65"/>
      <c r="PUJ4" s="65"/>
      <c r="PUK4" s="65"/>
      <c r="PUL4" s="65"/>
      <c r="PUM4" s="65"/>
      <c r="PUN4" s="65"/>
      <c r="PUO4" s="65"/>
      <c r="PUP4" s="65"/>
      <c r="PUQ4" s="65"/>
      <c r="PUR4" s="65"/>
      <c r="PUS4" s="65"/>
      <c r="PUT4" s="65"/>
      <c r="PUU4" s="65"/>
      <c r="PUV4" s="65"/>
      <c r="PUW4" s="65"/>
      <c r="PUX4" s="65"/>
      <c r="PUY4" s="65"/>
      <c r="PUZ4" s="65"/>
      <c r="PVA4" s="65"/>
      <c r="PVB4" s="65"/>
      <c r="PVC4" s="65"/>
      <c r="PVD4" s="65"/>
      <c r="PVE4" s="65"/>
      <c r="PVF4" s="65"/>
      <c r="PVG4" s="65"/>
      <c r="PVH4" s="65"/>
      <c r="PVI4" s="65"/>
      <c r="PVJ4" s="65"/>
      <c r="PVK4" s="65"/>
      <c r="PVL4" s="65"/>
      <c r="PVM4" s="65"/>
      <c r="PVN4" s="65"/>
      <c r="PVO4" s="65"/>
      <c r="PVP4" s="65"/>
      <c r="PVQ4" s="65"/>
      <c r="PVR4" s="65"/>
      <c r="PVS4" s="65"/>
      <c r="PVT4" s="65"/>
      <c r="PVU4" s="65"/>
      <c r="PVV4" s="65"/>
      <c r="PVW4" s="65"/>
      <c r="PVX4" s="65"/>
      <c r="PVY4" s="65"/>
      <c r="PVZ4" s="65"/>
      <c r="PWA4" s="65"/>
      <c r="PWB4" s="65"/>
      <c r="PWC4" s="65"/>
      <c r="PWD4" s="65"/>
      <c r="PWE4" s="65"/>
      <c r="PWF4" s="65"/>
      <c r="PWG4" s="65"/>
      <c r="PWH4" s="65"/>
      <c r="PWI4" s="65"/>
      <c r="PWJ4" s="65"/>
      <c r="PWK4" s="65"/>
      <c r="PWL4" s="65"/>
      <c r="PWM4" s="65"/>
      <c r="PWN4" s="65"/>
      <c r="PWO4" s="65"/>
      <c r="PWP4" s="65"/>
      <c r="PWQ4" s="65"/>
      <c r="PWR4" s="65"/>
      <c r="PWS4" s="65"/>
      <c r="PWT4" s="65"/>
      <c r="PWU4" s="65"/>
      <c r="PWV4" s="65"/>
      <c r="PWW4" s="65"/>
      <c r="PWX4" s="65"/>
      <c r="PWY4" s="65"/>
      <c r="PWZ4" s="65"/>
      <c r="PXA4" s="65"/>
      <c r="PXB4" s="65"/>
      <c r="PXC4" s="65"/>
      <c r="PXD4" s="65"/>
      <c r="PXE4" s="65"/>
      <c r="PXF4" s="65"/>
      <c r="PXG4" s="65"/>
      <c r="PXH4" s="65"/>
      <c r="PXI4" s="65"/>
      <c r="PXJ4" s="65"/>
      <c r="PXK4" s="65"/>
      <c r="PXL4" s="65"/>
      <c r="PXM4" s="65"/>
      <c r="PXN4" s="65"/>
      <c r="PXO4" s="65"/>
      <c r="PXP4" s="65"/>
      <c r="PXQ4" s="65"/>
      <c r="PXR4" s="65"/>
      <c r="PXS4" s="65"/>
      <c r="PXT4" s="65"/>
      <c r="PXU4" s="65"/>
      <c r="PXV4" s="65"/>
      <c r="PXW4" s="65"/>
      <c r="PXX4" s="65"/>
      <c r="PXY4" s="65"/>
      <c r="PXZ4" s="65"/>
      <c r="PYA4" s="65"/>
      <c r="PYB4" s="65"/>
      <c r="PYC4" s="65"/>
      <c r="PYD4" s="65"/>
      <c r="PYE4" s="65"/>
      <c r="PYF4" s="65"/>
      <c r="PYG4" s="65"/>
      <c r="PYH4" s="65"/>
      <c r="PYI4" s="65"/>
      <c r="PYJ4" s="65"/>
      <c r="PYK4" s="65"/>
      <c r="PYL4" s="65"/>
      <c r="PYM4" s="65"/>
      <c r="PYN4" s="65"/>
      <c r="PYO4" s="65"/>
      <c r="PYP4" s="65"/>
      <c r="PYQ4" s="65"/>
      <c r="PYR4" s="65"/>
      <c r="PYS4" s="65"/>
      <c r="PYT4" s="65"/>
      <c r="PYU4" s="65"/>
      <c r="PYV4" s="65"/>
      <c r="PYW4" s="65"/>
      <c r="PYX4" s="65"/>
      <c r="PYY4" s="65"/>
      <c r="PYZ4" s="65"/>
      <c r="PZA4" s="65"/>
      <c r="PZB4" s="65"/>
      <c r="PZC4" s="65"/>
      <c r="PZD4" s="65"/>
      <c r="PZE4" s="65"/>
      <c r="PZF4" s="65"/>
      <c r="PZG4" s="65"/>
      <c r="PZH4" s="65"/>
      <c r="PZI4" s="65"/>
      <c r="PZJ4" s="65"/>
      <c r="PZK4" s="65"/>
      <c r="PZL4" s="65"/>
      <c r="PZM4" s="65"/>
      <c r="PZN4" s="65"/>
      <c r="PZO4" s="65"/>
      <c r="PZP4" s="65"/>
      <c r="PZQ4" s="65"/>
      <c r="PZR4" s="65"/>
      <c r="PZS4" s="65"/>
      <c r="PZT4" s="65"/>
      <c r="PZU4" s="65"/>
      <c r="PZV4" s="65"/>
      <c r="PZW4" s="65"/>
      <c r="PZX4" s="65"/>
      <c r="PZY4" s="65"/>
      <c r="PZZ4" s="65"/>
      <c r="QAA4" s="65"/>
      <c r="QAB4" s="65"/>
      <c r="QAC4" s="65"/>
      <c r="QAD4" s="65"/>
      <c r="QAE4" s="65"/>
      <c r="QAF4" s="65"/>
      <c r="QAG4" s="65"/>
      <c r="QAH4" s="65"/>
      <c r="QAI4" s="65"/>
      <c r="QAJ4" s="65"/>
      <c r="QAK4" s="65"/>
      <c r="QAL4" s="65"/>
      <c r="QAM4" s="65"/>
      <c r="QAN4" s="65"/>
      <c r="QAO4" s="65"/>
      <c r="QAP4" s="65"/>
      <c r="QAQ4" s="65"/>
      <c r="QAR4" s="65"/>
      <c r="QAS4" s="65"/>
      <c r="QAT4" s="65"/>
      <c r="QAU4" s="65"/>
      <c r="QAV4" s="65"/>
      <c r="QAW4" s="65"/>
      <c r="QAX4" s="65"/>
      <c r="QAY4" s="65"/>
      <c r="QAZ4" s="65"/>
      <c r="QBA4" s="65"/>
      <c r="QBB4" s="65"/>
      <c r="QBC4" s="65"/>
      <c r="QBD4" s="65"/>
      <c r="QBE4" s="65"/>
      <c r="QBF4" s="65"/>
      <c r="QBG4" s="65"/>
      <c r="QBH4" s="65"/>
      <c r="QBI4" s="65"/>
      <c r="QBJ4" s="65"/>
      <c r="QBK4" s="65"/>
      <c r="QBL4" s="65"/>
      <c r="QBM4" s="65"/>
      <c r="QBN4" s="65"/>
      <c r="QBO4" s="65"/>
      <c r="QBP4" s="65"/>
      <c r="QBQ4" s="65"/>
      <c r="QBR4" s="65"/>
      <c r="QBS4" s="65"/>
      <c r="QBT4" s="65"/>
      <c r="QBU4" s="65"/>
      <c r="QBV4" s="65"/>
      <c r="QBW4" s="65"/>
      <c r="QBX4" s="65"/>
      <c r="QBY4" s="65"/>
      <c r="QBZ4" s="65"/>
      <c r="QCA4" s="65"/>
      <c r="QCB4" s="65"/>
      <c r="QCC4" s="65"/>
      <c r="QCD4" s="65"/>
      <c r="QCE4" s="65"/>
      <c r="QCF4" s="65"/>
      <c r="QCG4" s="65"/>
      <c r="QCH4" s="65"/>
      <c r="QCI4" s="65"/>
      <c r="QCJ4" s="65"/>
      <c r="QCK4" s="65"/>
      <c r="QCL4" s="65"/>
      <c r="QCM4" s="65"/>
      <c r="QCN4" s="65"/>
      <c r="QCO4" s="65"/>
      <c r="QCP4" s="65"/>
      <c r="QCQ4" s="65"/>
      <c r="QCR4" s="65"/>
      <c r="QCS4" s="65"/>
      <c r="QCT4" s="65"/>
      <c r="QCU4" s="65"/>
      <c r="QCV4" s="65"/>
      <c r="QCW4" s="65"/>
      <c r="QCX4" s="65"/>
      <c r="QCY4" s="65"/>
      <c r="QCZ4" s="65"/>
      <c r="QDA4" s="65"/>
      <c r="QDB4" s="65"/>
      <c r="QDC4" s="65"/>
      <c r="QDD4" s="65"/>
      <c r="QDE4" s="65"/>
      <c r="QDF4" s="65"/>
      <c r="QDG4" s="65"/>
      <c r="QDH4" s="65"/>
      <c r="QDI4" s="65"/>
      <c r="QDJ4" s="65"/>
      <c r="QDK4" s="65"/>
      <c r="QDL4" s="65"/>
      <c r="QDM4" s="65"/>
      <c r="QDN4" s="65"/>
      <c r="QDO4" s="65"/>
      <c r="QDP4" s="65"/>
      <c r="QDQ4" s="65"/>
      <c r="QDR4" s="65"/>
      <c r="QDS4" s="65"/>
      <c r="QDT4" s="65"/>
      <c r="QDU4" s="65"/>
      <c r="QDV4" s="65"/>
      <c r="QDW4" s="65"/>
      <c r="QDX4" s="65"/>
      <c r="QDY4" s="65"/>
      <c r="QDZ4" s="65"/>
      <c r="QEA4" s="65"/>
      <c r="QEB4" s="65"/>
      <c r="QEC4" s="65"/>
      <c r="QED4" s="65"/>
      <c r="QEE4" s="65"/>
      <c r="QEF4" s="65"/>
      <c r="QEG4" s="65"/>
      <c r="QEH4" s="65"/>
      <c r="QEI4" s="65"/>
      <c r="QEJ4" s="65"/>
      <c r="QEK4" s="65"/>
      <c r="QEL4" s="65"/>
      <c r="QEM4" s="65"/>
      <c r="QEN4" s="65"/>
      <c r="QEO4" s="65"/>
      <c r="QEP4" s="65"/>
      <c r="QEQ4" s="65"/>
      <c r="QER4" s="65"/>
      <c r="QES4" s="65"/>
      <c r="QET4" s="65"/>
      <c r="QEU4" s="65"/>
      <c r="QEV4" s="65"/>
      <c r="QEW4" s="65"/>
      <c r="QEX4" s="65"/>
      <c r="QEY4" s="65"/>
      <c r="QEZ4" s="65"/>
      <c r="QFA4" s="65"/>
      <c r="QFB4" s="65"/>
      <c r="QFC4" s="65"/>
      <c r="QFD4" s="65"/>
      <c r="QFE4" s="65"/>
      <c r="QFF4" s="65"/>
      <c r="QFG4" s="65"/>
      <c r="QFH4" s="65"/>
      <c r="QFI4" s="65"/>
      <c r="QFJ4" s="65"/>
      <c r="QFK4" s="65"/>
      <c r="QFL4" s="65"/>
      <c r="QFM4" s="65"/>
      <c r="QFN4" s="65"/>
      <c r="QFO4" s="65"/>
      <c r="QFP4" s="65"/>
      <c r="QFQ4" s="65"/>
      <c r="QFR4" s="65"/>
      <c r="QFS4" s="65"/>
      <c r="QFT4" s="65"/>
      <c r="QFU4" s="65"/>
      <c r="QFV4" s="65"/>
      <c r="QFW4" s="65"/>
      <c r="QFX4" s="65"/>
      <c r="QFY4" s="65"/>
      <c r="QFZ4" s="65"/>
      <c r="QGA4" s="65"/>
      <c r="QGB4" s="65"/>
      <c r="QGC4" s="65"/>
      <c r="QGD4" s="65"/>
      <c r="QGE4" s="65"/>
      <c r="QGF4" s="65"/>
      <c r="QGG4" s="65"/>
      <c r="QGH4" s="65"/>
      <c r="QGI4" s="65"/>
      <c r="QGJ4" s="65"/>
      <c r="QGK4" s="65"/>
      <c r="QGL4" s="65"/>
      <c r="QGM4" s="65"/>
      <c r="QGN4" s="65"/>
      <c r="QGO4" s="65"/>
      <c r="QGP4" s="65"/>
      <c r="QGQ4" s="65"/>
      <c r="QGR4" s="65"/>
      <c r="QGS4" s="65"/>
      <c r="QGT4" s="65"/>
      <c r="QGU4" s="65"/>
      <c r="QGV4" s="65"/>
      <c r="QGW4" s="65"/>
      <c r="QGX4" s="65"/>
      <c r="QGY4" s="65"/>
      <c r="QGZ4" s="65"/>
      <c r="QHA4" s="65"/>
      <c r="QHB4" s="65"/>
      <c r="QHC4" s="65"/>
      <c r="QHD4" s="65"/>
      <c r="QHE4" s="65"/>
      <c r="QHF4" s="65"/>
      <c r="QHG4" s="65"/>
      <c r="QHH4" s="65"/>
      <c r="QHI4" s="65"/>
      <c r="QHJ4" s="65"/>
      <c r="QHK4" s="65"/>
      <c r="QHL4" s="65"/>
      <c r="QHM4" s="65"/>
      <c r="QHN4" s="65"/>
      <c r="QHO4" s="65"/>
      <c r="QHP4" s="65"/>
      <c r="QHQ4" s="65"/>
      <c r="QHR4" s="65"/>
      <c r="QHS4" s="65"/>
      <c r="QHT4" s="65"/>
      <c r="QHU4" s="65"/>
      <c r="QHV4" s="65"/>
      <c r="QHW4" s="65"/>
      <c r="QHX4" s="65"/>
      <c r="QHY4" s="65"/>
      <c r="QHZ4" s="65"/>
      <c r="QIA4" s="65"/>
      <c r="QIB4" s="65"/>
      <c r="QIC4" s="65"/>
      <c r="QID4" s="65"/>
      <c r="QIE4" s="65"/>
      <c r="QIF4" s="65"/>
      <c r="QIG4" s="65"/>
      <c r="QIH4" s="65"/>
      <c r="QII4" s="65"/>
      <c r="QIJ4" s="65"/>
      <c r="QIK4" s="65"/>
      <c r="QIL4" s="65"/>
      <c r="QIM4" s="65"/>
      <c r="QIN4" s="65"/>
      <c r="QIO4" s="65"/>
      <c r="QIP4" s="65"/>
      <c r="QIQ4" s="65"/>
      <c r="QIR4" s="65"/>
      <c r="QIS4" s="65"/>
      <c r="QIT4" s="65"/>
      <c r="QIU4" s="65"/>
      <c r="QIV4" s="65"/>
      <c r="QIW4" s="65"/>
      <c r="QIX4" s="65"/>
      <c r="QIY4" s="65"/>
      <c r="QIZ4" s="65"/>
      <c r="QJA4" s="65"/>
      <c r="QJB4" s="65"/>
      <c r="QJC4" s="65"/>
      <c r="QJD4" s="65"/>
      <c r="QJE4" s="65"/>
      <c r="QJF4" s="65"/>
      <c r="QJG4" s="65"/>
      <c r="QJH4" s="65"/>
      <c r="QJI4" s="65"/>
      <c r="QJJ4" s="65"/>
      <c r="QJK4" s="65"/>
      <c r="QJL4" s="65"/>
      <c r="QJM4" s="65"/>
      <c r="QJN4" s="65"/>
      <c r="QJO4" s="65"/>
      <c r="QJP4" s="65"/>
      <c r="QJQ4" s="65"/>
      <c r="QJR4" s="65"/>
      <c r="QJS4" s="65"/>
      <c r="QJT4" s="65"/>
      <c r="QJU4" s="65"/>
      <c r="QJV4" s="65"/>
      <c r="QJW4" s="65"/>
      <c r="QJX4" s="65"/>
      <c r="QJY4" s="65"/>
      <c r="QJZ4" s="65"/>
      <c r="QKA4" s="65"/>
      <c r="QKB4" s="65"/>
      <c r="QKC4" s="65"/>
      <c r="QKD4" s="65"/>
      <c r="QKE4" s="65"/>
      <c r="QKF4" s="65"/>
      <c r="QKG4" s="65"/>
      <c r="QKH4" s="65"/>
      <c r="QKI4" s="65"/>
      <c r="QKJ4" s="65"/>
      <c r="QKK4" s="65"/>
      <c r="QKL4" s="65"/>
      <c r="QKM4" s="65"/>
      <c r="QKN4" s="65"/>
      <c r="QKO4" s="65"/>
      <c r="QKP4" s="65"/>
      <c r="QKQ4" s="65"/>
      <c r="QKR4" s="65"/>
      <c r="QKS4" s="65"/>
      <c r="QKT4" s="65"/>
      <c r="QKU4" s="65"/>
      <c r="QKV4" s="65"/>
      <c r="QKW4" s="65"/>
      <c r="QKX4" s="65"/>
      <c r="QKY4" s="65"/>
      <c r="QKZ4" s="65"/>
      <c r="QLA4" s="65"/>
      <c r="QLB4" s="65"/>
      <c r="QLC4" s="65"/>
      <c r="QLD4" s="65"/>
      <c r="QLE4" s="65"/>
      <c r="QLF4" s="65"/>
      <c r="QLG4" s="65"/>
      <c r="QLH4" s="65"/>
      <c r="QLI4" s="65"/>
      <c r="QLJ4" s="65"/>
      <c r="QLK4" s="65"/>
      <c r="QLL4" s="65"/>
      <c r="QLM4" s="65"/>
      <c r="QLN4" s="65"/>
      <c r="QLO4" s="65"/>
      <c r="QLP4" s="65"/>
      <c r="QLQ4" s="65"/>
      <c r="QLR4" s="65"/>
      <c r="QLS4" s="65"/>
      <c r="QLT4" s="65"/>
      <c r="QLU4" s="65"/>
      <c r="QLV4" s="65"/>
      <c r="QLW4" s="65"/>
      <c r="QLX4" s="65"/>
      <c r="QLY4" s="65"/>
      <c r="QLZ4" s="65"/>
      <c r="QMA4" s="65"/>
      <c r="QMB4" s="65"/>
      <c r="QMC4" s="65"/>
      <c r="QMD4" s="65"/>
      <c r="QME4" s="65"/>
      <c r="QMF4" s="65"/>
      <c r="QMG4" s="65"/>
      <c r="QMH4" s="65"/>
      <c r="QMI4" s="65"/>
      <c r="QMJ4" s="65"/>
      <c r="QMK4" s="65"/>
      <c r="QML4" s="65"/>
      <c r="QMM4" s="65"/>
      <c r="QMN4" s="65"/>
      <c r="QMO4" s="65"/>
      <c r="QMP4" s="65"/>
      <c r="QMQ4" s="65"/>
      <c r="QMR4" s="65"/>
      <c r="QMS4" s="65"/>
      <c r="QMT4" s="65"/>
      <c r="QMU4" s="65"/>
      <c r="QMV4" s="65"/>
      <c r="QMW4" s="65"/>
      <c r="QMX4" s="65"/>
      <c r="QMY4" s="65"/>
      <c r="QMZ4" s="65"/>
      <c r="QNA4" s="65"/>
      <c r="QNB4" s="65"/>
      <c r="QNC4" s="65"/>
      <c r="QND4" s="65"/>
      <c r="QNE4" s="65"/>
      <c r="QNF4" s="65"/>
      <c r="QNG4" s="65"/>
      <c r="QNH4" s="65"/>
      <c r="QNI4" s="65"/>
      <c r="QNJ4" s="65"/>
      <c r="QNK4" s="65"/>
      <c r="QNL4" s="65"/>
      <c r="QNM4" s="65"/>
      <c r="QNN4" s="65"/>
      <c r="QNO4" s="65"/>
      <c r="QNP4" s="65"/>
      <c r="QNQ4" s="65"/>
      <c r="QNR4" s="65"/>
      <c r="QNS4" s="65"/>
      <c r="QNT4" s="65"/>
      <c r="QNU4" s="65"/>
      <c r="QNV4" s="65"/>
      <c r="QNW4" s="65"/>
      <c r="QNX4" s="65"/>
      <c r="QNY4" s="65"/>
      <c r="QNZ4" s="65"/>
      <c r="QOA4" s="65"/>
      <c r="QOB4" s="65"/>
      <c r="QOC4" s="65"/>
      <c r="QOD4" s="65"/>
      <c r="QOE4" s="65"/>
      <c r="QOF4" s="65"/>
      <c r="QOG4" s="65"/>
      <c r="QOH4" s="65"/>
      <c r="QOI4" s="65"/>
      <c r="QOJ4" s="65"/>
      <c r="QOK4" s="65"/>
      <c r="QOL4" s="65"/>
      <c r="QOM4" s="65"/>
      <c r="QON4" s="65"/>
      <c r="QOO4" s="65"/>
      <c r="QOP4" s="65"/>
      <c r="QOQ4" s="65"/>
      <c r="QOR4" s="65"/>
      <c r="QOS4" s="65"/>
      <c r="QOT4" s="65"/>
      <c r="QOU4" s="65"/>
      <c r="QOV4" s="65"/>
      <c r="QOW4" s="65"/>
      <c r="QOX4" s="65"/>
      <c r="QOY4" s="65"/>
      <c r="QOZ4" s="65"/>
      <c r="QPA4" s="65"/>
      <c r="QPB4" s="65"/>
      <c r="QPC4" s="65"/>
      <c r="QPD4" s="65"/>
      <c r="QPE4" s="65"/>
      <c r="QPF4" s="65"/>
      <c r="QPG4" s="65"/>
      <c r="QPH4" s="65"/>
      <c r="QPI4" s="65"/>
      <c r="QPJ4" s="65"/>
      <c r="QPK4" s="65"/>
      <c r="QPL4" s="65"/>
      <c r="QPM4" s="65"/>
      <c r="QPN4" s="65"/>
      <c r="QPO4" s="65"/>
      <c r="QPP4" s="65"/>
      <c r="QPQ4" s="65"/>
      <c r="QPR4" s="65"/>
      <c r="QPS4" s="65"/>
      <c r="QPT4" s="65"/>
      <c r="QPU4" s="65"/>
      <c r="QPV4" s="65"/>
      <c r="QPW4" s="65"/>
      <c r="QPX4" s="65"/>
      <c r="QPY4" s="65"/>
      <c r="QPZ4" s="65"/>
      <c r="QQA4" s="65"/>
      <c r="QQB4" s="65"/>
      <c r="QQC4" s="65"/>
      <c r="QQD4" s="65"/>
      <c r="QQE4" s="65"/>
      <c r="QQF4" s="65"/>
      <c r="QQG4" s="65"/>
      <c r="QQH4" s="65"/>
      <c r="QQI4" s="65"/>
      <c r="QQJ4" s="65"/>
      <c r="QQK4" s="65"/>
      <c r="QQL4" s="65"/>
      <c r="QQM4" s="65"/>
      <c r="QQN4" s="65"/>
      <c r="QQO4" s="65"/>
      <c r="QQP4" s="65"/>
      <c r="QQQ4" s="65"/>
      <c r="QQR4" s="65"/>
      <c r="QQS4" s="65"/>
      <c r="QQT4" s="65"/>
      <c r="QQU4" s="65"/>
      <c r="QQV4" s="65"/>
      <c r="QQW4" s="65"/>
      <c r="QQX4" s="65"/>
      <c r="QQY4" s="65"/>
      <c r="QQZ4" s="65"/>
      <c r="QRA4" s="65"/>
      <c r="QRB4" s="65"/>
      <c r="QRC4" s="65"/>
      <c r="QRD4" s="65"/>
      <c r="QRE4" s="65"/>
      <c r="QRF4" s="65"/>
      <c r="QRG4" s="65"/>
      <c r="QRH4" s="65"/>
      <c r="QRI4" s="65"/>
      <c r="QRJ4" s="65"/>
      <c r="QRK4" s="65"/>
      <c r="QRL4" s="65"/>
      <c r="QRM4" s="65"/>
      <c r="QRN4" s="65"/>
      <c r="QRO4" s="65"/>
      <c r="QRP4" s="65"/>
      <c r="QRQ4" s="65"/>
      <c r="QRR4" s="65"/>
      <c r="QRS4" s="65"/>
      <c r="QRT4" s="65"/>
      <c r="QRU4" s="65"/>
      <c r="QRV4" s="65"/>
      <c r="QRW4" s="65"/>
      <c r="QRX4" s="65"/>
      <c r="QRY4" s="65"/>
      <c r="QRZ4" s="65"/>
      <c r="QSA4" s="65"/>
      <c r="QSB4" s="65"/>
      <c r="QSC4" s="65"/>
      <c r="QSD4" s="65"/>
      <c r="QSE4" s="65"/>
      <c r="QSF4" s="65"/>
      <c r="QSG4" s="65"/>
      <c r="QSH4" s="65"/>
      <c r="QSI4" s="65"/>
      <c r="QSJ4" s="65"/>
      <c r="QSK4" s="65"/>
      <c r="QSL4" s="65"/>
      <c r="QSM4" s="65"/>
      <c r="QSN4" s="65"/>
      <c r="QSO4" s="65"/>
      <c r="QSP4" s="65"/>
      <c r="QSQ4" s="65"/>
      <c r="QSR4" s="65"/>
      <c r="QSS4" s="65"/>
      <c r="QST4" s="65"/>
      <c r="QSU4" s="65"/>
      <c r="QSV4" s="65"/>
      <c r="QSW4" s="65"/>
      <c r="QSX4" s="65"/>
      <c r="QSY4" s="65"/>
      <c r="QSZ4" s="65"/>
      <c r="QTA4" s="65"/>
      <c r="QTB4" s="65"/>
      <c r="QTC4" s="65"/>
      <c r="QTD4" s="65"/>
      <c r="QTE4" s="65"/>
      <c r="QTF4" s="65"/>
      <c r="QTG4" s="65"/>
      <c r="QTH4" s="65"/>
      <c r="QTI4" s="65"/>
      <c r="QTJ4" s="65"/>
      <c r="QTK4" s="65"/>
      <c r="QTL4" s="65"/>
      <c r="QTM4" s="65"/>
      <c r="QTN4" s="65"/>
      <c r="QTO4" s="65"/>
      <c r="QTP4" s="65"/>
      <c r="QTQ4" s="65"/>
      <c r="QTR4" s="65"/>
      <c r="QTS4" s="65"/>
      <c r="QTT4" s="65"/>
      <c r="QTU4" s="65"/>
      <c r="QTV4" s="65"/>
      <c r="QTW4" s="65"/>
      <c r="QTX4" s="65"/>
      <c r="QTY4" s="65"/>
      <c r="QTZ4" s="65"/>
      <c r="QUA4" s="65"/>
      <c r="QUB4" s="65"/>
      <c r="QUC4" s="65"/>
      <c r="QUD4" s="65"/>
      <c r="QUE4" s="65"/>
      <c r="QUF4" s="65"/>
      <c r="QUG4" s="65"/>
      <c r="QUH4" s="65"/>
      <c r="QUI4" s="65"/>
      <c r="QUJ4" s="65"/>
      <c r="QUK4" s="65"/>
      <c r="QUL4" s="65"/>
      <c r="QUM4" s="65"/>
      <c r="QUN4" s="65"/>
      <c r="QUO4" s="65"/>
      <c r="QUP4" s="65"/>
      <c r="QUQ4" s="65"/>
      <c r="QUR4" s="65"/>
      <c r="QUS4" s="65"/>
      <c r="QUT4" s="65"/>
      <c r="QUU4" s="65"/>
      <c r="QUV4" s="65"/>
      <c r="QUW4" s="65"/>
      <c r="QUX4" s="65"/>
      <c r="QUY4" s="65"/>
      <c r="QUZ4" s="65"/>
      <c r="QVA4" s="65"/>
      <c r="QVB4" s="65"/>
      <c r="QVC4" s="65"/>
      <c r="QVD4" s="65"/>
      <c r="QVE4" s="65"/>
      <c r="QVF4" s="65"/>
      <c r="QVG4" s="65"/>
      <c r="QVH4" s="65"/>
      <c r="QVI4" s="65"/>
      <c r="QVJ4" s="65"/>
      <c r="QVK4" s="65"/>
      <c r="QVL4" s="65"/>
      <c r="QVM4" s="65"/>
      <c r="QVN4" s="65"/>
      <c r="QVO4" s="65"/>
      <c r="QVP4" s="65"/>
      <c r="QVQ4" s="65"/>
      <c r="QVR4" s="65"/>
      <c r="QVS4" s="65"/>
      <c r="QVT4" s="65"/>
      <c r="QVU4" s="65"/>
      <c r="QVV4" s="65"/>
      <c r="QVW4" s="65"/>
      <c r="QVX4" s="65"/>
      <c r="QVY4" s="65"/>
      <c r="QVZ4" s="65"/>
      <c r="QWA4" s="65"/>
      <c r="QWB4" s="65"/>
      <c r="QWC4" s="65"/>
      <c r="QWD4" s="65"/>
      <c r="QWE4" s="65"/>
      <c r="QWF4" s="65"/>
      <c r="QWG4" s="65"/>
      <c r="QWH4" s="65"/>
      <c r="QWI4" s="65"/>
      <c r="QWJ4" s="65"/>
      <c r="QWK4" s="65"/>
      <c r="QWL4" s="65"/>
      <c r="QWM4" s="65"/>
      <c r="QWN4" s="65"/>
      <c r="QWO4" s="65"/>
      <c r="QWP4" s="65"/>
      <c r="QWQ4" s="65"/>
      <c r="QWR4" s="65"/>
      <c r="QWS4" s="65"/>
      <c r="QWT4" s="65"/>
      <c r="QWU4" s="65"/>
      <c r="QWV4" s="65"/>
      <c r="QWW4" s="65"/>
      <c r="QWX4" s="65"/>
      <c r="QWY4" s="65"/>
      <c r="QWZ4" s="65"/>
      <c r="QXA4" s="65"/>
      <c r="QXB4" s="65"/>
      <c r="QXC4" s="65"/>
      <c r="QXD4" s="65"/>
      <c r="QXE4" s="65"/>
      <c r="QXF4" s="65"/>
      <c r="QXG4" s="65"/>
      <c r="QXH4" s="65"/>
      <c r="QXI4" s="65"/>
      <c r="QXJ4" s="65"/>
      <c r="QXK4" s="65"/>
      <c r="QXL4" s="65"/>
      <c r="QXM4" s="65"/>
      <c r="QXN4" s="65"/>
      <c r="QXO4" s="65"/>
      <c r="QXP4" s="65"/>
      <c r="QXQ4" s="65"/>
      <c r="QXR4" s="65"/>
      <c r="QXS4" s="65"/>
      <c r="QXT4" s="65"/>
      <c r="QXU4" s="65"/>
      <c r="QXV4" s="65"/>
      <c r="QXW4" s="65"/>
      <c r="QXX4" s="65"/>
      <c r="QXY4" s="65"/>
      <c r="QXZ4" s="65"/>
      <c r="QYA4" s="65"/>
      <c r="QYB4" s="65"/>
      <c r="QYC4" s="65"/>
      <c r="QYD4" s="65"/>
      <c r="QYE4" s="65"/>
      <c r="QYF4" s="65"/>
      <c r="QYG4" s="65"/>
      <c r="QYH4" s="65"/>
      <c r="QYI4" s="65"/>
      <c r="QYJ4" s="65"/>
      <c r="QYK4" s="65"/>
      <c r="QYL4" s="65"/>
      <c r="QYM4" s="65"/>
      <c r="QYN4" s="65"/>
      <c r="QYO4" s="65"/>
      <c r="QYP4" s="65"/>
      <c r="QYQ4" s="65"/>
      <c r="QYR4" s="65"/>
      <c r="QYS4" s="65"/>
      <c r="QYT4" s="65"/>
      <c r="QYU4" s="65"/>
      <c r="QYV4" s="65"/>
      <c r="QYW4" s="65"/>
      <c r="QYX4" s="65"/>
      <c r="QYY4" s="65"/>
      <c r="QYZ4" s="65"/>
      <c r="QZA4" s="65"/>
      <c r="QZB4" s="65"/>
      <c r="QZC4" s="65"/>
      <c r="QZD4" s="65"/>
      <c r="QZE4" s="65"/>
      <c r="QZF4" s="65"/>
      <c r="QZG4" s="65"/>
      <c r="QZH4" s="65"/>
      <c r="QZI4" s="65"/>
      <c r="QZJ4" s="65"/>
      <c r="QZK4" s="65"/>
      <c r="QZL4" s="65"/>
      <c r="QZM4" s="65"/>
      <c r="QZN4" s="65"/>
      <c r="QZO4" s="65"/>
      <c r="QZP4" s="65"/>
      <c r="QZQ4" s="65"/>
      <c r="QZR4" s="65"/>
      <c r="QZS4" s="65"/>
      <c r="QZT4" s="65"/>
      <c r="QZU4" s="65"/>
      <c r="QZV4" s="65"/>
      <c r="QZW4" s="65"/>
      <c r="QZX4" s="65"/>
      <c r="QZY4" s="65"/>
      <c r="QZZ4" s="65"/>
      <c r="RAA4" s="65"/>
      <c r="RAB4" s="65"/>
      <c r="RAC4" s="65"/>
      <c r="RAD4" s="65"/>
      <c r="RAE4" s="65"/>
      <c r="RAF4" s="65"/>
      <c r="RAG4" s="65"/>
      <c r="RAH4" s="65"/>
      <c r="RAI4" s="65"/>
      <c r="RAJ4" s="65"/>
      <c r="RAK4" s="65"/>
      <c r="RAL4" s="65"/>
      <c r="RAM4" s="65"/>
      <c r="RAN4" s="65"/>
      <c r="RAO4" s="65"/>
      <c r="RAP4" s="65"/>
      <c r="RAQ4" s="65"/>
      <c r="RAR4" s="65"/>
      <c r="RAS4" s="65"/>
      <c r="RAT4" s="65"/>
      <c r="RAU4" s="65"/>
      <c r="RAV4" s="65"/>
      <c r="RAW4" s="65"/>
      <c r="RAX4" s="65"/>
      <c r="RAY4" s="65"/>
      <c r="RAZ4" s="65"/>
      <c r="RBA4" s="65"/>
      <c r="RBB4" s="65"/>
      <c r="RBC4" s="65"/>
      <c r="RBD4" s="65"/>
      <c r="RBE4" s="65"/>
      <c r="RBF4" s="65"/>
      <c r="RBG4" s="65"/>
      <c r="RBH4" s="65"/>
      <c r="RBI4" s="65"/>
      <c r="RBJ4" s="65"/>
      <c r="RBK4" s="65"/>
      <c r="RBL4" s="65"/>
      <c r="RBM4" s="65"/>
      <c r="RBN4" s="65"/>
      <c r="RBO4" s="65"/>
      <c r="RBP4" s="65"/>
      <c r="RBQ4" s="65"/>
      <c r="RBR4" s="65"/>
      <c r="RBS4" s="65"/>
      <c r="RBT4" s="65"/>
      <c r="RBU4" s="65"/>
      <c r="RBV4" s="65"/>
      <c r="RBW4" s="65"/>
      <c r="RBX4" s="65"/>
      <c r="RBY4" s="65"/>
      <c r="RBZ4" s="65"/>
      <c r="RCA4" s="65"/>
      <c r="RCB4" s="65"/>
      <c r="RCC4" s="65"/>
      <c r="RCD4" s="65"/>
      <c r="RCE4" s="65"/>
      <c r="RCF4" s="65"/>
      <c r="RCG4" s="65"/>
      <c r="RCH4" s="65"/>
      <c r="RCI4" s="65"/>
      <c r="RCJ4" s="65"/>
      <c r="RCK4" s="65"/>
      <c r="RCL4" s="65"/>
      <c r="RCM4" s="65"/>
      <c r="RCN4" s="65"/>
      <c r="RCO4" s="65"/>
      <c r="RCP4" s="65"/>
      <c r="RCQ4" s="65"/>
      <c r="RCR4" s="65"/>
      <c r="RCS4" s="65"/>
      <c r="RCT4" s="65"/>
      <c r="RCU4" s="65"/>
      <c r="RCV4" s="65"/>
      <c r="RCW4" s="65"/>
      <c r="RCX4" s="65"/>
      <c r="RCY4" s="65"/>
      <c r="RCZ4" s="65"/>
      <c r="RDA4" s="65"/>
      <c r="RDB4" s="65"/>
      <c r="RDC4" s="65"/>
      <c r="RDD4" s="65"/>
      <c r="RDE4" s="65"/>
      <c r="RDF4" s="65"/>
      <c r="RDG4" s="65"/>
      <c r="RDH4" s="65"/>
      <c r="RDI4" s="65"/>
      <c r="RDJ4" s="65"/>
      <c r="RDK4" s="65"/>
      <c r="RDL4" s="65"/>
      <c r="RDM4" s="65"/>
      <c r="RDN4" s="65"/>
      <c r="RDO4" s="65"/>
      <c r="RDP4" s="65"/>
      <c r="RDQ4" s="65"/>
      <c r="RDR4" s="65"/>
      <c r="RDS4" s="65"/>
      <c r="RDT4" s="65"/>
      <c r="RDU4" s="65"/>
      <c r="RDV4" s="65"/>
      <c r="RDW4" s="65"/>
      <c r="RDX4" s="65"/>
      <c r="RDY4" s="65"/>
      <c r="RDZ4" s="65"/>
      <c r="REA4" s="65"/>
      <c r="REB4" s="65"/>
      <c r="REC4" s="65"/>
      <c r="RED4" s="65"/>
      <c r="REE4" s="65"/>
      <c r="REF4" s="65"/>
      <c r="REG4" s="65"/>
      <c r="REH4" s="65"/>
      <c r="REI4" s="65"/>
      <c r="REJ4" s="65"/>
      <c r="REK4" s="65"/>
      <c r="REL4" s="65"/>
      <c r="REM4" s="65"/>
      <c r="REN4" s="65"/>
      <c r="REO4" s="65"/>
      <c r="REP4" s="65"/>
      <c r="REQ4" s="65"/>
      <c r="RER4" s="65"/>
      <c r="RES4" s="65"/>
      <c r="RET4" s="65"/>
      <c r="REU4" s="65"/>
      <c r="REV4" s="65"/>
      <c r="REW4" s="65"/>
      <c r="REX4" s="65"/>
      <c r="REY4" s="65"/>
      <c r="REZ4" s="65"/>
      <c r="RFA4" s="65"/>
      <c r="RFB4" s="65"/>
      <c r="RFC4" s="65"/>
      <c r="RFD4" s="65"/>
      <c r="RFE4" s="65"/>
      <c r="RFF4" s="65"/>
      <c r="RFG4" s="65"/>
      <c r="RFH4" s="65"/>
      <c r="RFI4" s="65"/>
      <c r="RFJ4" s="65"/>
      <c r="RFK4" s="65"/>
      <c r="RFL4" s="65"/>
      <c r="RFM4" s="65"/>
      <c r="RFN4" s="65"/>
      <c r="RFO4" s="65"/>
      <c r="RFP4" s="65"/>
      <c r="RFQ4" s="65"/>
      <c r="RFR4" s="65"/>
      <c r="RFS4" s="65"/>
      <c r="RFT4" s="65"/>
      <c r="RFU4" s="65"/>
      <c r="RFV4" s="65"/>
      <c r="RFW4" s="65"/>
      <c r="RFX4" s="65"/>
      <c r="RFY4" s="65"/>
      <c r="RFZ4" s="65"/>
      <c r="RGA4" s="65"/>
      <c r="RGB4" s="65"/>
      <c r="RGC4" s="65"/>
      <c r="RGD4" s="65"/>
      <c r="RGE4" s="65"/>
      <c r="RGF4" s="65"/>
      <c r="RGG4" s="65"/>
      <c r="RGH4" s="65"/>
      <c r="RGI4" s="65"/>
      <c r="RGJ4" s="65"/>
      <c r="RGK4" s="65"/>
      <c r="RGL4" s="65"/>
      <c r="RGM4" s="65"/>
      <c r="RGN4" s="65"/>
      <c r="RGO4" s="65"/>
      <c r="RGP4" s="65"/>
      <c r="RGQ4" s="65"/>
      <c r="RGR4" s="65"/>
      <c r="RGS4" s="65"/>
      <c r="RGT4" s="65"/>
      <c r="RGU4" s="65"/>
      <c r="RGV4" s="65"/>
      <c r="RGW4" s="65"/>
      <c r="RGX4" s="65"/>
      <c r="RGY4" s="65"/>
      <c r="RGZ4" s="65"/>
      <c r="RHA4" s="65"/>
      <c r="RHB4" s="65"/>
      <c r="RHC4" s="65"/>
      <c r="RHD4" s="65"/>
      <c r="RHE4" s="65"/>
      <c r="RHF4" s="65"/>
      <c r="RHG4" s="65"/>
      <c r="RHH4" s="65"/>
      <c r="RHI4" s="65"/>
      <c r="RHJ4" s="65"/>
      <c r="RHK4" s="65"/>
      <c r="RHL4" s="65"/>
      <c r="RHM4" s="65"/>
      <c r="RHN4" s="65"/>
      <c r="RHO4" s="65"/>
      <c r="RHP4" s="65"/>
      <c r="RHQ4" s="65"/>
      <c r="RHR4" s="65"/>
      <c r="RHS4" s="65"/>
      <c r="RHT4" s="65"/>
      <c r="RHU4" s="65"/>
      <c r="RHV4" s="65"/>
      <c r="RHW4" s="65"/>
      <c r="RHX4" s="65"/>
      <c r="RHY4" s="65"/>
      <c r="RHZ4" s="65"/>
      <c r="RIA4" s="65"/>
      <c r="RIB4" s="65"/>
      <c r="RIC4" s="65"/>
      <c r="RID4" s="65"/>
      <c r="RIE4" s="65"/>
      <c r="RIF4" s="65"/>
      <c r="RIG4" s="65"/>
      <c r="RIH4" s="65"/>
      <c r="RII4" s="65"/>
      <c r="RIJ4" s="65"/>
      <c r="RIK4" s="65"/>
      <c r="RIL4" s="65"/>
      <c r="RIM4" s="65"/>
      <c r="RIN4" s="65"/>
      <c r="RIO4" s="65"/>
      <c r="RIP4" s="65"/>
      <c r="RIQ4" s="65"/>
      <c r="RIR4" s="65"/>
      <c r="RIS4" s="65"/>
      <c r="RIT4" s="65"/>
      <c r="RIU4" s="65"/>
      <c r="RIV4" s="65"/>
      <c r="RIW4" s="65"/>
      <c r="RIX4" s="65"/>
      <c r="RIY4" s="65"/>
      <c r="RIZ4" s="65"/>
      <c r="RJA4" s="65"/>
      <c r="RJB4" s="65"/>
      <c r="RJC4" s="65"/>
      <c r="RJD4" s="65"/>
      <c r="RJE4" s="65"/>
      <c r="RJF4" s="65"/>
      <c r="RJG4" s="65"/>
      <c r="RJH4" s="65"/>
      <c r="RJI4" s="65"/>
      <c r="RJJ4" s="65"/>
      <c r="RJK4" s="65"/>
      <c r="RJL4" s="65"/>
      <c r="RJM4" s="65"/>
      <c r="RJN4" s="65"/>
      <c r="RJO4" s="65"/>
      <c r="RJP4" s="65"/>
      <c r="RJQ4" s="65"/>
      <c r="RJR4" s="65"/>
      <c r="RJS4" s="65"/>
      <c r="RJT4" s="65"/>
      <c r="RJU4" s="65"/>
      <c r="RJV4" s="65"/>
      <c r="RJW4" s="65"/>
      <c r="RJX4" s="65"/>
      <c r="RJY4" s="65"/>
      <c r="RJZ4" s="65"/>
      <c r="RKA4" s="65"/>
      <c r="RKB4" s="65"/>
      <c r="RKC4" s="65"/>
      <c r="RKD4" s="65"/>
      <c r="RKE4" s="65"/>
      <c r="RKF4" s="65"/>
      <c r="RKG4" s="65"/>
      <c r="RKH4" s="65"/>
      <c r="RKI4" s="65"/>
      <c r="RKJ4" s="65"/>
      <c r="RKK4" s="65"/>
      <c r="RKL4" s="65"/>
      <c r="RKM4" s="65"/>
      <c r="RKN4" s="65"/>
      <c r="RKO4" s="65"/>
      <c r="RKP4" s="65"/>
      <c r="RKQ4" s="65"/>
      <c r="RKR4" s="65"/>
      <c r="RKS4" s="65"/>
      <c r="RKT4" s="65"/>
      <c r="RKU4" s="65"/>
      <c r="RKV4" s="65"/>
      <c r="RKW4" s="65"/>
      <c r="RKX4" s="65"/>
      <c r="RKY4" s="65"/>
      <c r="RKZ4" s="65"/>
      <c r="RLA4" s="65"/>
      <c r="RLB4" s="65"/>
      <c r="RLC4" s="65"/>
      <c r="RLD4" s="65"/>
      <c r="RLE4" s="65"/>
      <c r="RLF4" s="65"/>
      <c r="RLG4" s="65"/>
      <c r="RLH4" s="65"/>
      <c r="RLI4" s="65"/>
      <c r="RLJ4" s="65"/>
      <c r="RLK4" s="65"/>
      <c r="RLL4" s="65"/>
      <c r="RLM4" s="65"/>
      <c r="RLN4" s="65"/>
      <c r="RLO4" s="65"/>
      <c r="RLP4" s="65"/>
      <c r="RLQ4" s="65"/>
      <c r="RLR4" s="65"/>
      <c r="RLS4" s="65"/>
      <c r="RLT4" s="65"/>
      <c r="RLU4" s="65"/>
      <c r="RLV4" s="65"/>
      <c r="RLW4" s="65"/>
      <c r="RLX4" s="65"/>
      <c r="RLY4" s="65"/>
      <c r="RLZ4" s="65"/>
      <c r="RMA4" s="65"/>
      <c r="RMB4" s="65"/>
      <c r="RMC4" s="65"/>
      <c r="RMD4" s="65"/>
      <c r="RME4" s="65"/>
      <c r="RMF4" s="65"/>
      <c r="RMG4" s="65"/>
      <c r="RMH4" s="65"/>
      <c r="RMI4" s="65"/>
      <c r="RMJ4" s="65"/>
      <c r="RMK4" s="65"/>
      <c r="RML4" s="65"/>
      <c r="RMM4" s="65"/>
      <c r="RMN4" s="65"/>
      <c r="RMO4" s="65"/>
      <c r="RMP4" s="65"/>
      <c r="RMQ4" s="65"/>
      <c r="RMR4" s="65"/>
      <c r="RMS4" s="65"/>
      <c r="RMT4" s="65"/>
      <c r="RMU4" s="65"/>
      <c r="RMV4" s="65"/>
      <c r="RMW4" s="65"/>
      <c r="RMX4" s="65"/>
      <c r="RMY4" s="65"/>
      <c r="RMZ4" s="65"/>
      <c r="RNA4" s="65"/>
      <c r="RNB4" s="65"/>
      <c r="RNC4" s="65"/>
      <c r="RND4" s="65"/>
      <c r="RNE4" s="65"/>
      <c r="RNF4" s="65"/>
      <c r="RNG4" s="65"/>
      <c r="RNH4" s="65"/>
      <c r="RNI4" s="65"/>
      <c r="RNJ4" s="65"/>
      <c r="RNK4" s="65"/>
      <c r="RNL4" s="65"/>
      <c r="RNM4" s="65"/>
      <c r="RNN4" s="65"/>
      <c r="RNO4" s="65"/>
      <c r="RNP4" s="65"/>
      <c r="RNQ4" s="65"/>
      <c r="RNR4" s="65"/>
      <c r="RNS4" s="65"/>
      <c r="RNT4" s="65"/>
      <c r="RNU4" s="65"/>
      <c r="RNV4" s="65"/>
      <c r="RNW4" s="65"/>
      <c r="RNX4" s="65"/>
      <c r="RNY4" s="65"/>
      <c r="RNZ4" s="65"/>
      <c r="ROA4" s="65"/>
      <c r="ROB4" s="65"/>
      <c r="ROC4" s="65"/>
      <c r="ROD4" s="65"/>
      <c r="ROE4" s="65"/>
      <c r="ROF4" s="65"/>
      <c r="ROG4" s="65"/>
      <c r="ROH4" s="65"/>
      <c r="ROI4" s="65"/>
      <c r="ROJ4" s="65"/>
      <c r="ROK4" s="65"/>
      <c r="ROL4" s="65"/>
      <c r="ROM4" s="65"/>
      <c r="RON4" s="65"/>
      <c r="ROO4" s="65"/>
      <c r="ROP4" s="65"/>
      <c r="ROQ4" s="65"/>
      <c r="ROR4" s="65"/>
      <c r="ROS4" s="65"/>
      <c r="ROT4" s="65"/>
      <c r="ROU4" s="65"/>
      <c r="ROV4" s="65"/>
      <c r="ROW4" s="65"/>
      <c r="ROX4" s="65"/>
      <c r="ROY4" s="65"/>
      <c r="ROZ4" s="65"/>
      <c r="RPA4" s="65"/>
      <c r="RPB4" s="65"/>
      <c r="RPC4" s="65"/>
      <c r="RPD4" s="65"/>
      <c r="RPE4" s="65"/>
      <c r="RPF4" s="65"/>
      <c r="RPG4" s="65"/>
      <c r="RPH4" s="65"/>
      <c r="RPI4" s="65"/>
      <c r="RPJ4" s="65"/>
      <c r="RPK4" s="65"/>
      <c r="RPL4" s="65"/>
      <c r="RPM4" s="65"/>
      <c r="RPN4" s="65"/>
      <c r="RPO4" s="65"/>
      <c r="RPP4" s="65"/>
      <c r="RPQ4" s="65"/>
      <c r="RPR4" s="65"/>
      <c r="RPS4" s="65"/>
      <c r="RPT4" s="65"/>
      <c r="RPU4" s="65"/>
      <c r="RPV4" s="65"/>
      <c r="RPW4" s="65"/>
      <c r="RPX4" s="65"/>
      <c r="RPY4" s="65"/>
      <c r="RPZ4" s="65"/>
      <c r="RQA4" s="65"/>
      <c r="RQB4" s="65"/>
      <c r="RQC4" s="65"/>
      <c r="RQD4" s="65"/>
      <c r="RQE4" s="65"/>
      <c r="RQF4" s="65"/>
      <c r="RQG4" s="65"/>
      <c r="RQH4" s="65"/>
      <c r="RQI4" s="65"/>
      <c r="RQJ4" s="65"/>
      <c r="RQK4" s="65"/>
      <c r="RQL4" s="65"/>
      <c r="RQM4" s="65"/>
      <c r="RQN4" s="65"/>
      <c r="RQO4" s="65"/>
      <c r="RQP4" s="65"/>
      <c r="RQQ4" s="65"/>
      <c r="RQR4" s="65"/>
      <c r="RQS4" s="65"/>
      <c r="RQT4" s="65"/>
      <c r="RQU4" s="65"/>
      <c r="RQV4" s="65"/>
      <c r="RQW4" s="65"/>
      <c r="RQX4" s="65"/>
      <c r="RQY4" s="65"/>
      <c r="RQZ4" s="65"/>
      <c r="RRA4" s="65"/>
      <c r="RRB4" s="65"/>
      <c r="RRC4" s="65"/>
      <c r="RRD4" s="65"/>
      <c r="RRE4" s="65"/>
      <c r="RRF4" s="65"/>
      <c r="RRG4" s="65"/>
      <c r="RRH4" s="65"/>
      <c r="RRI4" s="65"/>
      <c r="RRJ4" s="65"/>
      <c r="RRK4" s="65"/>
      <c r="RRL4" s="65"/>
      <c r="RRM4" s="65"/>
      <c r="RRN4" s="65"/>
      <c r="RRO4" s="65"/>
      <c r="RRP4" s="65"/>
      <c r="RRQ4" s="65"/>
      <c r="RRR4" s="65"/>
      <c r="RRS4" s="65"/>
      <c r="RRT4" s="65"/>
      <c r="RRU4" s="65"/>
      <c r="RRV4" s="65"/>
      <c r="RRW4" s="65"/>
      <c r="RRX4" s="65"/>
      <c r="RRY4" s="65"/>
      <c r="RRZ4" s="65"/>
      <c r="RSA4" s="65"/>
      <c r="RSB4" s="65"/>
      <c r="RSC4" s="65"/>
      <c r="RSD4" s="65"/>
      <c r="RSE4" s="65"/>
      <c r="RSF4" s="65"/>
      <c r="RSG4" s="65"/>
      <c r="RSH4" s="65"/>
      <c r="RSI4" s="65"/>
      <c r="RSJ4" s="65"/>
      <c r="RSK4" s="65"/>
      <c r="RSL4" s="65"/>
      <c r="RSM4" s="65"/>
      <c r="RSN4" s="65"/>
      <c r="RSO4" s="65"/>
      <c r="RSP4" s="65"/>
      <c r="RSQ4" s="65"/>
      <c r="RSR4" s="65"/>
      <c r="RSS4" s="65"/>
      <c r="RST4" s="65"/>
      <c r="RSU4" s="65"/>
      <c r="RSV4" s="65"/>
      <c r="RSW4" s="65"/>
      <c r="RSX4" s="65"/>
      <c r="RSY4" s="65"/>
      <c r="RSZ4" s="65"/>
      <c r="RTA4" s="65"/>
      <c r="RTB4" s="65"/>
      <c r="RTC4" s="65"/>
      <c r="RTD4" s="65"/>
      <c r="RTE4" s="65"/>
      <c r="RTF4" s="65"/>
      <c r="RTG4" s="65"/>
      <c r="RTH4" s="65"/>
      <c r="RTI4" s="65"/>
      <c r="RTJ4" s="65"/>
      <c r="RTK4" s="65"/>
      <c r="RTL4" s="65"/>
      <c r="RTM4" s="65"/>
      <c r="RTN4" s="65"/>
      <c r="RTO4" s="65"/>
      <c r="RTP4" s="65"/>
      <c r="RTQ4" s="65"/>
      <c r="RTR4" s="65"/>
      <c r="RTS4" s="65"/>
      <c r="RTT4" s="65"/>
      <c r="RTU4" s="65"/>
      <c r="RTV4" s="65"/>
      <c r="RTW4" s="65"/>
      <c r="RTX4" s="65"/>
      <c r="RTY4" s="65"/>
      <c r="RTZ4" s="65"/>
      <c r="RUA4" s="65"/>
      <c r="RUB4" s="65"/>
      <c r="RUC4" s="65"/>
      <c r="RUD4" s="65"/>
      <c r="RUE4" s="65"/>
      <c r="RUF4" s="65"/>
      <c r="RUG4" s="65"/>
      <c r="RUH4" s="65"/>
      <c r="RUI4" s="65"/>
      <c r="RUJ4" s="65"/>
      <c r="RUK4" s="65"/>
      <c r="RUL4" s="65"/>
      <c r="RUM4" s="65"/>
      <c r="RUN4" s="65"/>
      <c r="RUO4" s="65"/>
      <c r="RUP4" s="65"/>
      <c r="RUQ4" s="65"/>
      <c r="RUR4" s="65"/>
      <c r="RUS4" s="65"/>
      <c r="RUT4" s="65"/>
      <c r="RUU4" s="65"/>
      <c r="RUV4" s="65"/>
      <c r="RUW4" s="65"/>
      <c r="RUX4" s="65"/>
      <c r="RUY4" s="65"/>
      <c r="RUZ4" s="65"/>
      <c r="RVA4" s="65"/>
      <c r="RVB4" s="65"/>
      <c r="RVC4" s="65"/>
      <c r="RVD4" s="65"/>
      <c r="RVE4" s="65"/>
      <c r="RVF4" s="65"/>
      <c r="RVG4" s="65"/>
      <c r="RVH4" s="65"/>
      <c r="RVI4" s="65"/>
      <c r="RVJ4" s="65"/>
      <c r="RVK4" s="65"/>
      <c r="RVL4" s="65"/>
      <c r="RVM4" s="65"/>
      <c r="RVN4" s="65"/>
      <c r="RVO4" s="65"/>
      <c r="RVP4" s="65"/>
      <c r="RVQ4" s="65"/>
      <c r="RVR4" s="65"/>
      <c r="RVS4" s="65"/>
      <c r="RVT4" s="65"/>
      <c r="RVU4" s="65"/>
      <c r="RVV4" s="65"/>
      <c r="RVW4" s="65"/>
      <c r="RVX4" s="65"/>
      <c r="RVY4" s="65"/>
      <c r="RVZ4" s="65"/>
      <c r="RWA4" s="65"/>
      <c r="RWB4" s="65"/>
      <c r="RWC4" s="65"/>
      <c r="RWD4" s="65"/>
      <c r="RWE4" s="65"/>
      <c r="RWF4" s="65"/>
      <c r="RWG4" s="65"/>
      <c r="RWH4" s="65"/>
      <c r="RWI4" s="65"/>
      <c r="RWJ4" s="65"/>
      <c r="RWK4" s="65"/>
      <c r="RWL4" s="65"/>
      <c r="RWM4" s="65"/>
      <c r="RWN4" s="65"/>
      <c r="RWO4" s="65"/>
      <c r="RWP4" s="65"/>
      <c r="RWQ4" s="65"/>
      <c r="RWR4" s="65"/>
      <c r="RWS4" s="65"/>
      <c r="RWT4" s="65"/>
      <c r="RWU4" s="65"/>
      <c r="RWV4" s="65"/>
      <c r="RWW4" s="65"/>
      <c r="RWX4" s="65"/>
      <c r="RWY4" s="65"/>
      <c r="RWZ4" s="65"/>
      <c r="RXA4" s="65"/>
      <c r="RXB4" s="65"/>
      <c r="RXC4" s="65"/>
      <c r="RXD4" s="65"/>
      <c r="RXE4" s="65"/>
      <c r="RXF4" s="65"/>
      <c r="RXG4" s="65"/>
      <c r="RXH4" s="65"/>
      <c r="RXI4" s="65"/>
      <c r="RXJ4" s="65"/>
      <c r="RXK4" s="65"/>
      <c r="RXL4" s="65"/>
      <c r="RXM4" s="65"/>
      <c r="RXN4" s="65"/>
      <c r="RXO4" s="65"/>
      <c r="RXP4" s="65"/>
      <c r="RXQ4" s="65"/>
      <c r="RXR4" s="65"/>
      <c r="RXS4" s="65"/>
      <c r="RXT4" s="65"/>
      <c r="RXU4" s="65"/>
      <c r="RXV4" s="65"/>
      <c r="RXW4" s="65"/>
      <c r="RXX4" s="65"/>
      <c r="RXY4" s="65"/>
      <c r="RXZ4" s="65"/>
      <c r="RYA4" s="65"/>
      <c r="RYB4" s="65"/>
      <c r="RYC4" s="65"/>
      <c r="RYD4" s="65"/>
      <c r="RYE4" s="65"/>
      <c r="RYF4" s="65"/>
      <c r="RYG4" s="65"/>
      <c r="RYH4" s="65"/>
      <c r="RYI4" s="65"/>
      <c r="RYJ4" s="65"/>
      <c r="RYK4" s="65"/>
      <c r="RYL4" s="65"/>
      <c r="RYM4" s="65"/>
      <c r="RYN4" s="65"/>
      <c r="RYO4" s="65"/>
      <c r="RYP4" s="65"/>
      <c r="RYQ4" s="65"/>
      <c r="RYR4" s="65"/>
      <c r="RYS4" s="65"/>
      <c r="RYT4" s="65"/>
      <c r="RYU4" s="65"/>
      <c r="RYV4" s="65"/>
      <c r="RYW4" s="65"/>
      <c r="RYX4" s="65"/>
      <c r="RYY4" s="65"/>
      <c r="RYZ4" s="65"/>
      <c r="RZA4" s="65"/>
      <c r="RZB4" s="65"/>
      <c r="RZC4" s="65"/>
      <c r="RZD4" s="65"/>
      <c r="RZE4" s="65"/>
      <c r="RZF4" s="65"/>
      <c r="RZG4" s="65"/>
      <c r="RZH4" s="65"/>
      <c r="RZI4" s="65"/>
      <c r="RZJ4" s="65"/>
      <c r="RZK4" s="65"/>
      <c r="RZL4" s="65"/>
      <c r="RZM4" s="65"/>
      <c r="RZN4" s="65"/>
      <c r="RZO4" s="65"/>
      <c r="RZP4" s="65"/>
      <c r="RZQ4" s="65"/>
      <c r="RZR4" s="65"/>
      <c r="RZS4" s="65"/>
      <c r="RZT4" s="65"/>
      <c r="RZU4" s="65"/>
      <c r="RZV4" s="65"/>
      <c r="RZW4" s="65"/>
      <c r="RZX4" s="65"/>
      <c r="RZY4" s="65"/>
      <c r="RZZ4" s="65"/>
      <c r="SAA4" s="65"/>
      <c r="SAB4" s="65"/>
      <c r="SAC4" s="65"/>
      <c r="SAD4" s="65"/>
      <c r="SAE4" s="65"/>
      <c r="SAF4" s="65"/>
      <c r="SAG4" s="65"/>
      <c r="SAH4" s="65"/>
      <c r="SAI4" s="65"/>
      <c r="SAJ4" s="65"/>
      <c r="SAK4" s="65"/>
      <c r="SAL4" s="65"/>
      <c r="SAM4" s="65"/>
      <c r="SAN4" s="65"/>
      <c r="SAO4" s="65"/>
      <c r="SAP4" s="65"/>
      <c r="SAQ4" s="65"/>
      <c r="SAR4" s="65"/>
      <c r="SAS4" s="65"/>
      <c r="SAT4" s="65"/>
      <c r="SAU4" s="65"/>
      <c r="SAV4" s="65"/>
      <c r="SAW4" s="65"/>
      <c r="SAX4" s="65"/>
      <c r="SAY4" s="65"/>
      <c r="SAZ4" s="65"/>
      <c r="SBA4" s="65"/>
      <c r="SBB4" s="65"/>
      <c r="SBC4" s="65"/>
      <c r="SBD4" s="65"/>
      <c r="SBE4" s="65"/>
      <c r="SBF4" s="65"/>
      <c r="SBG4" s="65"/>
      <c r="SBH4" s="65"/>
      <c r="SBI4" s="65"/>
      <c r="SBJ4" s="65"/>
      <c r="SBK4" s="65"/>
      <c r="SBL4" s="65"/>
      <c r="SBM4" s="65"/>
      <c r="SBN4" s="65"/>
      <c r="SBO4" s="65"/>
      <c r="SBP4" s="65"/>
      <c r="SBQ4" s="65"/>
      <c r="SBR4" s="65"/>
      <c r="SBS4" s="65"/>
      <c r="SBT4" s="65"/>
      <c r="SBU4" s="65"/>
      <c r="SBV4" s="65"/>
      <c r="SBW4" s="65"/>
      <c r="SBX4" s="65"/>
      <c r="SBY4" s="65"/>
      <c r="SBZ4" s="65"/>
      <c r="SCA4" s="65"/>
      <c r="SCB4" s="65"/>
      <c r="SCC4" s="65"/>
      <c r="SCD4" s="65"/>
      <c r="SCE4" s="65"/>
      <c r="SCF4" s="65"/>
      <c r="SCG4" s="65"/>
      <c r="SCH4" s="65"/>
      <c r="SCI4" s="65"/>
      <c r="SCJ4" s="65"/>
      <c r="SCK4" s="65"/>
      <c r="SCL4" s="65"/>
      <c r="SCM4" s="65"/>
      <c r="SCN4" s="65"/>
      <c r="SCO4" s="65"/>
      <c r="SCP4" s="65"/>
      <c r="SCQ4" s="65"/>
      <c r="SCR4" s="65"/>
      <c r="SCS4" s="65"/>
      <c r="SCT4" s="65"/>
      <c r="SCU4" s="65"/>
      <c r="SCV4" s="65"/>
      <c r="SCW4" s="65"/>
      <c r="SCX4" s="65"/>
      <c r="SCY4" s="65"/>
      <c r="SCZ4" s="65"/>
      <c r="SDA4" s="65"/>
      <c r="SDB4" s="65"/>
      <c r="SDC4" s="65"/>
      <c r="SDD4" s="65"/>
      <c r="SDE4" s="65"/>
      <c r="SDF4" s="65"/>
      <c r="SDG4" s="65"/>
      <c r="SDH4" s="65"/>
      <c r="SDI4" s="65"/>
      <c r="SDJ4" s="65"/>
      <c r="SDK4" s="65"/>
      <c r="SDL4" s="65"/>
      <c r="SDM4" s="65"/>
      <c r="SDN4" s="65"/>
      <c r="SDO4" s="65"/>
      <c r="SDP4" s="65"/>
      <c r="SDQ4" s="65"/>
      <c r="SDR4" s="65"/>
      <c r="SDS4" s="65"/>
      <c r="SDT4" s="65"/>
      <c r="SDU4" s="65"/>
      <c r="SDV4" s="65"/>
      <c r="SDW4" s="65"/>
      <c r="SDX4" s="65"/>
      <c r="SDY4" s="65"/>
      <c r="SDZ4" s="65"/>
      <c r="SEA4" s="65"/>
      <c r="SEB4" s="65"/>
      <c r="SEC4" s="65"/>
      <c r="SED4" s="65"/>
      <c r="SEE4" s="65"/>
      <c r="SEF4" s="65"/>
      <c r="SEG4" s="65"/>
      <c r="SEH4" s="65"/>
      <c r="SEI4" s="65"/>
      <c r="SEJ4" s="65"/>
      <c r="SEK4" s="65"/>
      <c r="SEL4" s="65"/>
      <c r="SEM4" s="65"/>
      <c r="SEN4" s="65"/>
      <c r="SEO4" s="65"/>
      <c r="SEP4" s="65"/>
      <c r="SEQ4" s="65"/>
      <c r="SER4" s="65"/>
      <c r="SES4" s="65"/>
      <c r="SET4" s="65"/>
      <c r="SEU4" s="65"/>
      <c r="SEV4" s="65"/>
      <c r="SEW4" s="65"/>
      <c r="SEX4" s="65"/>
      <c r="SEY4" s="65"/>
      <c r="SEZ4" s="65"/>
      <c r="SFA4" s="65"/>
      <c r="SFB4" s="65"/>
      <c r="SFC4" s="65"/>
      <c r="SFD4" s="65"/>
      <c r="SFE4" s="65"/>
      <c r="SFF4" s="65"/>
      <c r="SFG4" s="65"/>
      <c r="SFH4" s="65"/>
      <c r="SFI4" s="65"/>
      <c r="SFJ4" s="65"/>
      <c r="SFK4" s="65"/>
      <c r="SFL4" s="65"/>
      <c r="SFM4" s="65"/>
      <c r="SFN4" s="65"/>
      <c r="SFO4" s="65"/>
      <c r="SFP4" s="65"/>
      <c r="SFQ4" s="65"/>
      <c r="SFR4" s="65"/>
      <c r="SFS4" s="65"/>
      <c r="SFT4" s="65"/>
      <c r="SFU4" s="65"/>
      <c r="SFV4" s="65"/>
      <c r="SFW4" s="65"/>
      <c r="SFX4" s="65"/>
      <c r="SFY4" s="65"/>
      <c r="SFZ4" s="65"/>
      <c r="SGA4" s="65"/>
      <c r="SGB4" s="65"/>
      <c r="SGC4" s="65"/>
      <c r="SGD4" s="65"/>
      <c r="SGE4" s="65"/>
      <c r="SGF4" s="65"/>
      <c r="SGG4" s="65"/>
      <c r="SGH4" s="65"/>
      <c r="SGI4" s="65"/>
      <c r="SGJ4" s="65"/>
      <c r="SGK4" s="65"/>
      <c r="SGL4" s="65"/>
      <c r="SGM4" s="65"/>
      <c r="SGN4" s="65"/>
      <c r="SGO4" s="65"/>
      <c r="SGP4" s="65"/>
      <c r="SGQ4" s="65"/>
      <c r="SGR4" s="65"/>
      <c r="SGS4" s="65"/>
      <c r="SGT4" s="65"/>
      <c r="SGU4" s="65"/>
      <c r="SGV4" s="65"/>
      <c r="SGW4" s="65"/>
      <c r="SGX4" s="65"/>
      <c r="SGY4" s="65"/>
      <c r="SGZ4" s="65"/>
      <c r="SHA4" s="65"/>
      <c r="SHB4" s="65"/>
      <c r="SHC4" s="65"/>
      <c r="SHD4" s="65"/>
      <c r="SHE4" s="65"/>
      <c r="SHF4" s="65"/>
      <c r="SHG4" s="65"/>
      <c r="SHH4" s="65"/>
      <c r="SHI4" s="65"/>
      <c r="SHJ4" s="65"/>
      <c r="SHK4" s="65"/>
      <c r="SHL4" s="65"/>
      <c r="SHM4" s="65"/>
      <c r="SHN4" s="65"/>
      <c r="SHO4" s="65"/>
      <c r="SHP4" s="65"/>
      <c r="SHQ4" s="65"/>
      <c r="SHR4" s="65"/>
      <c r="SHS4" s="65"/>
      <c r="SHT4" s="65"/>
      <c r="SHU4" s="65"/>
      <c r="SHV4" s="65"/>
      <c r="SHW4" s="65"/>
      <c r="SHX4" s="65"/>
      <c r="SHY4" s="65"/>
      <c r="SHZ4" s="65"/>
      <c r="SIA4" s="65"/>
      <c r="SIB4" s="65"/>
      <c r="SIC4" s="65"/>
      <c r="SID4" s="65"/>
      <c r="SIE4" s="65"/>
      <c r="SIF4" s="65"/>
      <c r="SIG4" s="65"/>
      <c r="SIH4" s="65"/>
      <c r="SII4" s="65"/>
      <c r="SIJ4" s="65"/>
      <c r="SIK4" s="65"/>
      <c r="SIL4" s="65"/>
      <c r="SIM4" s="65"/>
      <c r="SIN4" s="65"/>
      <c r="SIO4" s="65"/>
      <c r="SIP4" s="65"/>
      <c r="SIQ4" s="65"/>
      <c r="SIR4" s="65"/>
      <c r="SIS4" s="65"/>
      <c r="SIT4" s="65"/>
      <c r="SIU4" s="65"/>
      <c r="SIV4" s="65"/>
      <c r="SIW4" s="65"/>
      <c r="SIX4" s="65"/>
      <c r="SIY4" s="65"/>
      <c r="SIZ4" s="65"/>
      <c r="SJA4" s="65"/>
      <c r="SJB4" s="65"/>
      <c r="SJC4" s="65"/>
      <c r="SJD4" s="65"/>
      <c r="SJE4" s="65"/>
      <c r="SJF4" s="65"/>
      <c r="SJG4" s="65"/>
      <c r="SJH4" s="65"/>
      <c r="SJI4" s="65"/>
      <c r="SJJ4" s="65"/>
      <c r="SJK4" s="65"/>
      <c r="SJL4" s="65"/>
      <c r="SJM4" s="65"/>
      <c r="SJN4" s="65"/>
      <c r="SJO4" s="65"/>
      <c r="SJP4" s="65"/>
      <c r="SJQ4" s="65"/>
      <c r="SJR4" s="65"/>
      <c r="SJS4" s="65"/>
      <c r="SJT4" s="65"/>
      <c r="SJU4" s="65"/>
      <c r="SJV4" s="65"/>
      <c r="SJW4" s="65"/>
      <c r="SJX4" s="65"/>
      <c r="SJY4" s="65"/>
      <c r="SJZ4" s="65"/>
      <c r="SKA4" s="65"/>
      <c r="SKB4" s="65"/>
      <c r="SKC4" s="65"/>
      <c r="SKD4" s="65"/>
      <c r="SKE4" s="65"/>
      <c r="SKF4" s="65"/>
      <c r="SKG4" s="65"/>
      <c r="SKH4" s="65"/>
      <c r="SKI4" s="65"/>
      <c r="SKJ4" s="65"/>
      <c r="SKK4" s="65"/>
      <c r="SKL4" s="65"/>
      <c r="SKM4" s="65"/>
      <c r="SKN4" s="65"/>
      <c r="SKO4" s="65"/>
      <c r="SKP4" s="65"/>
      <c r="SKQ4" s="65"/>
      <c r="SKR4" s="65"/>
      <c r="SKS4" s="65"/>
      <c r="SKT4" s="65"/>
      <c r="SKU4" s="65"/>
      <c r="SKV4" s="65"/>
      <c r="SKW4" s="65"/>
      <c r="SKX4" s="65"/>
      <c r="SKY4" s="65"/>
      <c r="SKZ4" s="65"/>
      <c r="SLA4" s="65"/>
      <c r="SLB4" s="65"/>
      <c r="SLC4" s="65"/>
      <c r="SLD4" s="65"/>
      <c r="SLE4" s="65"/>
      <c r="SLF4" s="65"/>
      <c r="SLG4" s="65"/>
      <c r="SLH4" s="65"/>
      <c r="SLI4" s="65"/>
      <c r="SLJ4" s="65"/>
      <c r="SLK4" s="65"/>
      <c r="SLL4" s="65"/>
      <c r="SLM4" s="65"/>
      <c r="SLN4" s="65"/>
      <c r="SLO4" s="65"/>
      <c r="SLP4" s="65"/>
      <c r="SLQ4" s="65"/>
      <c r="SLR4" s="65"/>
      <c r="SLS4" s="65"/>
      <c r="SLT4" s="65"/>
      <c r="SLU4" s="65"/>
      <c r="SLV4" s="65"/>
      <c r="SLW4" s="65"/>
      <c r="SLX4" s="65"/>
      <c r="SLY4" s="65"/>
      <c r="SLZ4" s="65"/>
      <c r="SMA4" s="65"/>
      <c r="SMB4" s="65"/>
      <c r="SMC4" s="65"/>
      <c r="SMD4" s="65"/>
      <c r="SME4" s="65"/>
      <c r="SMF4" s="65"/>
      <c r="SMG4" s="65"/>
      <c r="SMH4" s="65"/>
      <c r="SMI4" s="65"/>
      <c r="SMJ4" s="65"/>
      <c r="SMK4" s="65"/>
      <c r="SML4" s="65"/>
      <c r="SMM4" s="65"/>
      <c r="SMN4" s="65"/>
      <c r="SMO4" s="65"/>
      <c r="SMP4" s="65"/>
      <c r="SMQ4" s="65"/>
      <c r="SMR4" s="65"/>
      <c r="SMS4" s="65"/>
      <c r="SMT4" s="65"/>
      <c r="SMU4" s="65"/>
      <c r="SMV4" s="65"/>
      <c r="SMW4" s="65"/>
      <c r="SMX4" s="65"/>
      <c r="SMY4" s="65"/>
      <c r="SMZ4" s="65"/>
      <c r="SNA4" s="65"/>
      <c r="SNB4" s="65"/>
      <c r="SNC4" s="65"/>
      <c r="SND4" s="65"/>
      <c r="SNE4" s="65"/>
      <c r="SNF4" s="65"/>
      <c r="SNG4" s="65"/>
      <c r="SNH4" s="65"/>
      <c r="SNI4" s="65"/>
      <c r="SNJ4" s="65"/>
      <c r="SNK4" s="65"/>
      <c r="SNL4" s="65"/>
      <c r="SNM4" s="65"/>
      <c r="SNN4" s="65"/>
      <c r="SNO4" s="65"/>
      <c r="SNP4" s="65"/>
      <c r="SNQ4" s="65"/>
      <c r="SNR4" s="65"/>
      <c r="SNS4" s="65"/>
      <c r="SNT4" s="65"/>
      <c r="SNU4" s="65"/>
      <c r="SNV4" s="65"/>
      <c r="SNW4" s="65"/>
      <c r="SNX4" s="65"/>
      <c r="SNY4" s="65"/>
      <c r="SNZ4" s="65"/>
      <c r="SOA4" s="65"/>
      <c r="SOB4" s="65"/>
      <c r="SOC4" s="65"/>
      <c r="SOD4" s="65"/>
      <c r="SOE4" s="65"/>
      <c r="SOF4" s="65"/>
      <c r="SOG4" s="65"/>
      <c r="SOH4" s="65"/>
      <c r="SOI4" s="65"/>
      <c r="SOJ4" s="65"/>
      <c r="SOK4" s="65"/>
      <c r="SOL4" s="65"/>
      <c r="SOM4" s="65"/>
      <c r="SON4" s="65"/>
      <c r="SOO4" s="65"/>
      <c r="SOP4" s="65"/>
      <c r="SOQ4" s="65"/>
      <c r="SOR4" s="65"/>
      <c r="SOS4" s="65"/>
      <c r="SOT4" s="65"/>
      <c r="SOU4" s="65"/>
      <c r="SOV4" s="65"/>
      <c r="SOW4" s="65"/>
      <c r="SOX4" s="65"/>
      <c r="SOY4" s="65"/>
      <c r="SOZ4" s="65"/>
      <c r="SPA4" s="65"/>
      <c r="SPB4" s="65"/>
      <c r="SPC4" s="65"/>
      <c r="SPD4" s="65"/>
      <c r="SPE4" s="65"/>
      <c r="SPF4" s="65"/>
      <c r="SPG4" s="65"/>
      <c r="SPH4" s="65"/>
      <c r="SPI4" s="65"/>
      <c r="SPJ4" s="65"/>
      <c r="SPK4" s="65"/>
      <c r="SPL4" s="65"/>
      <c r="SPM4" s="65"/>
      <c r="SPN4" s="65"/>
      <c r="SPO4" s="65"/>
      <c r="SPP4" s="65"/>
      <c r="SPQ4" s="65"/>
      <c r="SPR4" s="65"/>
      <c r="SPS4" s="65"/>
      <c r="SPT4" s="65"/>
      <c r="SPU4" s="65"/>
      <c r="SPV4" s="65"/>
      <c r="SPW4" s="65"/>
      <c r="SPX4" s="65"/>
      <c r="SPY4" s="65"/>
      <c r="SPZ4" s="65"/>
      <c r="SQA4" s="65"/>
      <c r="SQB4" s="65"/>
      <c r="SQC4" s="65"/>
      <c r="SQD4" s="65"/>
      <c r="SQE4" s="65"/>
      <c r="SQF4" s="65"/>
      <c r="SQG4" s="65"/>
      <c r="SQH4" s="65"/>
      <c r="SQI4" s="65"/>
      <c r="SQJ4" s="65"/>
      <c r="SQK4" s="65"/>
      <c r="SQL4" s="65"/>
      <c r="SQM4" s="65"/>
      <c r="SQN4" s="65"/>
      <c r="SQO4" s="65"/>
      <c r="SQP4" s="65"/>
      <c r="SQQ4" s="65"/>
      <c r="SQR4" s="65"/>
      <c r="SQS4" s="65"/>
      <c r="SQT4" s="65"/>
      <c r="SQU4" s="65"/>
      <c r="SQV4" s="65"/>
      <c r="SQW4" s="65"/>
      <c r="SQX4" s="65"/>
      <c r="SQY4" s="65"/>
      <c r="SQZ4" s="65"/>
      <c r="SRA4" s="65"/>
      <c r="SRB4" s="65"/>
      <c r="SRC4" s="65"/>
      <c r="SRD4" s="65"/>
      <c r="SRE4" s="65"/>
      <c r="SRF4" s="65"/>
      <c r="SRG4" s="65"/>
      <c r="SRH4" s="65"/>
      <c r="SRI4" s="65"/>
      <c r="SRJ4" s="65"/>
      <c r="SRK4" s="65"/>
      <c r="SRL4" s="65"/>
      <c r="SRM4" s="65"/>
      <c r="SRN4" s="65"/>
      <c r="SRO4" s="65"/>
      <c r="SRP4" s="65"/>
      <c r="SRQ4" s="65"/>
      <c r="SRR4" s="65"/>
      <c r="SRS4" s="65"/>
      <c r="SRT4" s="65"/>
      <c r="SRU4" s="65"/>
      <c r="SRV4" s="65"/>
      <c r="SRW4" s="65"/>
      <c r="SRX4" s="65"/>
      <c r="SRY4" s="65"/>
      <c r="SRZ4" s="65"/>
      <c r="SSA4" s="65"/>
      <c r="SSB4" s="65"/>
      <c r="SSC4" s="65"/>
      <c r="SSD4" s="65"/>
      <c r="SSE4" s="65"/>
      <c r="SSF4" s="65"/>
      <c r="SSG4" s="65"/>
      <c r="SSH4" s="65"/>
      <c r="SSI4" s="65"/>
      <c r="SSJ4" s="65"/>
      <c r="SSK4" s="65"/>
      <c r="SSL4" s="65"/>
      <c r="SSM4" s="65"/>
      <c r="SSN4" s="65"/>
      <c r="SSO4" s="65"/>
      <c r="SSP4" s="65"/>
      <c r="SSQ4" s="65"/>
      <c r="SSR4" s="65"/>
      <c r="SSS4" s="65"/>
      <c r="SST4" s="65"/>
      <c r="SSU4" s="65"/>
      <c r="SSV4" s="65"/>
      <c r="SSW4" s="65"/>
      <c r="SSX4" s="65"/>
      <c r="SSY4" s="65"/>
      <c r="SSZ4" s="65"/>
      <c r="STA4" s="65"/>
      <c r="STB4" s="65"/>
      <c r="STC4" s="65"/>
      <c r="STD4" s="65"/>
      <c r="STE4" s="65"/>
      <c r="STF4" s="65"/>
      <c r="STG4" s="65"/>
      <c r="STH4" s="65"/>
      <c r="STI4" s="65"/>
      <c r="STJ4" s="65"/>
      <c r="STK4" s="65"/>
      <c r="STL4" s="65"/>
      <c r="STM4" s="65"/>
      <c r="STN4" s="65"/>
      <c r="STO4" s="65"/>
      <c r="STP4" s="65"/>
      <c r="STQ4" s="65"/>
      <c r="STR4" s="65"/>
      <c r="STS4" s="65"/>
      <c r="STT4" s="65"/>
      <c r="STU4" s="65"/>
      <c r="STV4" s="65"/>
      <c r="STW4" s="65"/>
      <c r="STX4" s="65"/>
      <c r="STY4" s="65"/>
      <c r="STZ4" s="65"/>
      <c r="SUA4" s="65"/>
      <c r="SUB4" s="65"/>
      <c r="SUC4" s="65"/>
      <c r="SUD4" s="65"/>
      <c r="SUE4" s="65"/>
      <c r="SUF4" s="65"/>
      <c r="SUG4" s="65"/>
      <c r="SUH4" s="65"/>
      <c r="SUI4" s="65"/>
      <c r="SUJ4" s="65"/>
      <c r="SUK4" s="65"/>
      <c r="SUL4" s="65"/>
      <c r="SUM4" s="65"/>
      <c r="SUN4" s="65"/>
      <c r="SUO4" s="65"/>
      <c r="SUP4" s="65"/>
      <c r="SUQ4" s="65"/>
      <c r="SUR4" s="65"/>
      <c r="SUS4" s="65"/>
      <c r="SUT4" s="65"/>
      <c r="SUU4" s="65"/>
      <c r="SUV4" s="65"/>
      <c r="SUW4" s="65"/>
      <c r="SUX4" s="65"/>
      <c r="SUY4" s="65"/>
      <c r="SUZ4" s="65"/>
      <c r="SVA4" s="65"/>
      <c r="SVB4" s="65"/>
      <c r="SVC4" s="65"/>
      <c r="SVD4" s="65"/>
      <c r="SVE4" s="65"/>
      <c r="SVF4" s="65"/>
      <c r="SVG4" s="65"/>
      <c r="SVH4" s="65"/>
      <c r="SVI4" s="65"/>
      <c r="SVJ4" s="65"/>
      <c r="SVK4" s="65"/>
      <c r="SVL4" s="65"/>
      <c r="SVM4" s="65"/>
      <c r="SVN4" s="65"/>
      <c r="SVO4" s="65"/>
      <c r="SVP4" s="65"/>
      <c r="SVQ4" s="65"/>
      <c r="SVR4" s="65"/>
      <c r="SVS4" s="65"/>
      <c r="SVT4" s="65"/>
      <c r="SVU4" s="65"/>
      <c r="SVV4" s="65"/>
      <c r="SVW4" s="65"/>
      <c r="SVX4" s="65"/>
      <c r="SVY4" s="65"/>
      <c r="SVZ4" s="65"/>
      <c r="SWA4" s="65"/>
      <c r="SWB4" s="65"/>
      <c r="SWC4" s="65"/>
      <c r="SWD4" s="65"/>
      <c r="SWE4" s="65"/>
      <c r="SWF4" s="65"/>
      <c r="SWG4" s="65"/>
      <c r="SWH4" s="65"/>
      <c r="SWI4" s="65"/>
      <c r="SWJ4" s="65"/>
      <c r="SWK4" s="65"/>
      <c r="SWL4" s="65"/>
      <c r="SWM4" s="65"/>
      <c r="SWN4" s="65"/>
      <c r="SWO4" s="65"/>
      <c r="SWP4" s="65"/>
      <c r="SWQ4" s="65"/>
      <c r="SWR4" s="65"/>
      <c r="SWS4" s="65"/>
      <c r="SWT4" s="65"/>
      <c r="SWU4" s="65"/>
      <c r="SWV4" s="65"/>
      <c r="SWW4" s="65"/>
      <c r="SWX4" s="65"/>
      <c r="SWY4" s="65"/>
      <c r="SWZ4" s="65"/>
      <c r="SXA4" s="65"/>
      <c r="SXB4" s="65"/>
      <c r="SXC4" s="65"/>
      <c r="SXD4" s="65"/>
      <c r="SXE4" s="65"/>
      <c r="SXF4" s="65"/>
      <c r="SXG4" s="65"/>
      <c r="SXH4" s="65"/>
      <c r="SXI4" s="65"/>
      <c r="SXJ4" s="65"/>
      <c r="SXK4" s="65"/>
      <c r="SXL4" s="65"/>
      <c r="SXM4" s="65"/>
      <c r="SXN4" s="65"/>
      <c r="SXO4" s="65"/>
      <c r="SXP4" s="65"/>
      <c r="SXQ4" s="65"/>
      <c r="SXR4" s="65"/>
      <c r="SXS4" s="65"/>
      <c r="SXT4" s="65"/>
      <c r="SXU4" s="65"/>
      <c r="SXV4" s="65"/>
      <c r="SXW4" s="65"/>
      <c r="SXX4" s="65"/>
      <c r="SXY4" s="65"/>
      <c r="SXZ4" s="65"/>
      <c r="SYA4" s="65"/>
      <c r="SYB4" s="65"/>
      <c r="SYC4" s="65"/>
      <c r="SYD4" s="65"/>
      <c r="SYE4" s="65"/>
      <c r="SYF4" s="65"/>
      <c r="SYG4" s="65"/>
      <c r="SYH4" s="65"/>
      <c r="SYI4" s="65"/>
      <c r="SYJ4" s="65"/>
      <c r="SYK4" s="65"/>
      <c r="SYL4" s="65"/>
      <c r="SYM4" s="65"/>
      <c r="SYN4" s="65"/>
      <c r="SYO4" s="65"/>
      <c r="SYP4" s="65"/>
      <c r="SYQ4" s="65"/>
      <c r="SYR4" s="65"/>
      <c r="SYS4" s="65"/>
      <c r="SYT4" s="65"/>
      <c r="SYU4" s="65"/>
      <c r="SYV4" s="65"/>
      <c r="SYW4" s="65"/>
      <c r="SYX4" s="65"/>
      <c r="SYY4" s="65"/>
      <c r="SYZ4" s="65"/>
      <c r="SZA4" s="65"/>
      <c r="SZB4" s="65"/>
      <c r="SZC4" s="65"/>
      <c r="SZD4" s="65"/>
      <c r="SZE4" s="65"/>
      <c r="SZF4" s="65"/>
      <c r="SZG4" s="65"/>
      <c r="SZH4" s="65"/>
      <c r="SZI4" s="65"/>
      <c r="SZJ4" s="65"/>
      <c r="SZK4" s="65"/>
      <c r="SZL4" s="65"/>
      <c r="SZM4" s="65"/>
      <c r="SZN4" s="65"/>
      <c r="SZO4" s="65"/>
      <c r="SZP4" s="65"/>
      <c r="SZQ4" s="65"/>
      <c r="SZR4" s="65"/>
      <c r="SZS4" s="65"/>
      <c r="SZT4" s="65"/>
      <c r="SZU4" s="65"/>
      <c r="SZV4" s="65"/>
      <c r="SZW4" s="65"/>
      <c r="SZX4" s="65"/>
      <c r="SZY4" s="65"/>
      <c r="SZZ4" s="65"/>
      <c r="TAA4" s="65"/>
      <c r="TAB4" s="65"/>
      <c r="TAC4" s="65"/>
      <c r="TAD4" s="65"/>
      <c r="TAE4" s="65"/>
      <c r="TAF4" s="65"/>
      <c r="TAG4" s="65"/>
      <c r="TAH4" s="65"/>
      <c r="TAI4" s="65"/>
      <c r="TAJ4" s="65"/>
      <c r="TAK4" s="65"/>
      <c r="TAL4" s="65"/>
      <c r="TAM4" s="65"/>
      <c r="TAN4" s="65"/>
      <c r="TAO4" s="65"/>
      <c r="TAP4" s="65"/>
      <c r="TAQ4" s="65"/>
      <c r="TAR4" s="65"/>
      <c r="TAS4" s="65"/>
      <c r="TAT4" s="65"/>
      <c r="TAU4" s="65"/>
      <c r="TAV4" s="65"/>
      <c r="TAW4" s="65"/>
      <c r="TAX4" s="65"/>
      <c r="TAY4" s="65"/>
      <c r="TAZ4" s="65"/>
      <c r="TBA4" s="65"/>
      <c r="TBB4" s="65"/>
      <c r="TBC4" s="65"/>
      <c r="TBD4" s="65"/>
      <c r="TBE4" s="65"/>
      <c r="TBF4" s="65"/>
      <c r="TBG4" s="65"/>
      <c r="TBH4" s="65"/>
      <c r="TBI4" s="65"/>
      <c r="TBJ4" s="65"/>
      <c r="TBK4" s="65"/>
      <c r="TBL4" s="65"/>
      <c r="TBM4" s="65"/>
      <c r="TBN4" s="65"/>
      <c r="TBO4" s="65"/>
      <c r="TBP4" s="65"/>
      <c r="TBQ4" s="65"/>
      <c r="TBR4" s="65"/>
      <c r="TBS4" s="65"/>
      <c r="TBT4" s="65"/>
      <c r="TBU4" s="65"/>
      <c r="TBV4" s="65"/>
      <c r="TBW4" s="65"/>
      <c r="TBX4" s="65"/>
      <c r="TBY4" s="65"/>
      <c r="TBZ4" s="65"/>
      <c r="TCA4" s="65"/>
      <c r="TCB4" s="65"/>
      <c r="TCC4" s="65"/>
      <c r="TCD4" s="65"/>
      <c r="TCE4" s="65"/>
      <c r="TCF4" s="65"/>
      <c r="TCG4" s="65"/>
      <c r="TCH4" s="65"/>
      <c r="TCI4" s="65"/>
      <c r="TCJ4" s="65"/>
      <c r="TCK4" s="65"/>
      <c r="TCL4" s="65"/>
      <c r="TCM4" s="65"/>
      <c r="TCN4" s="65"/>
      <c r="TCO4" s="65"/>
      <c r="TCP4" s="65"/>
      <c r="TCQ4" s="65"/>
      <c r="TCR4" s="65"/>
      <c r="TCS4" s="65"/>
      <c r="TCT4" s="65"/>
      <c r="TCU4" s="65"/>
      <c r="TCV4" s="65"/>
      <c r="TCW4" s="65"/>
      <c r="TCX4" s="65"/>
      <c r="TCY4" s="65"/>
      <c r="TCZ4" s="65"/>
      <c r="TDA4" s="65"/>
      <c r="TDB4" s="65"/>
      <c r="TDC4" s="65"/>
      <c r="TDD4" s="65"/>
      <c r="TDE4" s="65"/>
      <c r="TDF4" s="65"/>
      <c r="TDG4" s="65"/>
      <c r="TDH4" s="65"/>
      <c r="TDI4" s="65"/>
      <c r="TDJ4" s="65"/>
      <c r="TDK4" s="65"/>
      <c r="TDL4" s="65"/>
      <c r="TDM4" s="65"/>
      <c r="TDN4" s="65"/>
      <c r="TDO4" s="65"/>
      <c r="TDP4" s="65"/>
      <c r="TDQ4" s="65"/>
      <c r="TDR4" s="65"/>
      <c r="TDS4" s="65"/>
      <c r="TDT4" s="65"/>
      <c r="TDU4" s="65"/>
      <c r="TDV4" s="65"/>
      <c r="TDW4" s="65"/>
      <c r="TDX4" s="65"/>
      <c r="TDY4" s="65"/>
      <c r="TDZ4" s="65"/>
      <c r="TEA4" s="65"/>
      <c r="TEB4" s="65"/>
      <c r="TEC4" s="65"/>
      <c r="TED4" s="65"/>
      <c r="TEE4" s="65"/>
      <c r="TEF4" s="65"/>
      <c r="TEG4" s="65"/>
      <c r="TEH4" s="65"/>
      <c r="TEI4" s="65"/>
      <c r="TEJ4" s="65"/>
      <c r="TEK4" s="65"/>
      <c r="TEL4" s="65"/>
      <c r="TEM4" s="65"/>
      <c r="TEN4" s="65"/>
      <c r="TEO4" s="65"/>
      <c r="TEP4" s="65"/>
      <c r="TEQ4" s="65"/>
      <c r="TER4" s="65"/>
      <c r="TES4" s="65"/>
      <c r="TET4" s="65"/>
      <c r="TEU4" s="65"/>
      <c r="TEV4" s="65"/>
      <c r="TEW4" s="65"/>
      <c r="TEX4" s="65"/>
      <c r="TEY4" s="65"/>
      <c r="TEZ4" s="65"/>
      <c r="TFA4" s="65"/>
      <c r="TFB4" s="65"/>
      <c r="TFC4" s="65"/>
      <c r="TFD4" s="65"/>
      <c r="TFE4" s="65"/>
      <c r="TFF4" s="65"/>
      <c r="TFG4" s="65"/>
      <c r="TFH4" s="65"/>
      <c r="TFI4" s="65"/>
      <c r="TFJ4" s="65"/>
      <c r="TFK4" s="65"/>
      <c r="TFL4" s="65"/>
      <c r="TFM4" s="65"/>
      <c r="TFN4" s="65"/>
      <c r="TFO4" s="65"/>
      <c r="TFP4" s="65"/>
      <c r="TFQ4" s="65"/>
      <c r="TFR4" s="65"/>
      <c r="TFS4" s="65"/>
      <c r="TFT4" s="65"/>
      <c r="TFU4" s="65"/>
      <c r="TFV4" s="65"/>
      <c r="TFW4" s="65"/>
      <c r="TFX4" s="65"/>
      <c r="TFY4" s="65"/>
      <c r="TFZ4" s="65"/>
      <c r="TGA4" s="65"/>
      <c r="TGB4" s="65"/>
      <c r="TGC4" s="65"/>
      <c r="TGD4" s="65"/>
      <c r="TGE4" s="65"/>
      <c r="TGF4" s="65"/>
      <c r="TGG4" s="65"/>
      <c r="TGH4" s="65"/>
      <c r="TGI4" s="65"/>
      <c r="TGJ4" s="65"/>
      <c r="TGK4" s="65"/>
      <c r="TGL4" s="65"/>
      <c r="TGM4" s="65"/>
      <c r="TGN4" s="65"/>
      <c r="TGO4" s="65"/>
      <c r="TGP4" s="65"/>
      <c r="TGQ4" s="65"/>
      <c r="TGR4" s="65"/>
      <c r="TGS4" s="65"/>
      <c r="TGT4" s="65"/>
      <c r="TGU4" s="65"/>
      <c r="TGV4" s="65"/>
      <c r="TGW4" s="65"/>
      <c r="TGX4" s="65"/>
      <c r="TGY4" s="65"/>
      <c r="TGZ4" s="65"/>
      <c r="THA4" s="65"/>
      <c r="THB4" s="65"/>
      <c r="THC4" s="65"/>
      <c r="THD4" s="65"/>
      <c r="THE4" s="65"/>
      <c r="THF4" s="65"/>
      <c r="THG4" s="65"/>
      <c r="THH4" s="65"/>
      <c r="THI4" s="65"/>
      <c r="THJ4" s="65"/>
      <c r="THK4" s="65"/>
      <c r="THL4" s="65"/>
      <c r="THM4" s="65"/>
      <c r="THN4" s="65"/>
      <c r="THO4" s="65"/>
      <c r="THP4" s="65"/>
      <c r="THQ4" s="65"/>
      <c r="THR4" s="65"/>
      <c r="THS4" s="65"/>
      <c r="THT4" s="65"/>
      <c r="THU4" s="65"/>
      <c r="THV4" s="65"/>
      <c r="THW4" s="65"/>
      <c r="THX4" s="65"/>
      <c r="THY4" s="65"/>
      <c r="THZ4" s="65"/>
      <c r="TIA4" s="65"/>
      <c r="TIB4" s="65"/>
      <c r="TIC4" s="65"/>
      <c r="TID4" s="65"/>
      <c r="TIE4" s="65"/>
      <c r="TIF4" s="65"/>
      <c r="TIG4" s="65"/>
      <c r="TIH4" s="65"/>
      <c r="TII4" s="65"/>
      <c r="TIJ4" s="65"/>
      <c r="TIK4" s="65"/>
      <c r="TIL4" s="65"/>
      <c r="TIM4" s="65"/>
      <c r="TIN4" s="65"/>
      <c r="TIO4" s="65"/>
      <c r="TIP4" s="65"/>
      <c r="TIQ4" s="65"/>
      <c r="TIR4" s="65"/>
      <c r="TIS4" s="65"/>
      <c r="TIT4" s="65"/>
      <c r="TIU4" s="65"/>
      <c r="TIV4" s="65"/>
      <c r="TIW4" s="65"/>
      <c r="TIX4" s="65"/>
      <c r="TIY4" s="65"/>
      <c r="TIZ4" s="65"/>
      <c r="TJA4" s="65"/>
      <c r="TJB4" s="65"/>
      <c r="TJC4" s="65"/>
      <c r="TJD4" s="65"/>
      <c r="TJE4" s="65"/>
      <c r="TJF4" s="65"/>
      <c r="TJG4" s="65"/>
      <c r="TJH4" s="65"/>
      <c r="TJI4" s="65"/>
      <c r="TJJ4" s="65"/>
      <c r="TJK4" s="65"/>
      <c r="TJL4" s="65"/>
      <c r="TJM4" s="65"/>
      <c r="TJN4" s="65"/>
      <c r="TJO4" s="65"/>
      <c r="TJP4" s="65"/>
      <c r="TJQ4" s="65"/>
      <c r="TJR4" s="65"/>
      <c r="TJS4" s="65"/>
      <c r="TJT4" s="65"/>
      <c r="TJU4" s="65"/>
      <c r="TJV4" s="65"/>
      <c r="TJW4" s="65"/>
      <c r="TJX4" s="65"/>
      <c r="TJY4" s="65"/>
      <c r="TJZ4" s="65"/>
      <c r="TKA4" s="65"/>
      <c r="TKB4" s="65"/>
      <c r="TKC4" s="65"/>
      <c r="TKD4" s="65"/>
      <c r="TKE4" s="65"/>
      <c r="TKF4" s="65"/>
      <c r="TKG4" s="65"/>
      <c r="TKH4" s="65"/>
      <c r="TKI4" s="65"/>
      <c r="TKJ4" s="65"/>
      <c r="TKK4" s="65"/>
      <c r="TKL4" s="65"/>
      <c r="TKM4" s="65"/>
      <c r="TKN4" s="65"/>
      <c r="TKO4" s="65"/>
      <c r="TKP4" s="65"/>
      <c r="TKQ4" s="65"/>
      <c r="TKR4" s="65"/>
      <c r="TKS4" s="65"/>
      <c r="TKT4" s="65"/>
      <c r="TKU4" s="65"/>
      <c r="TKV4" s="65"/>
      <c r="TKW4" s="65"/>
      <c r="TKX4" s="65"/>
      <c r="TKY4" s="65"/>
      <c r="TKZ4" s="65"/>
      <c r="TLA4" s="65"/>
      <c r="TLB4" s="65"/>
      <c r="TLC4" s="65"/>
      <c r="TLD4" s="65"/>
      <c r="TLE4" s="65"/>
      <c r="TLF4" s="65"/>
      <c r="TLG4" s="65"/>
      <c r="TLH4" s="65"/>
      <c r="TLI4" s="65"/>
      <c r="TLJ4" s="65"/>
      <c r="TLK4" s="65"/>
      <c r="TLL4" s="65"/>
      <c r="TLM4" s="65"/>
      <c r="TLN4" s="65"/>
      <c r="TLO4" s="65"/>
      <c r="TLP4" s="65"/>
      <c r="TLQ4" s="65"/>
      <c r="TLR4" s="65"/>
      <c r="TLS4" s="65"/>
      <c r="TLT4" s="65"/>
      <c r="TLU4" s="65"/>
      <c r="TLV4" s="65"/>
      <c r="TLW4" s="65"/>
      <c r="TLX4" s="65"/>
      <c r="TLY4" s="65"/>
      <c r="TLZ4" s="65"/>
      <c r="TMA4" s="65"/>
      <c r="TMB4" s="65"/>
      <c r="TMC4" s="65"/>
      <c r="TMD4" s="65"/>
      <c r="TME4" s="65"/>
      <c r="TMF4" s="65"/>
      <c r="TMG4" s="65"/>
      <c r="TMH4" s="65"/>
      <c r="TMI4" s="65"/>
      <c r="TMJ4" s="65"/>
      <c r="TMK4" s="65"/>
      <c r="TML4" s="65"/>
      <c r="TMM4" s="65"/>
      <c r="TMN4" s="65"/>
      <c r="TMO4" s="65"/>
      <c r="TMP4" s="65"/>
      <c r="TMQ4" s="65"/>
      <c r="TMR4" s="65"/>
      <c r="TMS4" s="65"/>
      <c r="TMT4" s="65"/>
      <c r="TMU4" s="65"/>
      <c r="TMV4" s="65"/>
      <c r="TMW4" s="65"/>
      <c r="TMX4" s="65"/>
      <c r="TMY4" s="65"/>
      <c r="TMZ4" s="65"/>
      <c r="TNA4" s="65"/>
      <c r="TNB4" s="65"/>
      <c r="TNC4" s="65"/>
      <c r="TND4" s="65"/>
      <c r="TNE4" s="65"/>
      <c r="TNF4" s="65"/>
      <c r="TNG4" s="65"/>
      <c r="TNH4" s="65"/>
      <c r="TNI4" s="65"/>
      <c r="TNJ4" s="65"/>
      <c r="TNK4" s="65"/>
      <c r="TNL4" s="65"/>
      <c r="TNM4" s="65"/>
      <c r="TNN4" s="65"/>
      <c r="TNO4" s="65"/>
      <c r="TNP4" s="65"/>
      <c r="TNQ4" s="65"/>
      <c r="TNR4" s="65"/>
      <c r="TNS4" s="65"/>
      <c r="TNT4" s="65"/>
      <c r="TNU4" s="65"/>
      <c r="TNV4" s="65"/>
      <c r="TNW4" s="65"/>
      <c r="TNX4" s="65"/>
      <c r="TNY4" s="65"/>
      <c r="TNZ4" s="65"/>
      <c r="TOA4" s="65"/>
      <c r="TOB4" s="65"/>
      <c r="TOC4" s="65"/>
      <c r="TOD4" s="65"/>
      <c r="TOE4" s="65"/>
      <c r="TOF4" s="65"/>
      <c r="TOG4" s="65"/>
      <c r="TOH4" s="65"/>
      <c r="TOI4" s="65"/>
      <c r="TOJ4" s="65"/>
      <c r="TOK4" s="65"/>
      <c r="TOL4" s="65"/>
      <c r="TOM4" s="65"/>
      <c r="TON4" s="65"/>
      <c r="TOO4" s="65"/>
      <c r="TOP4" s="65"/>
      <c r="TOQ4" s="65"/>
      <c r="TOR4" s="65"/>
      <c r="TOS4" s="65"/>
      <c r="TOT4" s="65"/>
      <c r="TOU4" s="65"/>
      <c r="TOV4" s="65"/>
      <c r="TOW4" s="65"/>
      <c r="TOX4" s="65"/>
      <c r="TOY4" s="65"/>
      <c r="TOZ4" s="65"/>
      <c r="TPA4" s="65"/>
      <c r="TPB4" s="65"/>
      <c r="TPC4" s="65"/>
      <c r="TPD4" s="65"/>
      <c r="TPE4" s="65"/>
      <c r="TPF4" s="65"/>
      <c r="TPG4" s="65"/>
      <c r="TPH4" s="65"/>
      <c r="TPI4" s="65"/>
      <c r="TPJ4" s="65"/>
      <c r="TPK4" s="65"/>
      <c r="TPL4" s="65"/>
      <c r="TPM4" s="65"/>
      <c r="TPN4" s="65"/>
      <c r="TPO4" s="65"/>
      <c r="TPP4" s="65"/>
      <c r="TPQ4" s="65"/>
      <c r="TPR4" s="65"/>
      <c r="TPS4" s="65"/>
      <c r="TPT4" s="65"/>
      <c r="TPU4" s="65"/>
      <c r="TPV4" s="65"/>
      <c r="TPW4" s="65"/>
      <c r="TPX4" s="65"/>
      <c r="TPY4" s="65"/>
      <c r="TPZ4" s="65"/>
      <c r="TQA4" s="65"/>
      <c r="TQB4" s="65"/>
      <c r="TQC4" s="65"/>
      <c r="TQD4" s="65"/>
      <c r="TQE4" s="65"/>
      <c r="TQF4" s="65"/>
      <c r="TQG4" s="65"/>
      <c r="TQH4" s="65"/>
      <c r="TQI4" s="65"/>
      <c r="TQJ4" s="65"/>
      <c r="TQK4" s="65"/>
      <c r="TQL4" s="65"/>
      <c r="TQM4" s="65"/>
      <c r="TQN4" s="65"/>
      <c r="TQO4" s="65"/>
      <c r="TQP4" s="65"/>
      <c r="TQQ4" s="65"/>
      <c r="TQR4" s="65"/>
      <c r="TQS4" s="65"/>
      <c r="TQT4" s="65"/>
      <c r="TQU4" s="65"/>
      <c r="TQV4" s="65"/>
      <c r="TQW4" s="65"/>
      <c r="TQX4" s="65"/>
      <c r="TQY4" s="65"/>
      <c r="TQZ4" s="65"/>
      <c r="TRA4" s="65"/>
      <c r="TRB4" s="65"/>
      <c r="TRC4" s="65"/>
      <c r="TRD4" s="65"/>
      <c r="TRE4" s="65"/>
      <c r="TRF4" s="65"/>
      <c r="TRG4" s="65"/>
      <c r="TRH4" s="65"/>
      <c r="TRI4" s="65"/>
      <c r="TRJ4" s="65"/>
      <c r="TRK4" s="65"/>
      <c r="TRL4" s="65"/>
      <c r="TRM4" s="65"/>
      <c r="TRN4" s="65"/>
      <c r="TRO4" s="65"/>
      <c r="TRP4" s="65"/>
      <c r="TRQ4" s="65"/>
      <c r="TRR4" s="65"/>
      <c r="TRS4" s="65"/>
      <c r="TRT4" s="65"/>
      <c r="TRU4" s="65"/>
      <c r="TRV4" s="65"/>
      <c r="TRW4" s="65"/>
      <c r="TRX4" s="65"/>
      <c r="TRY4" s="65"/>
      <c r="TRZ4" s="65"/>
      <c r="TSA4" s="65"/>
      <c r="TSB4" s="65"/>
      <c r="TSC4" s="65"/>
      <c r="TSD4" s="65"/>
      <c r="TSE4" s="65"/>
      <c r="TSF4" s="65"/>
      <c r="TSG4" s="65"/>
      <c r="TSH4" s="65"/>
      <c r="TSI4" s="65"/>
      <c r="TSJ4" s="65"/>
      <c r="TSK4" s="65"/>
      <c r="TSL4" s="65"/>
      <c r="TSM4" s="65"/>
      <c r="TSN4" s="65"/>
      <c r="TSO4" s="65"/>
      <c r="TSP4" s="65"/>
      <c r="TSQ4" s="65"/>
      <c r="TSR4" s="65"/>
      <c r="TSS4" s="65"/>
      <c r="TST4" s="65"/>
      <c r="TSU4" s="65"/>
      <c r="TSV4" s="65"/>
      <c r="TSW4" s="65"/>
      <c r="TSX4" s="65"/>
      <c r="TSY4" s="65"/>
      <c r="TSZ4" s="65"/>
      <c r="TTA4" s="65"/>
      <c r="TTB4" s="65"/>
      <c r="TTC4" s="65"/>
      <c r="TTD4" s="65"/>
      <c r="TTE4" s="65"/>
      <c r="TTF4" s="65"/>
      <c r="TTG4" s="65"/>
      <c r="TTH4" s="65"/>
      <c r="TTI4" s="65"/>
      <c r="TTJ4" s="65"/>
      <c r="TTK4" s="65"/>
      <c r="TTL4" s="65"/>
      <c r="TTM4" s="65"/>
      <c r="TTN4" s="65"/>
      <c r="TTO4" s="65"/>
      <c r="TTP4" s="65"/>
      <c r="TTQ4" s="65"/>
      <c r="TTR4" s="65"/>
      <c r="TTS4" s="65"/>
      <c r="TTT4" s="65"/>
      <c r="TTU4" s="65"/>
      <c r="TTV4" s="65"/>
      <c r="TTW4" s="65"/>
      <c r="TTX4" s="65"/>
      <c r="TTY4" s="65"/>
      <c r="TTZ4" s="65"/>
      <c r="TUA4" s="65"/>
      <c r="TUB4" s="65"/>
      <c r="TUC4" s="65"/>
      <c r="TUD4" s="65"/>
      <c r="TUE4" s="65"/>
      <c r="TUF4" s="65"/>
      <c r="TUG4" s="65"/>
      <c r="TUH4" s="65"/>
      <c r="TUI4" s="65"/>
      <c r="TUJ4" s="65"/>
      <c r="TUK4" s="65"/>
      <c r="TUL4" s="65"/>
      <c r="TUM4" s="65"/>
      <c r="TUN4" s="65"/>
      <c r="TUO4" s="65"/>
      <c r="TUP4" s="65"/>
      <c r="TUQ4" s="65"/>
      <c r="TUR4" s="65"/>
      <c r="TUS4" s="65"/>
      <c r="TUT4" s="65"/>
      <c r="TUU4" s="65"/>
      <c r="TUV4" s="65"/>
      <c r="TUW4" s="65"/>
      <c r="TUX4" s="65"/>
      <c r="TUY4" s="65"/>
      <c r="TUZ4" s="65"/>
      <c r="TVA4" s="65"/>
      <c r="TVB4" s="65"/>
      <c r="TVC4" s="65"/>
      <c r="TVD4" s="65"/>
      <c r="TVE4" s="65"/>
      <c r="TVF4" s="65"/>
      <c r="TVG4" s="65"/>
      <c r="TVH4" s="65"/>
      <c r="TVI4" s="65"/>
      <c r="TVJ4" s="65"/>
      <c r="TVK4" s="65"/>
      <c r="TVL4" s="65"/>
      <c r="TVM4" s="65"/>
      <c r="TVN4" s="65"/>
      <c r="TVO4" s="65"/>
      <c r="TVP4" s="65"/>
      <c r="TVQ4" s="65"/>
      <c r="TVR4" s="65"/>
      <c r="TVS4" s="65"/>
      <c r="TVT4" s="65"/>
      <c r="TVU4" s="65"/>
      <c r="TVV4" s="65"/>
      <c r="TVW4" s="65"/>
      <c r="TVX4" s="65"/>
      <c r="TVY4" s="65"/>
      <c r="TVZ4" s="65"/>
      <c r="TWA4" s="65"/>
      <c r="TWB4" s="65"/>
      <c r="TWC4" s="65"/>
      <c r="TWD4" s="65"/>
      <c r="TWE4" s="65"/>
      <c r="TWF4" s="65"/>
      <c r="TWG4" s="65"/>
      <c r="TWH4" s="65"/>
      <c r="TWI4" s="65"/>
      <c r="TWJ4" s="65"/>
      <c r="TWK4" s="65"/>
      <c r="TWL4" s="65"/>
      <c r="TWM4" s="65"/>
      <c r="TWN4" s="65"/>
      <c r="TWO4" s="65"/>
      <c r="TWP4" s="65"/>
      <c r="TWQ4" s="65"/>
      <c r="TWR4" s="65"/>
      <c r="TWS4" s="65"/>
      <c r="TWT4" s="65"/>
      <c r="TWU4" s="65"/>
      <c r="TWV4" s="65"/>
      <c r="TWW4" s="65"/>
      <c r="TWX4" s="65"/>
      <c r="TWY4" s="65"/>
      <c r="TWZ4" s="65"/>
      <c r="TXA4" s="65"/>
      <c r="TXB4" s="65"/>
      <c r="TXC4" s="65"/>
      <c r="TXD4" s="65"/>
      <c r="TXE4" s="65"/>
      <c r="TXF4" s="65"/>
      <c r="TXG4" s="65"/>
      <c r="TXH4" s="65"/>
      <c r="TXI4" s="65"/>
      <c r="TXJ4" s="65"/>
      <c r="TXK4" s="65"/>
      <c r="TXL4" s="65"/>
      <c r="TXM4" s="65"/>
      <c r="TXN4" s="65"/>
      <c r="TXO4" s="65"/>
      <c r="TXP4" s="65"/>
      <c r="TXQ4" s="65"/>
      <c r="TXR4" s="65"/>
      <c r="TXS4" s="65"/>
      <c r="TXT4" s="65"/>
      <c r="TXU4" s="65"/>
      <c r="TXV4" s="65"/>
      <c r="TXW4" s="65"/>
      <c r="TXX4" s="65"/>
      <c r="TXY4" s="65"/>
      <c r="TXZ4" s="65"/>
      <c r="TYA4" s="65"/>
      <c r="TYB4" s="65"/>
      <c r="TYC4" s="65"/>
      <c r="TYD4" s="65"/>
      <c r="TYE4" s="65"/>
      <c r="TYF4" s="65"/>
      <c r="TYG4" s="65"/>
      <c r="TYH4" s="65"/>
      <c r="TYI4" s="65"/>
      <c r="TYJ4" s="65"/>
      <c r="TYK4" s="65"/>
      <c r="TYL4" s="65"/>
      <c r="TYM4" s="65"/>
      <c r="TYN4" s="65"/>
      <c r="TYO4" s="65"/>
      <c r="TYP4" s="65"/>
      <c r="TYQ4" s="65"/>
      <c r="TYR4" s="65"/>
      <c r="TYS4" s="65"/>
      <c r="TYT4" s="65"/>
      <c r="TYU4" s="65"/>
      <c r="TYV4" s="65"/>
      <c r="TYW4" s="65"/>
      <c r="TYX4" s="65"/>
      <c r="TYY4" s="65"/>
      <c r="TYZ4" s="65"/>
      <c r="TZA4" s="65"/>
      <c r="TZB4" s="65"/>
      <c r="TZC4" s="65"/>
      <c r="TZD4" s="65"/>
      <c r="TZE4" s="65"/>
      <c r="TZF4" s="65"/>
      <c r="TZG4" s="65"/>
      <c r="TZH4" s="65"/>
      <c r="TZI4" s="65"/>
      <c r="TZJ4" s="65"/>
      <c r="TZK4" s="65"/>
      <c r="TZL4" s="65"/>
      <c r="TZM4" s="65"/>
      <c r="TZN4" s="65"/>
      <c r="TZO4" s="65"/>
      <c r="TZP4" s="65"/>
      <c r="TZQ4" s="65"/>
      <c r="TZR4" s="65"/>
      <c r="TZS4" s="65"/>
      <c r="TZT4" s="65"/>
      <c r="TZU4" s="65"/>
      <c r="TZV4" s="65"/>
      <c r="TZW4" s="65"/>
      <c r="TZX4" s="65"/>
      <c r="TZY4" s="65"/>
      <c r="TZZ4" s="65"/>
      <c r="UAA4" s="65"/>
      <c r="UAB4" s="65"/>
      <c r="UAC4" s="65"/>
      <c r="UAD4" s="65"/>
      <c r="UAE4" s="65"/>
      <c r="UAF4" s="65"/>
      <c r="UAG4" s="65"/>
      <c r="UAH4" s="65"/>
      <c r="UAI4" s="65"/>
      <c r="UAJ4" s="65"/>
      <c r="UAK4" s="65"/>
      <c r="UAL4" s="65"/>
      <c r="UAM4" s="65"/>
      <c r="UAN4" s="65"/>
      <c r="UAO4" s="65"/>
      <c r="UAP4" s="65"/>
      <c r="UAQ4" s="65"/>
      <c r="UAR4" s="65"/>
      <c r="UAS4" s="65"/>
      <c r="UAT4" s="65"/>
      <c r="UAU4" s="65"/>
      <c r="UAV4" s="65"/>
      <c r="UAW4" s="65"/>
      <c r="UAX4" s="65"/>
      <c r="UAY4" s="65"/>
      <c r="UAZ4" s="65"/>
      <c r="UBA4" s="65"/>
      <c r="UBB4" s="65"/>
      <c r="UBC4" s="65"/>
      <c r="UBD4" s="65"/>
      <c r="UBE4" s="65"/>
      <c r="UBF4" s="65"/>
      <c r="UBG4" s="65"/>
      <c r="UBH4" s="65"/>
      <c r="UBI4" s="65"/>
      <c r="UBJ4" s="65"/>
      <c r="UBK4" s="65"/>
      <c r="UBL4" s="65"/>
      <c r="UBM4" s="65"/>
      <c r="UBN4" s="65"/>
      <c r="UBO4" s="65"/>
      <c r="UBP4" s="65"/>
      <c r="UBQ4" s="65"/>
      <c r="UBR4" s="65"/>
      <c r="UBS4" s="65"/>
      <c r="UBT4" s="65"/>
      <c r="UBU4" s="65"/>
      <c r="UBV4" s="65"/>
      <c r="UBW4" s="65"/>
      <c r="UBX4" s="65"/>
      <c r="UBY4" s="65"/>
      <c r="UBZ4" s="65"/>
      <c r="UCA4" s="65"/>
      <c r="UCB4" s="65"/>
      <c r="UCC4" s="65"/>
      <c r="UCD4" s="65"/>
      <c r="UCE4" s="65"/>
      <c r="UCF4" s="65"/>
      <c r="UCG4" s="65"/>
      <c r="UCH4" s="65"/>
      <c r="UCI4" s="65"/>
      <c r="UCJ4" s="65"/>
      <c r="UCK4" s="65"/>
      <c r="UCL4" s="65"/>
      <c r="UCM4" s="65"/>
      <c r="UCN4" s="65"/>
      <c r="UCO4" s="65"/>
      <c r="UCP4" s="65"/>
      <c r="UCQ4" s="65"/>
      <c r="UCR4" s="65"/>
      <c r="UCS4" s="65"/>
      <c r="UCT4" s="65"/>
      <c r="UCU4" s="65"/>
      <c r="UCV4" s="65"/>
      <c r="UCW4" s="65"/>
      <c r="UCX4" s="65"/>
      <c r="UCY4" s="65"/>
      <c r="UCZ4" s="65"/>
      <c r="UDA4" s="65"/>
      <c r="UDB4" s="65"/>
      <c r="UDC4" s="65"/>
      <c r="UDD4" s="65"/>
      <c r="UDE4" s="65"/>
      <c r="UDF4" s="65"/>
      <c r="UDG4" s="65"/>
      <c r="UDH4" s="65"/>
      <c r="UDI4" s="65"/>
      <c r="UDJ4" s="65"/>
      <c r="UDK4" s="65"/>
      <c r="UDL4" s="65"/>
      <c r="UDM4" s="65"/>
      <c r="UDN4" s="65"/>
      <c r="UDO4" s="65"/>
      <c r="UDP4" s="65"/>
      <c r="UDQ4" s="65"/>
      <c r="UDR4" s="65"/>
      <c r="UDS4" s="65"/>
      <c r="UDT4" s="65"/>
      <c r="UDU4" s="65"/>
      <c r="UDV4" s="65"/>
      <c r="UDW4" s="65"/>
      <c r="UDX4" s="65"/>
      <c r="UDY4" s="65"/>
      <c r="UDZ4" s="65"/>
      <c r="UEA4" s="65"/>
      <c r="UEB4" s="65"/>
      <c r="UEC4" s="65"/>
      <c r="UED4" s="65"/>
      <c r="UEE4" s="65"/>
      <c r="UEF4" s="65"/>
      <c r="UEG4" s="65"/>
      <c r="UEH4" s="65"/>
      <c r="UEI4" s="65"/>
      <c r="UEJ4" s="65"/>
      <c r="UEK4" s="65"/>
      <c r="UEL4" s="65"/>
      <c r="UEM4" s="65"/>
      <c r="UEN4" s="65"/>
      <c r="UEO4" s="65"/>
      <c r="UEP4" s="65"/>
      <c r="UEQ4" s="65"/>
      <c r="UER4" s="65"/>
      <c r="UES4" s="65"/>
      <c r="UET4" s="65"/>
      <c r="UEU4" s="65"/>
      <c r="UEV4" s="65"/>
      <c r="UEW4" s="65"/>
      <c r="UEX4" s="65"/>
      <c r="UEY4" s="65"/>
      <c r="UEZ4" s="65"/>
      <c r="UFA4" s="65"/>
      <c r="UFB4" s="65"/>
      <c r="UFC4" s="65"/>
      <c r="UFD4" s="65"/>
      <c r="UFE4" s="65"/>
      <c r="UFF4" s="65"/>
      <c r="UFG4" s="65"/>
      <c r="UFH4" s="65"/>
      <c r="UFI4" s="65"/>
      <c r="UFJ4" s="65"/>
      <c r="UFK4" s="65"/>
      <c r="UFL4" s="65"/>
      <c r="UFM4" s="65"/>
      <c r="UFN4" s="65"/>
      <c r="UFO4" s="65"/>
      <c r="UFP4" s="65"/>
      <c r="UFQ4" s="65"/>
      <c r="UFR4" s="65"/>
      <c r="UFS4" s="65"/>
      <c r="UFT4" s="65"/>
      <c r="UFU4" s="65"/>
      <c r="UFV4" s="65"/>
      <c r="UFW4" s="65"/>
      <c r="UFX4" s="65"/>
      <c r="UFY4" s="65"/>
      <c r="UFZ4" s="65"/>
      <c r="UGA4" s="65"/>
      <c r="UGB4" s="65"/>
      <c r="UGC4" s="65"/>
      <c r="UGD4" s="65"/>
      <c r="UGE4" s="65"/>
      <c r="UGF4" s="65"/>
      <c r="UGG4" s="65"/>
      <c r="UGH4" s="65"/>
      <c r="UGI4" s="65"/>
      <c r="UGJ4" s="65"/>
      <c r="UGK4" s="65"/>
      <c r="UGL4" s="65"/>
      <c r="UGM4" s="65"/>
      <c r="UGN4" s="65"/>
      <c r="UGO4" s="65"/>
      <c r="UGP4" s="65"/>
      <c r="UGQ4" s="65"/>
      <c r="UGR4" s="65"/>
      <c r="UGS4" s="65"/>
      <c r="UGT4" s="65"/>
      <c r="UGU4" s="65"/>
      <c r="UGV4" s="65"/>
      <c r="UGW4" s="65"/>
      <c r="UGX4" s="65"/>
      <c r="UGY4" s="65"/>
      <c r="UGZ4" s="65"/>
      <c r="UHA4" s="65"/>
      <c r="UHB4" s="65"/>
      <c r="UHC4" s="65"/>
      <c r="UHD4" s="65"/>
      <c r="UHE4" s="65"/>
      <c r="UHF4" s="65"/>
      <c r="UHG4" s="65"/>
      <c r="UHH4" s="65"/>
      <c r="UHI4" s="65"/>
      <c r="UHJ4" s="65"/>
      <c r="UHK4" s="65"/>
      <c r="UHL4" s="65"/>
      <c r="UHM4" s="65"/>
      <c r="UHN4" s="65"/>
      <c r="UHO4" s="65"/>
      <c r="UHP4" s="65"/>
      <c r="UHQ4" s="65"/>
      <c r="UHR4" s="65"/>
      <c r="UHS4" s="65"/>
      <c r="UHT4" s="65"/>
      <c r="UHU4" s="65"/>
      <c r="UHV4" s="65"/>
      <c r="UHW4" s="65"/>
      <c r="UHX4" s="65"/>
      <c r="UHY4" s="65"/>
      <c r="UHZ4" s="65"/>
      <c r="UIA4" s="65"/>
      <c r="UIB4" s="65"/>
      <c r="UIC4" s="65"/>
      <c r="UID4" s="65"/>
      <c r="UIE4" s="65"/>
      <c r="UIF4" s="65"/>
      <c r="UIG4" s="65"/>
      <c r="UIH4" s="65"/>
      <c r="UII4" s="65"/>
      <c r="UIJ4" s="65"/>
      <c r="UIK4" s="65"/>
      <c r="UIL4" s="65"/>
      <c r="UIM4" s="65"/>
      <c r="UIN4" s="65"/>
      <c r="UIO4" s="65"/>
      <c r="UIP4" s="65"/>
      <c r="UIQ4" s="65"/>
      <c r="UIR4" s="65"/>
      <c r="UIS4" s="65"/>
      <c r="UIT4" s="65"/>
      <c r="UIU4" s="65"/>
      <c r="UIV4" s="65"/>
      <c r="UIW4" s="65"/>
      <c r="UIX4" s="65"/>
      <c r="UIY4" s="65"/>
      <c r="UIZ4" s="65"/>
      <c r="UJA4" s="65"/>
      <c r="UJB4" s="65"/>
      <c r="UJC4" s="65"/>
      <c r="UJD4" s="65"/>
      <c r="UJE4" s="65"/>
      <c r="UJF4" s="65"/>
      <c r="UJG4" s="65"/>
      <c r="UJH4" s="65"/>
      <c r="UJI4" s="65"/>
      <c r="UJJ4" s="65"/>
      <c r="UJK4" s="65"/>
      <c r="UJL4" s="65"/>
      <c r="UJM4" s="65"/>
      <c r="UJN4" s="65"/>
      <c r="UJO4" s="65"/>
      <c r="UJP4" s="65"/>
      <c r="UJQ4" s="65"/>
      <c r="UJR4" s="65"/>
      <c r="UJS4" s="65"/>
      <c r="UJT4" s="65"/>
      <c r="UJU4" s="65"/>
      <c r="UJV4" s="65"/>
      <c r="UJW4" s="65"/>
      <c r="UJX4" s="65"/>
      <c r="UJY4" s="65"/>
      <c r="UJZ4" s="65"/>
      <c r="UKA4" s="65"/>
      <c r="UKB4" s="65"/>
      <c r="UKC4" s="65"/>
      <c r="UKD4" s="65"/>
      <c r="UKE4" s="65"/>
      <c r="UKF4" s="65"/>
      <c r="UKG4" s="65"/>
      <c r="UKH4" s="65"/>
      <c r="UKI4" s="65"/>
      <c r="UKJ4" s="65"/>
      <c r="UKK4" s="65"/>
      <c r="UKL4" s="65"/>
      <c r="UKM4" s="65"/>
      <c r="UKN4" s="65"/>
      <c r="UKO4" s="65"/>
      <c r="UKP4" s="65"/>
      <c r="UKQ4" s="65"/>
      <c r="UKR4" s="65"/>
      <c r="UKS4" s="65"/>
      <c r="UKT4" s="65"/>
      <c r="UKU4" s="65"/>
      <c r="UKV4" s="65"/>
      <c r="UKW4" s="65"/>
      <c r="UKX4" s="65"/>
      <c r="UKY4" s="65"/>
      <c r="UKZ4" s="65"/>
      <c r="ULA4" s="65"/>
      <c r="ULB4" s="65"/>
      <c r="ULC4" s="65"/>
      <c r="ULD4" s="65"/>
      <c r="ULE4" s="65"/>
      <c r="ULF4" s="65"/>
      <c r="ULG4" s="65"/>
      <c r="ULH4" s="65"/>
      <c r="ULI4" s="65"/>
      <c r="ULJ4" s="65"/>
      <c r="ULK4" s="65"/>
      <c r="ULL4" s="65"/>
      <c r="ULM4" s="65"/>
      <c r="ULN4" s="65"/>
      <c r="ULO4" s="65"/>
      <c r="ULP4" s="65"/>
      <c r="ULQ4" s="65"/>
      <c r="ULR4" s="65"/>
      <c r="ULS4" s="65"/>
      <c r="ULT4" s="65"/>
      <c r="ULU4" s="65"/>
      <c r="ULV4" s="65"/>
      <c r="ULW4" s="65"/>
      <c r="ULX4" s="65"/>
      <c r="ULY4" s="65"/>
      <c r="ULZ4" s="65"/>
      <c r="UMA4" s="65"/>
      <c r="UMB4" s="65"/>
      <c r="UMC4" s="65"/>
      <c r="UMD4" s="65"/>
      <c r="UME4" s="65"/>
      <c r="UMF4" s="65"/>
      <c r="UMG4" s="65"/>
      <c r="UMH4" s="65"/>
      <c r="UMI4" s="65"/>
      <c r="UMJ4" s="65"/>
      <c r="UMK4" s="65"/>
      <c r="UML4" s="65"/>
      <c r="UMM4" s="65"/>
      <c r="UMN4" s="65"/>
      <c r="UMO4" s="65"/>
      <c r="UMP4" s="65"/>
      <c r="UMQ4" s="65"/>
      <c r="UMR4" s="65"/>
      <c r="UMS4" s="65"/>
      <c r="UMT4" s="65"/>
      <c r="UMU4" s="65"/>
      <c r="UMV4" s="65"/>
      <c r="UMW4" s="65"/>
      <c r="UMX4" s="65"/>
      <c r="UMY4" s="65"/>
      <c r="UMZ4" s="65"/>
      <c r="UNA4" s="65"/>
      <c r="UNB4" s="65"/>
      <c r="UNC4" s="65"/>
      <c r="UND4" s="65"/>
      <c r="UNE4" s="65"/>
      <c r="UNF4" s="65"/>
      <c r="UNG4" s="65"/>
      <c r="UNH4" s="65"/>
      <c r="UNI4" s="65"/>
      <c r="UNJ4" s="65"/>
      <c r="UNK4" s="65"/>
      <c r="UNL4" s="65"/>
      <c r="UNM4" s="65"/>
      <c r="UNN4" s="65"/>
      <c r="UNO4" s="65"/>
      <c r="UNP4" s="65"/>
      <c r="UNQ4" s="65"/>
      <c r="UNR4" s="65"/>
      <c r="UNS4" s="65"/>
      <c r="UNT4" s="65"/>
      <c r="UNU4" s="65"/>
      <c r="UNV4" s="65"/>
      <c r="UNW4" s="65"/>
      <c r="UNX4" s="65"/>
      <c r="UNY4" s="65"/>
      <c r="UNZ4" s="65"/>
      <c r="UOA4" s="65"/>
      <c r="UOB4" s="65"/>
      <c r="UOC4" s="65"/>
      <c r="UOD4" s="65"/>
      <c r="UOE4" s="65"/>
      <c r="UOF4" s="65"/>
      <c r="UOG4" s="65"/>
      <c r="UOH4" s="65"/>
      <c r="UOI4" s="65"/>
      <c r="UOJ4" s="65"/>
      <c r="UOK4" s="65"/>
      <c r="UOL4" s="65"/>
      <c r="UOM4" s="65"/>
      <c r="UON4" s="65"/>
      <c r="UOO4" s="65"/>
      <c r="UOP4" s="65"/>
      <c r="UOQ4" s="65"/>
      <c r="UOR4" s="65"/>
      <c r="UOS4" s="65"/>
      <c r="UOT4" s="65"/>
      <c r="UOU4" s="65"/>
      <c r="UOV4" s="65"/>
      <c r="UOW4" s="65"/>
      <c r="UOX4" s="65"/>
      <c r="UOY4" s="65"/>
      <c r="UOZ4" s="65"/>
      <c r="UPA4" s="65"/>
      <c r="UPB4" s="65"/>
      <c r="UPC4" s="65"/>
      <c r="UPD4" s="65"/>
      <c r="UPE4" s="65"/>
      <c r="UPF4" s="65"/>
      <c r="UPG4" s="65"/>
      <c r="UPH4" s="65"/>
      <c r="UPI4" s="65"/>
      <c r="UPJ4" s="65"/>
      <c r="UPK4" s="65"/>
      <c r="UPL4" s="65"/>
      <c r="UPM4" s="65"/>
      <c r="UPN4" s="65"/>
      <c r="UPO4" s="65"/>
      <c r="UPP4" s="65"/>
      <c r="UPQ4" s="65"/>
      <c r="UPR4" s="65"/>
      <c r="UPS4" s="65"/>
      <c r="UPT4" s="65"/>
      <c r="UPU4" s="65"/>
      <c r="UPV4" s="65"/>
      <c r="UPW4" s="65"/>
      <c r="UPX4" s="65"/>
      <c r="UPY4" s="65"/>
      <c r="UPZ4" s="65"/>
      <c r="UQA4" s="65"/>
      <c r="UQB4" s="65"/>
      <c r="UQC4" s="65"/>
      <c r="UQD4" s="65"/>
      <c r="UQE4" s="65"/>
      <c r="UQF4" s="65"/>
      <c r="UQG4" s="65"/>
      <c r="UQH4" s="65"/>
      <c r="UQI4" s="65"/>
      <c r="UQJ4" s="65"/>
      <c r="UQK4" s="65"/>
      <c r="UQL4" s="65"/>
      <c r="UQM4" s="65"/>
      <c r="UQN4" s="65"/>
      <c r="UQO4" s="65"/>
      <c r="UQP4" s="65"/>
      <c r="UQQ4" s="65"/>
      <c r="UQR4" s="65"/>
      <c r="UQS4" s="65"/>
      <c r="UQT4" s="65"/>
      <c r="UQU4" s="65"/>
      <c r="UQV4" s="65"/>
      <c r="UQW4" s="65"/>
      <c r="UQX4" s="65"/>
      <c r="UQY4" s="65"/>
      <c r="UQZ4" s="65"/>
      <c r="URA4" s="65"/>
      <c r="URB4" s="65"/>
      <c r="URC4" s="65"/>
      <c r="URD4" s="65"/>
      <c r="URE4" s="65"/>
      <c r="URF4" s="65"/>
      <c r="URG4" s="65"/>
      <c r="URH4" s="65"/>
      <c r="URI4" s="65"/>
      <c r="URJ4" s="65"/>
      <c r="URK4" s="65"/>
      <c r="URL4" s="65"/>
      <c r="URM4" s="65"/>
      <c r="URN4" s="65"/>
      <c r="URO4" s="65"/>
      <c r="URP4" s="65"/>
      <c r="URQ4" s="65"/>
      <c r="URR4" s="65"/>
      <c r="URS4" s="65"/>
      <c r="URT4" s="65"/>
      <c r="URU4" s="65"/>
      <c r="URV4" s="65"/>
      <c r="URW4" s="65"/>
      <c r="URX4" s="65"/>
      <c r="URY4" s="65"/>
      <c r="URZ4" s="65"/>
      <c r="USA4" s="65"/>
      <c r="USB4" s="65"/>
      <c r="USC4" s="65"/>
      <c r="USD4" s="65"/>
      <c r="USE4" s="65"/>
      <c r="USF4" s="65"/>
      <c r="USG4" s="65"/>
      <c r="USH4" s="65"/>
      <c r="USI4" s="65"/>
      <c r="USJ4" s="65"/>
      <c r="USK4" s="65"/>
      <c r="USL4" s="65"/>
      <c r="USM4" s="65"/>
      <c r="USN4" s="65"/>
      <c r="USO4" s="65"/>
      <c r="USP4" s="65"/>
      <c r="USQ4" s="65"/>
      <c r="USR4" s="65"/>
      <c r="USS4" s="65"/>
      <c r="UST4" s="65"/>
      <c r="USU4" s="65"/>
      <c r="USV4" s="65"/>
      <c r="USW4" s="65"/>
      <c r="USX4" s="65"/>
      <c r="USY4" s="65"/>
      <c r="USZ4" s="65"/>
      <c r="UTA4" s="65"/>
      <c r="UTB4" s="65"/>
      <c r="UTC4" s="65"/>
      <c r="UTD4" s="65"/>
      <c r="UTE4" s="65"/>
      <c r="UTF4" s="65"/>
      <c r="UTG4" s="65"/>
      <c r="UTH4" s="65"/>
      <c r="UTI4" s="65"/>
      <c r="UTJ4" s="65"/>
      <c r="UTK4" s="65"/>
      <c r="UTL4" s="65"/>
      <c r="UTM4" s="65"/>
      <c r="UTN4" s="65"/>
      <c r="UTO4" s="65"/>
      <c r="UTP4" s="65"/>
      <c r="UTQ4" s="65"/>
      <c r="UTR4" s="65"/>
      <c r="UTS4" s="65"/>
      <c r="UTT4" s="65"/>
      <c r="UTU4" s="65"/>
      <c r="UTV4" s="65"/>
      <c r="UTW4" s="65"/>
      <c r="UTX4" s="65"/>
      <c r="UTY4" s="65"/>
      <c r="UTZ4" s="65"/>
      <c r="UUA4" s="65"/>
      <c r="UUB4" s="65"/>
      <c r="UUC4" s="65"/>
      <c r="UUD4" s="65"/>
      <c r="UUE4" s="65"/>
      <c r="UUF4" s="65"/>
      <c r="UUG4" s="65"/>
      <c r="UUH4" s="65"/>
      <c r="UUI4" s="65"/>
      <c r="UUJ4" s="65"/>
      <c r="UUK4" s="65"/>
      <c r="UUL4" s="65"/>
      <c r="UUM4" s="65"/>
      <c r="UUN4" s="65"/>
      <c r="UUO4" s="65"/>
      <c r="UUP4" s="65"/>
      <c r="UUQ4" s="65"/>
      <c r="UUR4" s="65"/>
      <c r="UUS4" s="65"/>
      <c r="UUT4" s="65"/>
      <c r="UUU4" s="65"/>
      <c r="UUV4" s="65"/>
      <c r="UUW4" s="65"/>
      <c r="UUX4" s="65"/>
      <c r="UUY4" s="65"/>
      <c r="UUZ4" s="65"/>
      <c r="UVA4" s="65"/>
      <c r="UVB4" s="65"/>
      <c r="UVC4" s="65"/>
      <c r="UVD4" s="65"/>
      <c r="UVE4" s="65"/>
      <c r="UVF4" s="65"/>
      <c r="UVG4" s="65"/>
      <c r="UVH4" s="65"/>
      <c r="UVI4" s="65"/>
      <c r="UVJ4" s="65"/>
      <c r="UVK4" s="65"/>
      <c r="UVL4" s="65"/>
      <c r="UVM4" s="65"/>
      <c r="UVN4" s="65"/>
      <c r="UVO4" s="65"/>
      <c r="UVP4" s="65"/>
      <c r="UVQ4" s="65"/>
      <c r="UVR4" s="65"/>
      <c r="UVS4" s="65"/>
      <c r="UVT4" s="65"/>
      <c r="UVU4" s="65"/>
      <c r="UVV4" s="65"/>
      <c r="UVW4" s="65"/>
      <c r="UVX4" s="65"/>
      <c r="UVY4" s="65"/>
      <c r="UVZ4" s="65"/>
      <c r="UWA4" s="65"/>
      <c r="UWB4" s="65"/>
      <c r="UWC4" s="65"/>
      <c r="UWD4" s="65"/>
      <c r="UWE4" s="65"/>
      <c r="UWF4" s="65"/>
      <c r="UWG4" s="65"/>
      <c r="UWH4" s="65"/>
      <c r="UWI4" s="65"/>
      <c r="UWJ4" s="65"/>
      <c r="UWK4" s="65"/>
      <c r="UWL4" s="65"/>
      <c r="UWM4" s="65"/>
      <c r="UWN4" s="65"/>
      <c r="UWO4" s="65"/>
      <c r="UWP4" s="65"/>
      <c r="UWQ4" s="65"/>
      <c r="UWR4" s="65"/>
      <c r="UWS4" s="65"/>
      <c r="UWT4" s="65"/>
      <c r="UWU4" s="65"/>
      <c r="UWV4" s="65"/>
      <c r="UWW4" s="65"/>
      <c r="UWX4" s="65"/>
      <c r="UWY4" s="65"/>
      <c r="UWZ4" s="65"/>
      <c r="UXA4" s="65"/>
      <c r="UXB4" s="65"/>
      <c r="UXC4" s="65"/>
      <c r="UXD4" s="65"/>
      <c r="UXE4" s="65"/>
      <c r="UXF4" s="65"/>
      <c r="UXG4" s="65"/>
      <c r="UXH4" s="65"/>
      <c r="UXI4" s="65"/>
      <c r="UXJ4" s="65"/>
      <c r="UXK4" s="65"/>
      <c r="UXL4" s="65"/>
      <c r="UXM4" s="65"/>
      <c r="UXN4" s="65"/>
      <c r="UXO4" s="65"/>
      <c r="UXP4" s="65"/>
      <c r="UXQ4" s="65"/>
      <c r="UXR4" s="65"/>
      <c r="UXS4" s="65"/>
      <c r="UXT4" s="65"/>
      <c r="UXU4" s="65"/>
      <c r="UXV4" s="65"/>
      <c r="UXW4" s="65"/>
      <c r="UXX4" s="65"/>
      <c r="UXY4" s="65"/>
      <c r="UXZ4" s="65"/>
      <c r="UYA4" s="65"/>
      <c r="UYB4" s="65"/>
      <c r="UYC4" s="65"/>
      <c r="UYD4" s="65"/>
      <c r="UYE4" s="65"/>
      <c r="UYF4" s="65"/>
      <c r="UYG4" s="65"/>
      <c r="UYH4" s="65"/>
      <c r="UYI4" s="65"/>
      <c r="UYJ4" s="65"/>
      <c r="UYK4" s="65"/>
      <c r="UYL4" s="65"/>
      <c r="UYM4" s="65"/>
      <c r="UYN4" s="65"/>
      <c r="UYO4" s="65"/>
      <c r="UYP4" s="65"/>
      <c r="UYQ4" s="65"/>
      <c r="UYR4" s="65"/>
      <c r="UYS4" s="65"/>
      <c r="UYT4" s="65"/>
      <c r="UYU4" s="65"/>
      <c r="UYV4" s="65"/>
      <c r="UYW4" s="65"/>
      <c r="UYX4" s="65"/>
      <c r="UYY4" s="65"/>
      <c r="UYZ4" s="65"/>
      <c r="UZA4" s="65"/>
      <c r="UZB4" s="65"/>
      <c r="UZC4" s="65"/>
      <c r="UZD4" s="65"/>
      <c r="UZE4" s="65"/>
      <c r="UZF4" s="65"/>
      <c r="UZG4" s="65"/>
      <c r="UZH4" s="65"/>
      <c r="UZI4" s="65"/>
      <c r="UZJ4" s="65"/>
      <c r="UZK4" s="65"/>
      <c r="UZL4" s="65"/>
      <c r="UZM4" s="65"/>
      <c r="UZN4" s="65"/>
      <c r="UZO4" s="65"/>
      <c r="UZP4" s="65"/>
      <c r="UZQ4" s="65"/>
      <c r="UZR4" s="65"/>
      <c r="UZS4" s="65"/>
      <c r="UZT4" s="65"/>
      <c r="UZU4" s="65"/>
      <c r="UZV4" s="65"/>
      <c r="UZW4" s="65"/>
      <c r="UZX4" s="65"/>
      <c r="UZY4" s="65"/>
      <c r="UZZ4" s="65"/>
      <c r="VAA4" s="65"/>
      <c r="VAB4" s="65"/>
      <c r="VAC4" s="65"/>
      <c r="VAD4" s="65"/>
      <c r="VAE4" s="65"/>
      <c r="VAF4" s="65"/>
      <c r="VAG4" s="65"/>
      <c r="VAH4" s="65"/>
      <c r="VAI4" s="65"/>
      <c r="VAJ4" s="65"/>
      <c r="VAK4" s="65"/>
      <c r="VAL4" s="65"/>
      <c r="VAM4" s="65"/>
      <c r="VAN4" s="65"/>
      <c r="VAO4" s="65"/>
      <c r="VAP4" s="65"/>
      <c r="VAQ4" s="65"/>
      <c r="VAR4" s="65"/>
      <c r="VAS4" s="65"/>
      <c r="VAT4" s="65"/>
      <c r="VAU4" s="65"/>
      <c r="VAV4" s="65"/>
      <c r="VAW4" s="65"/>
      <c r="VAX4" s="65"/>
      <c r="VAY4" s="65"/>
      <c r="VAZ4" s="65"/>
      <c r="VBA4" s="65"/>
      <c r="VBB4" s="65"/>
      <c r="VBC4" s="65"/>
      <c r="VBD4" s="65"/>
      <c r="VBE4" s="65"/>
      <c r="VBF4" s="65"/>
      <c r="VBG4" s="65"/>
      <c r="VBH4" s="65"/>
      <c r="VBI4" s="65"/>
      <c r="VBJ4" s="65"/>
      <c r="VBK4" s="65"/>
      <c r="VBL4" s="65"/>
      <c r="VBM4" s="65"/>
      <c r="VBN4" s="65"/>
      <c r="VBO4" s="65"/>
      <c r="VBP4" s="65"/>
      <c r="VBQ4" s="65"/>
      <c r="VBR4" s="65"/>
      <c r="VBS4" s="65"/>
      <c r="VBT4" s="65"/>
      <c r="VBU4" s="65"/>
      <c r="VBV4" s="65"/>
      <c r="VBW4" s="65"/>
      <c r="VBX4" s="65"/>
      <c r="VBY4" s="65"/>
      <c r="VBZ4" s="65"/>
      <c r="VCA4" s="65"/>
      <c r="VCB4" s="65"/>
      <c r="VCC4" s="65"/>
      <c r="VCD4" s="65"/>
      <c r="VCE4" s="65"/>
      <c r="VCF4" s="65"/>
      <c r="VCG4" s="65"/>
      <c r="VCH4" s="65"/>
      <c r="VCI4" s="65"/>
      <c r="VCJ4" s="65"/>
      <c r="VCK4" s="65"/>
      <c r="VCL4" s="65"/>
      <c r="VCM4" s="65"/>
      <c r="VCN4" s="65"/>
      <c r="VCO4" s="65"/>
      <c r="VCP4" s="65"/>
      <c r="VCQ4" s="65"/>
      <c r="VCR4" s="65"/>
      <c r="VCS4" s="65"/>
      <c r="VCT4" s="65"/>
      <c r="VCU4" s="65"/>
      <c r="VCV4" s="65"/>
      <c r="VCW4" s="65"/>
      <c r="VCX4" s="65"/>
      <c r="VCY4" s="65"/>
      <c r="VCZ4" s="65"/>
      <c r="VDA4" s="65"/>
      <c r="VDB4" s="65"/>
      <c r="VDC4" s="65"/>
      <c r="VDD4" s="65"/>
      <c r="VDE4" s="65"/>
      <c r="VDF4" s="65"/>
      <c r="VDG4" s="65"/>
      <c r="VDH4" s="65"/>
      <c r="VDI4" s="65"/>
      <c r="VDJ4" s="65"/>
      <c r="VDK4" s="65"/>
      <c r="VDL4" s="65"/>
      <c r="VDM4" s="65"/>
      <c r="VDN4" s="65"/>
      <c r="VDO4" s="65"/>
      <c r="VDP4" s="65"/>
      <c r="VDQ4" s="65"/>
      <c r="VDR4" s="65"/>
      <c r="VDS4" s="65"/>
      <c r="VDT4" s="65"/>
      <c r="VDU4" s="65"/>
      <c r="VDV4" s="65"/>
      <c r="VDW4" s="65"/>
      <c r="VDX4" s="65"/>
      <c r="VDY4" s="65"/>
      <c r="VDZ4" s="65"/>
      <c r="VEA4" s="65"/>
      <c r="VEB4" s="65"/>
      <c r="VEC4" s="65"/>
      <c r="VED4" s="65"/>
      <c r="VEE4" s="65"/>
      <c r="VEF4" s="65"/>
      <c r="VEG4" s="65"/>
      <c r="VEH4" s="65"/>
      <c r="VEI4" s="65"/>
      <c r="VEJ4" s="65"/>
      <c r="VEK4" s="65"/>
      <c r="VEL4" s="65"/>
      <c r="VEM4" s="65"/>
      <c r="VEN4" s="65"/>
      <c r="VEO4" s="65"/>
      <c r="VEP4" s="65"/>
      <c r="VEQ4" s="65"/>
      <c r="VER4" s="65"/>
      <c r="VES4" s="65"/>
      <c r="VET4" s="65"/>
      <c r="VEU4" s="65"/>
      <c r="VEV4" s="65"/>
      <c r="VEW4" s="65"/>
      <c r="VEX4" s="65"/>
      <c r="VEY4" s="65"/>
      <c r="VEZ4" s="65"/>
      <c r="VFA4" s="65"/>
      <c r="VFB4" s="65"/>
      <c r="VFC4" s="65"/>
      <c r="VFD4" s="65"/>
      <c r="VFE4" s="65"/>
      <c r="VFF4" s="65"/>
      <c r="VFG4" s="65"/>
      <c r="VFH4" s="65"/>
      <c r="VFI4" s="65"/>
      <c r="VFJ4" s="65"/>
      <c r="VFK4" s="65"/>
      <c r="VFL4" s="65"/>
      <c r="VFM4" s="65"/>
      <c r="VFN4" s="65"/>
      <c r="VFO4" s="65"/>
      <c r="VFP4" s="65"/>
      <c r="VFQ4" s="65"/>
      <c r="VFR4" s="65"/>
      <c r="VFS4" s="65"/>
      <c r="VFT4" s="65"/>
      <c r="VFU4" s="65"/>
      <c r="VFV4" s="65"/>
      <c r="VFW4" s="65"/>
      <c r="VFX4" s="65"/>
      <c r="VFY4" s="65"/>
      <c r="VFZ4" s="65"/>
      <c r="VGA4" s="65"/>
      <c r="VGB4" s="65"/>
      <c r="VGC4" s="65"/>
      <c r="VGD4" s="65"/>
      <c r="VGE4" s="65"/>
      <c r="VGF4" s="65"/>
      <c r="VGG4" s="65"/>
      <c r="VGH4" s="65"/>
      <c r="VGI4" s="65"/>
      <c r="VGJ4" s="65"/>
      <c r="VGK4" s="65"/>
      <c r="VGL4" s="65"/>
      <c r="VGM4" s="65"/>
      <c r="VGN4" s="65"/>
      <c r="VGO4" s="65"/>
      <c r="VGP4" s="65"/>
      <c r="VGQ4" s="65"/>
      <c r="VGR4" s="65"/>
      <c r="VGS4" s="65"/>
      <c r="VGT4" s="65"/>
      <c r="VGU4" s="65"/>
      <c r="VGV4" s="65"/>
      <c r="VGW4" s="65"/>
      <c r="VGX4" s="65"/>
      <c r="VGY4" s="65"/>
      <c r="VGZ4" s="65"/>
      <c r="VHA4" s="65"/>
      <c r="VHB4" s="65"/>
      <c r="VHC4" s="65"/>
      <c r="VHD4" s="65"/>
      <c r="VHE4" s="65"/>
      <c r="VHF4" s="65"/>
      <c r="VHG4" s="65"/>
      <c r="VHH4" s="65"/>
      <c r="VHI4" s="65"/>
      <c r="VHJ4" s="65"/>
      <c r="VHK4" s="65"/>
      <c r="VHL4" s="65"/>
      <c r="VHM4" s="65"/>
      <c r="VHN4" s="65"/>
      <c r="VHO4" s="65"/>
      <c r="VHP4" s="65"/>
      <c r="VHQ4" s="65"/>
      <c r="VHR4" s="65"/>
      <c r="VHS4" s="65"/>
      <c r="VHT4" s="65"/>
      <c r="VHU4" s="65"/>
      <c r="VHV4" s="65"/>
      <c r="VHW4" s="65"/>
      <c r="VHX4" s="65"/>
      <c r="VHY4" s="65"/>
      <c r="VHZ4" s="65"/>
      <c r="VIA4" s="65"/>
      <c r="VIB4" s="65"/>
      <c r="VIC4" s="65"/>
      <c r="VID4" s="65"/>
      <c r="VIE4" s="65"/>
      <c r="VIF4" s="65"/>
      <c r="VIG4" s="65"/>
      <c r="VIH4" s="65"/>
      <c r="VII4" s="65"/>
      <c r="VIJ4" s="65"/>
      <c r="VIK4" s="65"/>
      <c r="VIL4" s="65"/>
      <c r="VIM4" s="65"/>
      <c r="VIN4" s="65"/>
      <c r="VIO4" s="65"/>
      <c r="VIP4" s="65"/>
      <c r="VIQ4" s="65"/>
      <c r="VIR4" s="65"/>
      <c r="VIS4" s="65"/>
      <c r="VIT4" s="65"/>
      <c r="VIU4" s="65"/>
      <c r="VIV4" s="65"/>
      <c r="VIW4" s="65"/>
      <c r="VIX4" s="65"/>
      <c r="VIY4" s="65"/>
      <c r="VIZ4" s="65"/>
      <c r="VJA4" s="65"/>
      <c r="VJB4" s="65"/>
      <c r="VJC4" s="65"/>
      <c r="VJD4" s="65"/>
      <c r="VJE4" s="65"/>
      <c r="VJF4" s="65"/>
      <c r="VJG4" s="65"/>
      <c r="VJH4" s="65"/>
      <c r="VJI4" s="65"/>
      <c r="VJJ4" s="65"/>
      <c r="VJK4" s="65"/>
      <c r="VJL4" s="65"/>
      <c r="VJM4" s="65"/>
      <c r="VJN4" s="65"/>
      <c r="VJO4" s="65"/>
      <c r="VJP4" s="65"/>
      <c r="VJQ4" s="65"/>
      <c r="VJR4" s="65"/>
      <c r="VJS4" s="65"/>
      <c r="VJT4" s="65"/>
      <c r="VJU4" s="65"/>
      <c r="VJV4" s="65"/>
      <c r="VJW4" s="65"/>
      <c r="VJX4" s="65"/>
      <c r="VJY4" s="65"/>
      <c r="VJZ4" s="65"/>
      <c r="VKA4" s="65"/>
      <c r="VKB4" s="65"/>
      <c r="VKC4" s="65"/>
      <c r="VKD4" s="65"/>
      <c r="VKE4" s="65"/>
      <c r="VKF4" s="65"/>
      <c r="VKG4" s="65"/>
      <c r="VKH4" s="65"/>
      <c r="VKI4" s="65"/>
      <c r="VKJ4" s="65"/>
      <c r="VKK4" s="65"/>
      <c r="VKL4" s="65"/>
      <c r="VKM4" s="65"/>
      <c r="VKN4" s="65"/>
      <c r="VKO4" s="65"/>
      <c r="VKP4" s="65"/>
      <c r="VKQ4" s="65"/>
      <c r="VKR4" s="65"/>
      <c r="VKS4" s="65"/>
      <c r="VKT4" s="65"/>
      <c r="VKU4" s="65"/>
      <c r="VKV4" s="65"/>
      <c r="VKW4" s="65"/>
      <c r="VKX4" s="65"/>
      <c r="VKY4" s="65"/>
      <c r="VKZ4" s="65"/>
      <c r="VLA4" s="65"/>
      <c r="VLB4" s="65"/>
      <c r="VLC4" s="65"/>
      <c r="VLD4" s="65"/>
      <c r="VLE4" s="65"/>
      <c r="VLF4" s="65"/>
      <c r="VLG4" s="65"/>
      <c r="VLH4" s="65"/>
      <c r="VLI4" s="65"/>
      <c r="VLJ4" s="65"/>
      <c r="VLK4" s="65"/>
      <c r="VLL4" s="65"/>
      <c r="VLM4" s="65"/>
      <c r="VLN4" s="65"/>
      <c r="VLO4" s="65"/>
      <c r="VLP4" s="65"/>
      <c r="VLQ4" s="65"/>
      <c r="VLR4" s="65"/>
      <c r="VLS4" s="65"/>
      <c r="VLT4" s="65"/>
      <c r="VLU4" s="65"/>
      <c r="VLV4" s="65"/>
      <c r="VLW4" s="65"/>
      <c r="VLX4" s="65"/>
      <c r="VLY4" s="65"/>
      <c r="VLZ4" s="65"/>
      <c r="VMA4" s="65"/>
      <c r="VMB4" s="65"/>
      <c r="VMC4" s="65"/>
      <c r="VMD4" s="65"/>
      <c r="VME4" s="65"/>
      <c r="VMF4" s="65"/>
      <c r="VMG4" s="65"/>
      <c r="VMH4" s="65"/>
      <c r="VMI4" s="65"/>
      <c r="VMJ4" s="65"/>
      <c r="VMK4" s="65"/>
      <c r="VML4" s="65"/>
      <c r="VMM4" s="65"/>
      <c r="VMN4" s="65"/>
      <c r="VMO4" s="65"/>
      <c r="VMP4" s="65"/>
      <c r="VMQ4" s="65"/>
      <c r="VMR4" s="65"/>
      <c r="VMS4" s="65"/>
      <c r="VMT4" s="65"/>
      <c r="VMU4" s="65"/>
      <c r="VMV4" s="65"/>
      <c r="VMW4" s="65"/>
      <c r="VMX4" s="65"/>
      <c r="VMY4" s="65"/>
      <c r="VMZ4" s="65"/>
      <c r="VNA4" s="65"/>
      <c r="VNB4" s="65"/>
      <c r="VNC4" s="65"/>
      <c r="VND4" s="65"/>
      <c r="VNE4" s="65"/>
      <c r="VNF4" s="65"/>
      <c r="VNG4" s="65"/>
      <c r="VNH4" s="65"/>
      <c r="VNI4" s="65"/>
      <c r="VNJ4" s="65"/>
      <c r="VNK4" s="65"/>
      <c r="VNL4" s="65"/>
      <c r="VNM4" s="65"/>
      <c r="VNN4" s="65"/>
      <c r="VNO4" s="65"/>
      <c r="VNP4" s="65"/>
      <c r="VNQ4" s="65"/>
      <c r="VNR4" s="65"/>
      <c r="VNS4" s="65"/>
      <c r="VNT4" s="65"/>
      <c r="VNU4" s="65"/>
      <c r="VNV4" s="65"/>
      <c r="VNW4" s="65"/>
      <c r="VNX4" s="65"/>
      <c r="VNY4" s="65"/>
      <c r="VNZ4" s="65"/>
      <c r="VOA4" s="65"/>
      <c r="VOB4" s="65"/>
      <c r="VOC4" s="65"/>
      <c r="VOD4" s="65"/>
      <c r="VOE4" s="65"/>
      <c r="VOF4" s="65"/>
      <c r="VOG4" s="65"/>
      <c r="VOH4" s="65"/>
      <c r="VOI4" s="65"/>
      <c r="VOJ4" s="65"/>
      <c r="VOK4" s="65"/>
      <c r="VOL4" s="65"/>
      <c r="VOM4" s="65"/>
      <c r="VON4" s="65"/>
      <c r="VOO4" s="65"/>
      <c r="VOP4" s="65"/>
      <c r="VOQ4" s="65"/>
      <c r="VOR4" s="65"/>
      <c r="VOS4" s="65"/>
      <c r="VOT4" s="65"/>
      <c r="VOU4" s="65"/>
      <c r="VOV4" s="65"/>
      <c r="VOW4" s="65"/>
      <c r="VOX4" s="65"/>
      <c r="VOY4" s="65"/>
      <c r="VOZ4" s="65"/>
      <c r="VPA4" s="65"/>
      <c r="VPB4" s="65"/>
      <c r="VPC4" s="65"/>
      <c r="VPD4" s="65"/>
      <c r="VPE4" s="65"/>
      <c r="VPF4" s="65"/>
      <c r="VPG4" s="65"/>
      <c r="VPH4" s="65"/>
      <c r="VPI4" s="65"/>
      <c r="VPJ4" s="65"/>
      <c r="VPK4" s="65"/>
      <c r="VPL4" s="65"/>
      <c r="VPM4" s="65"/>
      <c r="VPN4" s="65"/>
      <c r="VPO4" s="65"/>
      <c r="VPP4" s="65"/>
      <c r="VPQ4" s="65"/>
      <c r="VPR4" s="65"/>
      <c r="VPS4" s="65"/>
      <c r="VPT4" s="65"/>
      <c r="VPU4" s="65"/>
      <c r="VPV4" s="65"/>
      <c r="VPW4" s="65"/>
      <c r="VPX4" s="65"/>
      <c r="VPY4" s="65"/>
      <c r="VPZ4" s="65"/>
      <c r="VQA4" s="65"/>
      <c r="VQB4" s="65"/>
      <c r="VQC4" s="65"/>
      <c r="VQD4" s="65"/>
      <c r="VQE4" s="65"/>
      <c r="VQF4" s="65"/>
      <c r="VQG4" s="65"/>
      <c r="VQH4" s="65"/>
      <c r="VQI4" s="65"/>
      <c r="VQJ4" s="65"/>
      <c r="VQK4" s="65"/>
      <c r="VQL4" s="65"/>
      <c r="VQM4" s="65"/>
      <c r="VQN4" s="65"/>
      <c r="VQO4" s="65"/>
      <c r="VQP4" s="65"/>
      <c r="VQQ4" s="65"/>
      <c r="VQR4" s="65"/>
      <c r="VQS4" s="65"/>
      <c r="VQT4" s="65"/>
      <c r="VQU4" s="65"/>
      <c r="VQV4" s="65"/>
      <c r="VQW4" s="65"/>
      <c r="VQX4" s="65"/>
      <c r="VQY4" s="65"/>
      <c r="VQZ4" s="65"/>
      <c r="VRA4" s="65"/>
      <c r="VRB4" s="65"/>
      <c r="VRC4" s="65"/>
      <c r="VRD4" s="65"/>
      <c r="VRE4" s="65"/>
      <c r="VRF4" s="65"/>
      <c r="VRG4" s="65"/>
      <c r="VRH4" s="65"/>
      <c r="VRI4" s="65"/>
      <c r="VRJ4" s="65"/>
      <c r="VRK4" s="65"/>
      <c r="VRL4" s="65"/>
      <c r="VRM4" s="65"/>
      <c r="VRN4" s="65"/>
      <c r="VRO4" s="65"/>
      <c r="VRP4" s="65"/>
      <c r="VRQ4" s="65"/>
      <c r="VRR4" s="65"/>
      <c r="VRS4" s="65"/>
      <c r="VRT4" s="65"/>
      <c r="VRU4" s="65"/>
      <c r="VRV4" s="65"/>
      <c r="VRW4" s="65"/>
      <c r="VRX4" s="65"/>
      <c r="VRY4" s="65"/>
      <c r="VRZ4" s="65"/>
      <c r="VSA4" s="65"/>
      <c r="VSB4" s="65"/>
      <c r="VSC4" s="65"/>
      <c r="VSD4" s="65"/>
      <c r="VSE4" s="65"/>
      <c r="VSF4" s="65"/>
      <c r="VSG4" s="65"/>
      <c r="VSH4" s="65"/>
      <c r="VSI4" s="65"/>
      <c r="VSJ4" s="65"/>
      <c r="VSK4" s="65"/>
      <c r="VSL4" s="65"/>
      <c r="VSM4" s="65"/>
      <c r="VSN4" s="65"/>
      <c r="VSO4" s="65"/>
      <c r="VSP4" s="65"/>
      <c r="VSQ4" s="65"/>
      <c r="VSR4" s="65"/>
      <c r="VSS4" s="65"/>
      <c r="VST4" s="65"/>
      <c r="VSU4" s="65"/>
      <c r="VSV4" s="65"/>
      <c r="VSW4" s="65"/>
      <c r="VSX4" s="65"/>
      <c r="VSY4" s="65"/>
      <c r="VSZ4" s="65"/>
      <c r="VTA4" s="65"/>
      <c r="VTB4" s="65"/>
      <c r="VTC4" s="65"/>
      <c r="VTD4" s="65"/>
      <c r="VTE4" s="65"/>
      <c r="VTF4" s="65"/>
      <c r="VTG4" s="65"/>
      <c r="VTH4" s="65"/>
      <c r="VTI4" s="65"/>
      <c r="VTJ4" s="65"/>
      <c r="VTK4" s="65"/>
      <c r="VTL4" s="65"/>
      <c r="VTM4" s="65"/>
      <c r="VTN4" s="65"/>
      <c r="VTO4" s="65"/>
      <c r="VTP4" s="65"/>
      <c r="VTQ4" s="65"/>
      <c r="VTR4" s="65"/>
      <c r="VTS4" s="65"/>
      <c r="VTT4" s="65"/>
      <c r="VTU4" s="65"/>
      <c r="VTV4" s="65"/>
      <c r="VTW4" s="65"/>
      <c r="VTX4" s="65"/>
      <c r="VTY4" s="65"/>
      <c r="VTZ4" s="65"/>
      <c r="VUA4" s="65"/>
      <c r="VUB4" s="65"/>
      <c r="VUC4" s="65"/>
      <c r="VUD4" s="65"/>
      <c r="VUE4" s="65"/>
      <c r="VUF4" s="65"/>
      <c r="VUG4" s="65"/>
      <c r="VUH4" s="65"/>
      <c r="VUI4" s="65"/>
      <c r="VUJ4" s="65"/>
      <c r="VUK4" s="65"/>
      <c r="VUL4" s="65"/>
      <c r="VUM4" s="65"/>
      <c r="VUN4" s="65"/>
      <c r="VUO4" s="65"/>
      <c r="VUP4" s="65"/>
      <c r="VUQ4" s="65"/>
      <c r="VUR4" s="65"/>
      <c r="VUS4" s="65"/>
      <c r="VUT4" s="65"/>
      <c r="VUU4" s="65"/>
      <c r="VUV4" s="65"/>
      <c r="VUW4" s="65"/>
      <c r="VUX4" s="65"/>
      <c r="VUY4" s="65"/>
      <c r="VUZ4" s="65"/>
      <c r="VVA4" s="65"/>
      <c r="VVB4" s="65"/>
      <c r="VVC4" s="65"/>
      <c r="VVD4" s="65"/>
      <c r="VVE4" s="65"/>
      <c r="VVF4" s="65"/>
      <c r="VVG4" s="65"/>
      <c r="VVH4" s="65"/>
      <c r="VVI4" s="65"/>
      <c r="VVJ4" s="65"/>
      <c r="VVK4" s="65"/>
      <c r="VVL4" s="65"/>
      <c r="VVM4" s="65"/>
      <c r="VVN4" s="65"/>
      <c r="VVO4" s="65"/>
      <c r="VVP4" s="65"/>
      <c r="VVQ4" s="65"/>
      <c r="VVR4" s="65"/>
      <c r="VVS4" s="65"/>
      <c r="VVT4" s="65"/>
      <c r="VVU4" s="65"/>
      <c r="VVV4" s="65"/>
      <c r="VVW4" s="65"/>
      <c r="VVX4" s="65"/>
      <c r="VVY4" s="65"/>
      <c r="VVZ4" s="65"/>
      <c r="VWA4" s="65"/>
      <c r="VWB4" s="65"/>
      <c r="VWC4" s="65"/>
      <c r="VWD4" s="65"/>
      <c r="VWE4" s="65"/>
      <c r="VWF4" s="65"/>
      <c r="VWG4" s="65"/>
      <c r="VWH4" s="65"/>
      <c r="VWI4" s="65"/>
      <c r="VWJ4" s="65"/>
      <c r="VWK4" s="65"/>
      <c r="VWL4" s="65"/>
      <c r="VWM4" s="65"/>
      <c r="VWN4" s="65"/>
      <c r="VWO4" s="65"/>
      <c r="VWP4" s="65"/>
      <c r="VWQ4" s="65"/>
      <c r="VWR4" s="65"/>
      <c r="VWS4" s="65"/>
      <c r="VWT4" s="65"/>
      <c r="VWU4" s="65"/>
      <c r="VWV4" s="65"/>
      <c r="VWW4" s="65"/>
      <c r="VWX4" s="65"/>
      <c r="VWY4" s="65"/>
      <c r="VWZ4" s="65"/>
      <c r="VXA4" s="65"/>
      <c r="VXB4" s="65"/>
      <c r="VXC4" s="65"/>
      <c r="VXD4" s="65"/>
      <c r="VXE4" s="65"/>
      <c r="VXF4" s="65"/>
      <c r="VXG4" s="65"/>
      <c r="VXH4" s="65"/>
      <c r="VXI4" s="65"/>
      <c r="VXJ4" s="65"/>
      <c r="VXK4" s="65"/>
      <c r="VXL4" s="65"/>
      <c r="VXM4" s="65"/>
      <c r="VXN4" s="65"/>
      <c r="VXO4" s="65"/>
      <c r="VXP4" s="65"/>
      <c r="VXQ4" s="65"/>
      <c r="VXR4" s="65"/>
      <c r="VXS4" s="65"/>
      <c r="VXT4" s="65"/>
      <c r="VXU4" s="65"/>
      <c r="VXV4" s="65"/>
      <c r="VXW4" s="65"/>
      <c r="VXX4" s="65"/>
      <c r="VXY4" s="65"/>
      <c r="VXZ4" s="65"/>
      <c r="VYA4" s="65"/>
      <c r="VYB4" s="65"/>
      <c r="VYC4" s="65"/>
      <c r="VYD4" s="65"/>
      <c r="VYE4" s="65"/>
      <c r="VYF4" s="65"/>
      <c r="VYG4" s="65"/>
      <c r="VYH4" s="65"/>
      <c r="VYI4" s="65"/>
      <c r="VYJ4" s="65"/>
      <c r="VYK4" s="65"/>
      <c r="VYL4" s="65"/>
      <c r="VYM4" s="65"/>
      <c r="VYN4" s="65"/>
      <c r="VYO4" s="65"/>
      <c r="VYP4" s="65"/>
      <c r="VYQ4" s="65"/>
      <c r="VYR4" s="65"/>
      <c r="VYS4" s="65"/>
      <c r="VYT4" s="65"/>
      <c r="VYU4" s="65"/>
      <c r="VYV4" s="65"/>
      <c r="VYW4" s="65"/>
      <c r="VYX4" s="65"/>
      <c r="VYY4" s="65"/>
      <c r="VYZ4" s="65"/>
      <c r="VZA4" s="65"/>
      <c r="VZB4" s="65"/>
      <c r="VZC4" s="65"/>
      <c r="VZD4" s="65"/>
      <c r="VZE4" s="65"/>
      <c r="VZF4" s="65"/>
      <c r="VZG4" s="65"/>
      <c r="VZH4" s="65"/>
      <c r="VZI4" s="65"/>
      <c r="VZJ4" s="65"/>
      <c r="VZK4" s="65"/>
      <c r="VZL4" s="65"/>
      <c r="VZM4" s="65"/>
      <c r="VZN4" s="65"/>
      <c r="VZO4" s="65"/>
      <c r="VZP4" s="65"/>
      <c r="VZQ4" s="65"/>
      <c r="VZR4" s="65"/>
      <c r="VZS4" s="65"/>
      <c r="VZT4" s="65"/>
      <c r="VZU4" s="65"/>
      <c r="VZV4" s="65"/>
      <c r="VZW4" s="65"/>
      <c r="VZX4" s="65"/>
      <c r="VZY4" s="65"/>
      <c r="VZZ4" s="65"/>
      <c r="WAA4" s="65"/>
      <c r="WAB4" s="65"/>
      <c r="WAC4" s="65"/>
      <c r="WAD4" s="65"/>
      <c r="WAE4" s="65"/>
      <c r="WAF4" s="65"/>
      <c r="WAG4" s="65"/>
      <c r="WAH4" s="65"/>
      <c r="WAI4" s="65"/>
      <c r="WAJ4" s="65"/>
      <c r="WAK4" s="65"/>
      <c r="WAL4" s="65"/>
      <c r="WAM4" s="65"/>
      <c r="WAN4" s="65"/>
      <c r="WAO4" s="65"/>
      <c r="WAP4" s="65"/>
      <c r="WAQ4" s="65"/>
      <c r="WAR4" s="65"/>
      <c r="WAS4" s="65"/>
      <c r="WAT4" s="65"/>
      <c r="WAU4" s="65"/>
      <c r="WAV4" s="65"/>
      <c r="WAW4" s="65"/>
      <c r="WAX4" s="65"/>
      <c r="WAY4" s="65"/>
      <c r="WAZ4" s="65"/>
      <c r="WBA4" s="65"/>
      <c r="WBB4" s="65"/>
      <c r="WBC4" s="65"/>
      <c r="WBD4" s="65"/>
      <c r="WBE4" s="65"/>
      <c r="WBF4" s="65"/>
      <c r="WBG4" s="65"/>
      <c r="WBH4" s="65"/>
      <c r="WBI4" s="65"/>
      <c r="WBJ4" s="65"/>
      <c r="WBK4" s="65"/>
      <c r="WBL4" s="65"/>
      <c r="WBM4" s="65"/>
      <c r="WBN4" s="65"/>
      <c r="WBO4" s="65"/>
      <c r="WBP4" s="65"/>
      <c r="WBQ4" s="65"/>
      <c r="WBR4" s="65"/>
      <c r="WBS4" s="65"/>
      <c r="WBT4" s="65"/>
      <c r="WBU4" s="65"/>
      <c r="WBV4" s="65"/>
      <c r="WBW4" s="65"/>
      <c r="WBX4" s="65"/>
      <c r="WBY4" s="65"/>
      <c r="WBZ4" s="65"/>
      <c r="WCA4" s="65"/>
      <c r="WCB4" s="65"/>
      <c r="WCC4" s="65"/>
      <c r="WCD4" s="65"/>
      <c r="WCE4" s="65"/>
      <c r="WCF4" s="65"/>
      <c r="WCG4" s="65"/>
      <c r="WCH4" s="65"/>
      <c r="WCI4" s="65"/>
      <c r="WCJ4" s="65"/>
      <c r="WCK4" s="65"/>
      <c r="WCL4" s="65"/>
      <c r="WCM4" s="65"/>
      <c r="WCN4" s="65"/>
      <c r="WCO4" s="65"/>
      <c r="WCP4" s="65"/>
      <c r="WCQ4" s="65"/>
      <c r="WCR4" s="65"/>
      <c r="WCS4" s="65"/>
      <c r="WCT4" s="65"/>
      <c r="WCU4" s="65"/>
      <c r="WCV4" s="65"/>
      <c r="WCW4" s="65"/>
      <c r="WCX4" s="65"/>
      <c r="WCY4" s="65"/>
      <c r="WCZ4" s="65"/>
      <c r="WDA4" s="65"/>
      <c r="WDB4" s="65"/>
      <c r="WDC4" s="65"/>
      <c r="WDD4" s="65"/>
      <c r="WDE4" s="65"/>
      <c r="WDF4" s="65"/>
      <c r="WDG4" s="65"/>
      <c r="WDH4" s="65"/>
      <c r="WDI4" s="65"/>
      <c r="WDJ4" s="65"/>
      <c r="WDK4" s="65"/>
      <c r="WDL4" s="65"/>
      <c r="WDM4" s="65"/>
      <c r="WDN4" s="65"/>
      <c r="WDO4" s="65"/>
      <c r="WDP4" s="65"/>
      <c r="WDQ4" s="65"/>
      <c r="WDR4" s="65"/>
      <c r="WDS4" s="65"/>
      <c r="WDT4" s="65"/>
      <c r="WDU4" s="65"/>
      <c r="WDV4" s="65"/>
      <c r="WDW4" s="65"/>
      <c r="WDX4" s="65"/>
      <c r="WDY4" s="65"/>
      <c r="WDZ4" s="65"/>
      <c r="WEA4" s="65"/>
      <c r="WEB4" s="65"/>
      <c r="WEC4" s="65"/>
      <c r="WED4" s="65"/>
      <c r="WEE4" s="65"/>
      <c r="WEF4" s="65"/>
      <c r="WEG4" s="65"/>
      <c r="WEH4" s="65"/>
      <c r="WEI4" s="65"/>
      <c r="WEJ4" s="65"/>
      <c r="WEK4" s="65"/>
      <c r="WEL4" s="65"/>
      <c r="WEM4" s="65"/>
      <c r="WEN4" s="65"/>
      <c r="WEO4" s="65"/>
      <c r="WEP4" s="65"/>
      <c r="WEQ4" s="65"/>
      <c r="WER4" s="65"/>
      <c r="WES4" s="65"/>
      <c r="WET4" s="65"/>
      <c r="WEU4" s="65"/>
      <c r="WEV4" s="65"/>
      <c r="WEW4" s="65"/>
      <c r="WEX4" s="65"/>
      <c r="WEY4" s="65"/>
      <c r="WEZ4" s="65"/>
      <c r="WFA4" s="65"/>
      <c r="WFB4" s="65"/>
      <c r="WFC4" s="65"/>
      <c r="WFD4" s="65"/>
      <c r="WFE4" s="65"/>
      <c r="WFF4" s="65"/>
      <c r="WFG4" s="65"/>
      <c r="WFH4" s="65"/>
      <c r="WFI4" s="65"/>
      <c r="WFJ4" s="65"/>
      <c r="WFK4" s="65"/>
      <c r="WFL4" s="65"/>
      <c r="WFM4" s="65"/>
      <c r="WFN4" s="65"/>
      <c r="WFO4" s="65"/>
      <c r="WFP4" s="65"/>
      <c r="WFQ4" s="65"/>
      <c r="WFR4" s="65"/>
      <c r="WFS4" s="65"/>
      <c r="WFT4" s="65"/>
      <c r="WFU4" s="65"/>
      <c r="WFV4" s="65"/>
      <c r="WFW4" s="65"/>
      <c r="WFX4" s="65"/>
      <c r="WFY4" s="65"/>
      <c r="WFZ4" s="65"/>
      <c r="WGA4" s="65"/>
      <c r="WGB4" s="65"/>
      <c r="WGC4" s="65"/>
      <c r="WGD4" s="65"/>
      <c r="WGE4" s="65"/>
      <c r="WGF4" s="65"/>
      <c r="WGG4" s="65"/>
      <c r="WGH4" s="65"/>
      <c r="WGI4" s="65"/>
      <c r="WGJ4" s="65"/>
      <c r="WGK4" s="65"/>
      <c r="WGL4" s="65"/>
      <c r="WGM4" s="65"/>
      <c r="WGN4" s="65"/>
      <c r="WGO4" s="65"/>
      <c r="WGP4" s="65"/>
      <c r="WGQ4" s="65"/>
      <c r="WGR4" s="65"/>
      <c r="WGS4" s="65"/>
      <c r="WGT4" s="65"/>
      <c r="WGU4" s="65"/>
      <c r="WGV4" s="65"/>
      <c r="WGW4" s="65"/>
      <c r="WGX4" s="65"/>
      <c r="WGY4" s="65"/>
      <c r="WGZ4" s="65"/>
      <c r="WHA4" s="65"/>
      <c r="WHB4" s="65"/>
      <c r="WHC4" s="65"/>
      <c r="WHD4" s="65"/>
      <c r="WHE4" s="65"/>
      <c r="WHF4" s="65"/>
      <c r="WHG4" s="65"/>
      <c r="WHH4" s="65"/>
      <c r="WHI4" s="65"/>
      <c r="WHJ4" s="65"/>
      <c r="WHK4" s="65"/>
      <c r="WHL4" s="65"/>
      <c r="WHM4" s="65"/>
      <c r="WHN4" s="65"/>
      <c r="WHO4" s="65"/>
      <c r="WHP4" s="65"/>
      <c r="WHQ4" s="65"/>
      <c r="WHR4" s="65"/>
      <c r="WHS4" s="65"/>
      <c r="WHT4" s="65"/>
      <c r="WHU4" s="65"/>
      <c r="WHV4" s="65"/>
      <c r="WHW4" s="65"/>
      <c r="WHX4" s="65"/>
      <c r="WHY4" s="65"/>
      <c r="WHZ4" s="65"/>
      <c r="WIA4" s="65"/>
      <c r="WIB4" s="65"/>
      <c r="WIC4" s="65"/>
      <c r="WID4" s="65"/>
      <c r="WIE4" s="65"/>
      <c r="WIF4" s="65"/>
      <c r="WIG4" s="65"/>
      <c r="WIH4" s="65"/>
      <c r="WII4" s="65"/>
      <c r="WIJ4" s="65"/>
      <c r="WIK4" s="65"/>
      <c r="WIL4" s="65"/>
      <c r="WIM4" s="65"/>
      <c r="WIN4" s="65"/>
      <c r="WIO4" s="65"/>
      <c r="WIP4" s="65"/>
      <c r="WIQ4" s="65"/>
      <c r="WIR4" s="65"/>
      <c r="WIS4" s="65"/>
      <c r="WIT4" s="65"/>
      <c r="WIU4" s="65"/>
      <c r="WIV4" s="65"/>
      <c r="WIW4" s="65"/>
      <c r="WIX4" s="65"/>
      <c r="WIY4" s="65"/>
      <c r="WIZ4" s="65"/>
      <c r="WJA4" s="65"/>
      <c r="WJB4" s="65"/>
      <c r="WJC4" s="65"/>
      <c r="WJD4" s="65"/>
      <c r="WJE4" s="65"/>
      <c r="WJF4" s="65"/>
      <c r="WJG4" s="65"/>
      <c r="WJH4" s="65"/>
      <c r="WJI4" s="65"/>
      <c r="WJJ4" s="65"/>
      <c r="WJK4" s="65"/>
      <c r="WJL4" s="65"/>
      <c r="WJM4" s="65"/>
      <c r="WJN4" s="65"/>
      <c r="WJO4" s="65"/>
      <c r="WJP4" s="65"/>
      <c r="WJQ4" s="65"/>
      <c r="WJR4" s="65"/>
      <c r="WJS4" s="65"/>
      <c r="WJT4" s="65"/>
      <c r="WJU4" s="65"/>
      <c r="WJV4" s="65"/>
      <c r="WJW4" s="65"/>
      <c r="WJX4" s="65"/>
      <c r="WJY4" s="65"/>
      <c r="WJZ4" s="65"/>
      <c r="WKA4" s="65"/>
      <c r="WKB4" s="65"/>
      <c r="WKC4" s="65"/>
      <c r="WKD4" s="65"/>
      <c r="WKE4" s="65"/>
      <c r="WKF4" s="65"/>
      <c r="WKG4" s="65"/>
      <c r="WKH4" s="65"/>
      <c r="WKI4" s="65"/>
      <c r="WKJ4" s="65"/>
      <c r="WKK4" s="65"/>
      <c r="WKL4" s="65"/>
      <c r="WKM4" s="65"/>
      <c r="WKN4" s="65"/>
      <c r="WKO4" s="65"/>
      <c r="WKP4" s="65"/>
      <c r="WKQ4" s="65"/>
      <c r="WKR4" s="65"/>
      <c r="WKS4" s="65"/>
      <c r="WKT4" s="65"/>
      <c r="WKU4" s="65"/>
      <c r="WKV4" s="65"/>
      <c r="WKW4" s="65"/>
      <c r="WKX4" s="65"/>
      <c r="WKY4" s="65"/>
      <c r="WKZ4" s="65"/>
      <c r="WLA4" s="65"/>
      <c r="WLB4" s="65"/>
      <c r="WLC4" s="65"/>
      <c r="WLD4" s="65"/>
      <c r="WLE4" s="65"/>
      <c r="WLF4" s="65"/>
      <c r="WLG4" s="65"/>
      <c r="WLH4" s="65"/>
      <c r="WLI4" s="65"/>
      <c r="WLJ4" s="65"/>
      <c r="WLK4" s="65"/>
      <c r="WLL4" s="65"/>
      <c r="WLM4" s="65"/>
      <c r="WLN4" s="65"/>
      <c r="WLO4" s="65"/>
      <c r="WLP4" s="65"/>
      <c r="WLQ4" s="65"/>
      <c r="WLR4" s="65"/>
      <c r="WLS4" s="65"/>
      <c r="WLT4" s="65"/>
      <c r="WLU4" s="65"/>
      <c r="WLV4" s="65"/>
      <c r="WLW4" s="65"/>
      <c r="WLX4" s="65"/>
      <c r="WLY4" s="65"/>
      <c r="WLZ4" s="65"/>
      <c r="WMA4" s="65"/>
      <c r="WMB4" s="65"/>
      <c r="WMC4" s="65"/>
      <c r="WMD4" s="65"/>
      <c r="WME4" s="65"/>
      <c r="WMF4" s="65"/>
      <c r="WMG4" s="65"/>
      <c r="WMH4" s="65"/>
      <c r="WMI4" s="65"/>
      <c r="WMJ4" s="65"/>
      <c r="WMK4" s="65"/>
      <c r="WML4" s="65"/>
      <c r="WMM4" s="65"/>
      <c r="WMN4" s="65"/>
      <c r="WMO4" s="65"/>
      <c r="WMP4" s="65"/>
      <c r="WMQ4" s="65"/>
      <c r="WMR4" s="65"/>
      <c r="WMS4" s="65"/>
      <c r="WMT4" s="65"/>
      <c r="WMU4" s="65"/>
      <c r="WMV4" s="65"/>
      <c r="WMW4" s="65"/>
      <c r="WMX4" s="65"/>
      <c r="WMY4" s="65"/>
      <c r="WMZ4" s="65"/>
      <c r="WNA4" s="65"/>
      <c r="WNB4" s="65"/>
      <c r="WNC4" s="65"/>
      <c r="WND4" s="65"/>
      <c r="WNE4" s="65"/>
      <c r="WNF4" s="65"/>
      <c r="WNG4" s="65"/>
      <c r="WNH4" s="65"/>
      <c r="WNI4" s="65"/>
      <c r="WNJ4" s="65"/>
      <c r="WNK4" s="65"/>
      <c r="WNL4" s="65"/>
      <c r="WNM4" s="65"/>
      <c r="WNN4" s="65"/>
      <c r="WNO4" s="65"/>
      <c r="WNP4" s="65"/>
      <c r="WNQ4" s="65"/>
      <c r="WNR4" s="65"/>
      <c r="WNS4" s="65"/>
      <c r="WNT4" s="65"/>
      <c r="WNU4" s="65"/>
      <c r="WNV4" s="65"/>
      <c r="WNW4" s="65"/>
      <c r="WNX4" s="65"/>
      <c r="WNY4" s="65"/>
      <c r="WNZ4" s="65"/>
      <c r="WOA4" s="65"/>
      <c r="WOB4" s="65"/>
      <c r="WOC4" s="65"/>
      <c r="WOD4" s="65"/>
      <c r="WOE4" s="65"/>
      <c r="WOF4" s="65"/>
      <c r="WOG4" s="65"/>
      <c r="WOH4" s="65"/>
      <c r="WOI4" s="65"/>
      <c r="WOJ4" s="65"/>
      <c r="WOK4" s="65"/>
      <c r="WOL4" s="65"/>
      <c r="WOM4" s="65"/>
      <c r="WON4" s="65"/>
      <c r="WOO4" s="65"/>
      <c r="WOP4" s="65"/>
      <c r="WOQ4" s="65"/>
      <c r="WOR4" s="65"/>
      <c r="WOS4" s="65"/>
      <c r="WOT4" s="65"/>
      <c r="WOU4" s="65"/>
      <c r="WOV4" s="65"/>
      <c r="WOW4" s="65"/>
      <c r="WOX4" s="65"/>
      <c r="WOY4" s="65"/>
      <c r="WOZ4" s="65"/>
      <c r="WPA4" s="65"/>
      <c r="WPB4" s="65"/>
      <c r="WPC4" s="65"/>
      <c r="WPD4" s="65"/>
      <c r="WPE4" s="65"/>
      <c r="WPF4" s="65"/>
      <c r="WPG4" s="65"/>
      <c r="WPH4" s="65"/>
      <c r="WPI4" s="65"/>
      <c r="WPJ4" s="65"/>
      <c r="WPK4" s="65"/>
      <c r="WPL4" s="65"/>
      <c r="WPM4" s="65"/>
      <c r="WPN4" s="65"/>
      <c r="WPO4" s="65"/>
      <c r="WPP4" s="65"/>
      <c r="WPQ4" s="65"/>
      <c r="WPR4" s="65"/>
      <c r="WPS4" s="65"/>
      <c r="WPT4" s="65"/>
      <c r="WPU4" s="65"/>
      <c r="WPV4" s="65"/>
      <c r="WPW4" s="65"/>
      <c r="WPX4" s="65"/>
      <c r="WPY4" s="65"/>
      <c r="WPZ4" s="65"/>
      <c r="WQA4" s="65"/>
      <c r="WQB4" s="65"/>
      <c r="WQC4" s="65"/>
      <c r="WQD4" s="65"/>
      <c r="WQE4" s="65"/>
      <c r="WQF4" s="65"/>
      <c r="WQG4" s="65"/>
      <c r="WQH4" s="65"/>
      <c r="WQI4" s="65"/>
      <c r="WQJ4" s="65"/>
      <c r="WQK4" s="65"/>
      <c r="WQL4" s="65"/>
      <c r="WQM4" s="65"/>
      <c r="WQN4" s="65"/>
      <c r="WQO4" s="65"/>
      <c r="WQP4" s="65"/>
      <c r="WQQ4" s="65"/>
      <c r="WQR4" s="65"/>
      <c r="WQS4" s="65"/>
      <c r="WQT4" s="65"/>
      <c r="WQU4" s="65"/>
      <c r="WQV4" s="65"/>
      <c r="WQW4" s="65"/>
      <c r="WQX4" s="65"/>
      <c r="WQY4" s="65"/>
      <c r="WQZ4" s="65"/>
      <c r="WRA4" s="65"/>
      <c r="WRB4" s="65"/>
      <c r="WRC4" s="65"/>
      <c r="WRD4" s="65"/>
      <c r="WRE4" s="65"/>
      <c r="WRF4" s="65"/>
      <c r="WRG4" s="65"/>
      <c r="WRH4" s="65"/>
      <c r="WRI4" s="65"/>
      <c r="WRJ4" s="65"/>
      <c r="WRK4" s="65"/>
      <c r="WRL4" s="65"/>
      <c r="WRM4" s="65"/>
      <c r="WRN4" s="65"/>
      <c r="WRO4" s="65"/>
      <c r="WRP4" s="65"/>
      <c r="WRQ4" s="65"/>
      <c r="WRR4" s="65"/>
      <c r="WRS4" s="65"/>
      <c r="WRT4" s="65"/>
      <c r="WRU4" s="65"/>
      <c r="WRV4" s="65"/>
      <c r="WRW4" s="65"/>
      <c r="WRX4" s="65"/>
      <c r="WRY4" s="65"/>
      <c r="WRZ4" s="65"/>
      <c r="WSA4" s="65"/>
      <c r="WSB4" s="65"/>
      <c r="WSC4" s="65"/>
      <c r="WSD4" s="65"/>
      <c r="WSE4" s="65"/>
      <c r="WSF4" s="65"/>
      <c r="WSG4" s="65"/>
      <c r="WSH4" s="65"/>
      <c r="WSI4" s="65"/>
      <c r="WSJ4" s="65"/>
      <c r="WSK4" s="65"/>
      <c r="WSL4" s="65"/>
      <c r="WSM4" s="65"/>
      <c r="WSN4" s="65"/>
      <c r="WSO4" s="65"/>
      <c r="WSP4" s="65"/>
      <c r="WSQ4" s="65"/>
      <c r="WSR4" s="65"/>
      <c r="WSS4" s="65"/>
      <c r="WST4" s="65"/>
      <c r="WSU4" s="65"/>
      <c r="WSV4" s="65"/>
      <c r="WSW4" s="65"/>
      <c r="WSX4" s="65"/>
      <c r="WSY4" s="65"/>
      <c r="WSZ4" s="65"/>
      <c r="WTA4" s="65"/>
      <c r="WTB4" s="65"/>
      <c r="WTC4" s="65"/>
      <c r="WTD4" s="65"/>
      <c r="WTE4" s="65"/>
      <c r="WTF4" s="65"/>
      <c r="WTG4" s="65"/>
      <c r="WTH4" s="65"/>
      <c r="WTI4" s="65"/>
      <c r="WTJ4" s="65"/>
      <c r="WTK4" s="65"/>
      <c r="WTL4" s="65"/>
      <c r="WTM4" s="65"/>
      <c r="WTN4" s="65"/>
      <c r="WTO4" s="65"/>
      <c r="WTP4" s="65"/>
      <c r="WTQ4" s="65"/>
      <c r="WTR4" s="65"/>
      <c r="WTS4" s="65"/>
      <c r="WTT4" s="65"/>
      <c r="WTU4" s="65"/>
      <c r="WTV4" s="65"/>
      <c r="WTW4" s="65"/>
      <c r="WTX4" s="65"/>
      <c r="WTY4" s="65"/>
      <c r="WTZ4" s="65"/>
      <c r="WUA4" s="65"/>
      <c r="WUB4" s="65"/>
      <c r="WUC4" s="65"/>
      <c r="WUD4" s="65"/>
      <c r="WUE4" s="65"/>
      <c r="WUF4" s="65"/>
      <c r="WUG4" s="65"/>
      <c r="WUH4" s="65"/>
      <c r="WUI4" s="65"/>
      <c r="WUJ4" s="65"/>
      <c r="WUK4" s="65"/>
      <c r="WUL4" s="65"/>
      <c r="WUM4" s="65"/>
      <c r="WUN4" s="65"/>
      <c r="WUO4" s="65"/>
      <c r="WUP4" s="65"/>
      <c r="WUQ4" s="65"/>
      <c r="WUR4" s="65"/>
      <c r="WUS4" s="65"/>
      <c r="WUT4" s="65"/>
      <c r="WUU4" s="65"/>
      <c r="WUV4" s="65"/>
      <c r="WUW4" s="65"/>
      <c r="WUX4" s="65"/>
      <c r="WUY4" s="65"/>
      <c r="WUZ4" s="65"/>
      <c r="WVA4" s="65"/>
      <c r="WVB4" s="65"/>
      <c r="WVC4" s="65"/>
      <c r="WVD4" s="65"/>
      <c r="WVE4" s="65"/>
      <c r="WVF4" s="65"/>
      <c r="WVG4" s="65"/>
      <c r="WVH4" s="65"/>
      <c r="WVI4" s="65"/>
      <c r="WVJ4" s="65"/>
      <c r="WVK4" s="65"/>
      <c r="WVL4" s="65"/>
      <c r="WVM4" s="65"/>
      <c r="WVN4" s="65"/>
      <c r="WVO4" s="65"/>
      <c r="WVP4" s="65"/>
      <c r="WVQ4" s="65"/>
      <c r="WVR4" s="65"/>
      <c r="WVS4" s="65"/>
      <c r="WVT4" s="65"/>
      <c r="WVU4" s="65"/>
      <c r="WVV4" s="65"/>
      <c r="WVW4" s="65"/>
      <c r="WVX4" s="65"/>
      <c r="WVY4" s="65"/>
      <c r="WVZ4" s="65"/>
      <c r="WWA4" s="65"/>
      <c r="WWB4" s="65"/>
      <c r="WWC4" s="65"/>
      <c r="WWD4" s="65"/>
      <c r="WWE4" s="65"/>
      <c r="WWF4" s="65"/>
      <c r="WWG4" s="65"/>
      <c r="WWH4" s="65"/>
      <c r="WWI4" s="65"/>
      <c r="WWJ4" s="65"/>
      <c r="WWK4" s="65"/>
      <c r="WWL4" s="65"/>
      <c r="WWM4" s="65"/>
      <c r="WWN4" s="65"/>
      <c r="WWO4" s="65"/>
      <c r="WWP4" s="65"/>
      <c r="WWQ4" s="65"/>
      <c r="WWR4" s="65"/>
      <c r="WWS4" s="65"/>
      <c r="WWT4" s="65"/>
      <c r="WWU4" s="65"/>
      <c r="WWV4" s="65"/>
      <c r="WWW4" s="65"/>
      <c r="WWX4" s="65"/>
      <c r="WWY4" s="65"/>
      <c r="WWZ4" s="65"/>
      <c r="WXA4" s="65"/>
      <c r="WXB4" s="65"/>
      <c r="WXC4" s="65"/>
      <c r="WXD4" s="65"/>
      <c r="WXE4" s="65"/>
      <c r="WXF4" s="65"/>
      <c r="WXG4" s="65"/>
      <c r="WXH4" s="65"/>
      <c r="WXI4" s="65"/>
      <c r="WXJ4" s="65"/>
      <c r="WXK4" s="65"/>
      <c r="WXL4" s="65"/>
      <c r="WXM4" s="65"/>
      <c r="WXN4" s="65"/>
      <c r="WXO4" s="65"/>
      <c r="WXP4" s="65"/>
      <c r="WXQ4" s="65"/>
      <c r="WXR4" s="65"/>
      <c r="WXS4" s="65"/>
      <c r="WXT4" s="65"/>
      <c r="WXU4" s="65"/>
      <c r="WXV4" s="65"/>
      <c r="WXW4" s="65"/>
      <c r="WXX4" s="65"/>
      <c r="WXY4" s="65"/>
      <c r="WXZ4" s="65"/>
      <c r="WYA4" s="65"/>
      <c r="WYB4" s="65"/>
      <c r="WYC4" s="65"/>
      <c r="WYD4" s="65"/>
      <c r="WYE4" s="65"/>
      <c r="WYF4" s="65"/>
      <c r="WYG4" s="65"/>
      <c r="WYH4" s="65"/>
      <c r="WYI4" s="65"/>
      <c r="WYJ4" s="65"/>
      <c r="WYK4" s="65"/>
      <c r="WYL4" s="65"/>
      <c r="WYM4" s="65"/>
      <c r="WYN4" s="65"/>
      <c r="WYO4" s="65"/>
      <c r="WYP4" s="65"/>
      <c r="WYQ4" s="65"/>
      <c r="WYR4" s="65"/>
      <c r="WYS4" s="65"/>
      <c r="WYT4" s="65"/>
      <c r="WYU4" s="65"/>
      <c r="WYV4" s="65"/>
      <c r="WYW4" s="65"/>
      <c r="WYX4" s="65"/>
      <c r="WYY4" s="65"/>
      <c r="WYZ4" s="65"/>
      <c r="WZA4" s="65"/>
      <c r="WZB4" s="65"/>
      <c r="WZC4" s="65"/>
      <c r="WZD4" s="65"/>
      <c r="WZE4" s="65"/>
      <c r="WZF4" s="65"/>
      <c r="WZG4" s="65"/>
      <c r="WZH4" s="65"/>
      <c r="WZI4" s="65"/>
      <c r="WZJ4" s="65"/>
      <c r="WZK4" s="65"/>
      <c r="WZL4" s="65"/>
      <c r="WZM4" s="65"/>
      <c r="WZN4" s="65"/>
      <c r="WZO4" s="65"/>
      <c r="WZP4" s="65"/>
      <c r="WZQ4" s="65"/>
      <c r="WZR4" s="65"/>
      <c r="WZS4" s="65"/>
      <c r="WZT4" s="65"/>
      <c r="WZU4" s="65"/>
      <c r="WZV4" s="65"/>
      <c r="WZW4" s="65"/>
      <c r="WZX4" s="65"/>
      <c r="WZY4" s="65"/>
      <c r="WZZ4" s="65"/>
      <c r="XAA4" s="65"/>
      <c r="XAB4" s="65"/>
      <c r="XAC4" s="65"/>
      <c r="XAD4" s="65"/>
      <c r="XAE4" s="65"/>
      <c r="XAF4" s="65"/>
      <c r="XAG4" s="65"/>
      <c r="XAH4" s="65"/>
      <c r="XAI4" s="65"/>
      <c r="XAJ4" s="65"/>
      <c r="XAK4" s="65"/>
      <c r="XAL4" s="65"/>
      <c r="XAM4" s="65"/>
      <c r="XAN4" s="65"/>
      <c r="XAO4" s="65"/>
      <c r="XAP4" s="65"/>
      <c r="XAQ4" s="65"/>
      <c r="XAR4" s="65"/>
      <c r="XAS4" s="65"/>
      <c r="XAT4" s="65"/>
      <c r="XAU4" s="65"/>
      <c r="XAV4" s="65"/>
      <c r="XAW4" s="65"/>
      <c r="XAX4" s="65"/>
      <c r="XAY4" s="65"/>
      <c r="XAZ4" s="65"/>
      <c r="XBA4" s="65"/>
      <c r="XBB4" s="65"/>
      <c r="XBC4" s="65"/>
      <c r="XBD4" s="65"/>
      <c r="XBE4" s="65"/>
      <c r="XBF4" s="65"/>
      <c r="XBG4" s="65"/>
      <c r="XBH4" s="65"/>
      <c r="XBI4" s="65"/>
      <c r="XBJ4" s="65"/>
      <c r="XBK4" s="65"/>
      <c r="XBL4" s="65"/>
      <c r="XBM4" s="65"/>
      <c r="XBN4" s="65"/>
      <c r="XBO4" s="65"/>
      <c r="XBP4" s="65"/>
      <c r="XBQ4" s="65"/>
      <c r="XBR4" s="65"/>
      <c r="XBS4" s="65"/>
      <c r="XBT4" s="65"/>
      <c r="XBU4" s="65"/>
      <c r="XBV4" s="65"/>
      <c r="XBW4" s="65"/>
      <c r="XBX4" s="65"/>
      <c r="XBY4" s="65"/>
      <c r="XBZ4" s="65"/>
      <c r="XCA4" s="65"/>
      <c r="XCB4" s="65"/>
      <c r="XCC4" s="65"/>
      <c r="XCD4" s="65"/>
      <c r="XCE4" s="65"/>
      <c r="XCF4" s="65"/>
      <c r="XCG4" s="65"/>
      <c r="XCH4" s="65"/>
      <c r="XCI4" s="65"/>
      <c r="XCJ4" s="65"/>
      <c r="XCK4" s="65"/>
      <c r="XCL4" s="65"/>
      <c r="XCM4" s="65"/>
      <c r="XCN4" s="65"/>
      <c r="XCO4" s="65"/>
      <c r="XCP4" s="65"/>
      <c r="XCQ4" s="65"/>
      <c r="XCR4" s="65"/>
      <c r="XCS4" s="65"/>
      <c r="XCT4" s="65"/>
      <c r="XCU4" s="65"/>
      <c r="XCV4" s="65"/>
      <c r="XCW4" s="65"/>
      <c r="XCX4" s="65"/>
      <c r="XCY4" s="65"/>
      <c r="XCZ4" s="65"/>
      <c r="XDA4" s="65"/>
      <c r="XDB4" s="65"/>
      <c r="XDC4" s="65"/>
      <c r="XDD4" s="65"/>
      <c r="XDE4" s="65"/>
      <c r="XDF4" s="65"/>
      <c r="XDG4" s="65"/>
      <c r="XDH4" s="65"/>
      <c r="XDI4" s="65"/>
      <c r="XDJ4" s="65"/>
      <c r="XDK4" s="65"/>
      <c r="XDL4" s="65"/>
      <c r="XDM4" s="65"/>
      <c r="XDN4" s="65"/>
      <c r="XDO4" s="65"/>
      <c r="XDP4" s="65"/>
      <c r="XDQ4" s="65"/>
      <c r="XDR4" s="65"/>
      <c r="XDS4" s="65"/>
      <c r="XDT4" s="65"/>
      <c r="XDU4" s="65"/>
      <c r="XDV4" s="65"/>
      <c r="XDW4" s="65"/>
      <c r="XDX4" s="65"/>
      <c r="XDY4" s="65"/>
      <c r="XDZ4" s="65"/>
      <c r="XEA4" s="65"/>
      <c r="XEB4" s="65"/>
      <c r="XEC4" s="65"/>
      <c r="XED4" s="65"/>
      <c r="XEE4" s="65"/>
      <c r="XEF4" s="65"/>
      <c r="XEG4" s="65"/>
      <c r="XEH4" s="65"/>
      <c r="XEI4" s="65"/>
      <c r="XEJ4" s="65"/>
      <c r="XEK4" s="65"/>
      <c r="XEL4" s="65"/>
      <c r="XEM4" s="65"/>
      <c r="XEN4" s="65"/>
      <c r="XEO4" s="65"/>
      <c r="XEP4" s="65"/>
      <c r="XEQ4" s="65"/>
      <c r="XER4" s="65"/>
      <c r="XES4" s="65"/>
      <c r="XET4" s="65"/>
      <c r="XEU4" s="65"/>
      <c r="XEV4" s="65"/>
      <c r="XEW4" s="65"/>
      <c r="XEX4" s="65"/>
      <c r="XEY4" s="65"/>
      <c r="XEZ4" s="65"/>
    </row>
    <row r="5" spans="1:16380">
      <c r="A5" s="174" t="s">
        <v>128</v>
      </c>
      <c r="B5" s="174"/>
      <c r="C5" s="174"/>
      <c r="D5" s="174"/>
      <c r="E5" s="174"/>
      <c r="F5" s="174"/>
      <c r="G5" s="174"/>
      <c r="H5" s="65"/>
      <c r="I5" s="65"/>
      <c r="J5" s="61" t="s">
        <v>164</v>
      </c>
      <c r="K5" s="61">
        <v>5</v>
      </c>
      <c r="L5" s="66"/>
      <c r="M5" s="61">
        <v>2015</v>
      </c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  <c r="IW5" s="65"/>
      <c r="IX5" s="65"/>
      <c r="IY5" s="65"/>
      <c r="IZ5" s="65"/>
      <c r="JA5" s="65"/>
      <c r="JB5" s="65"/>
      <c r="JC5" s="65"/>
      <c r="JD5" s="65"/>
      <c r="JE5" s="65"/>
      <c r="JF5" s="65"/>
      <c r="JG5" s="65"/>
      <c r="JH5" s="65"/>
      <c r="JI5" s="65"/>
      <c r="JJ5" s="65"/>
      <c r="JK5" s="65"/>
      <c r="JL5" s="65"/>
      <c r="JM5" s="65"/>
      <c r="JN5" s="65"/>
      <c r="JO5" s="65"/>
      <c r="JP5" s="65"/>
      <c r="JQ5" s="65"/>
      <c r="JR5" s="65"/>
      <c r="JS5" s="65"/>
      <c r="JT5" s="65"/>
      <c r="JU5" s="65"/>
      <c r="JV5" s="65"/>
      <c r="JW5" s="65"/>
      <c r="JX5" s="65"/>
      <c r="JY5" s="65"/>
      <c r="JZ5" s="65"/>
      <c r="KA5" s="65"/>
      <c r="KB5" s="65"/>
      <c r="KC5" s="65"/>
      <c r="KD5" s="65"/>
      <c r="KE5" s="65"/>
      <c r="KF5" s="65"/>
      <c r="KG5" s="65"/>
      <c r="KH5" s="65"/>
      <c r="KI5" s="65"/>
      <c r="KJ5" s="65"/>
      <c r="KK5" s="65"/>
      <c r="KL5" s="65"/>
      <c r="KM5" s="65"/>
      <c r="KN5" s="65"/>
      <c r="KO5" s="65"/>
      <c r="KP5" s="65"/>
      <c r="KQ5" s="65"/>
      <c r="KR5" s="65"/>
      <c r="KS5" s="65"/>
      <c r="KT5" s="65"/>
      <c r="KU5" s="65"/>
      <c r="KV5" s="65"/>
      <c r="KW5" s="65"/>
      <c r="KX5" s="65"/>
      <c r="KY5" s="65"/>
      <c r="KZ5" s="65"/>
      <c r="LA5" s="65"/>
      <c r="LB5" s="65"/>
      <c r="LC5" s="65"/>
      <c r="LD5" s="65"/>
      <c r="LE5" s="65"/>
      <c r="LF5" s="65"/>
      <c r="LG5" s="65"/>
      <c r="LH5" s="65"/>
      <c r="LI5" s="65"/>
      <c r="LJ5" s="65"/>
      <c r="LK5" s="65"/>
      <c r="LL5" s="65"/>
      <c r="LM5" s="65"/>
      <c r="LN5" s="65"/>
      <c r="LO5" s="65"/>
      <c r="LP5" s="65"/>
      <c r="LQ5" s="65"/>
      <c r="LR5" s="65"/>
      <c r="LS5" s="65"/>
      <c r="LT5" s="65"/>
      <c r="LU5" s="65"/>
      <c r="LV5" s="65"/>
      <c r="LW5" s="65"/>
      <c r="LX5" s="65"/>
      <c r="LY5" s="65"/>
      <c r="LZ5" s="65"/>
      <c r="MA5" s="65"/>
      <c r="MB5" s="65"/>
      <c r="MC5" s="65"/>
      <c r="MD5" s="65"/>
      <c r="ME5" s="65"/>
      <c r="MF5" s="65"/>
      <c r="MG5" s="65"/>
      <c r="MH5" s="65"/>
      <c r="MI5" s="65"/>
      <c r="MJ5" s="65"/>
      <c r="MK5" s="65"/>
      <c r="ML5" s="65"/>
      <c r="MM5" s="65"/>
      <c r="MN5" s="65"/>
      <c r="MO5" s="65"/>
      <c r="MP5" s="65"/>
      <c r="MQ5" s="65"/>
      <c r="MR5" s="65"/>
      <c r="MS5" s="65"/>
      <c r="MT5" s="65"/>
      <c r="MU5" s="65"/>
      <c r="MV5" s="65"/>
      <c r="MW5" s="65"/>
      <c r="MX5" s="65"/>
      <c r="MY5" s="65"/>
      <c r="MZ5" s="65"/>
      <c r="NA5" s="65"/>
      <c r="NB5" s="65"/>
      <c r="NC5" s="65"/>
      <c r="ND5" s="65"/>
      <c r="NE5" s="65"/>
      <c r="NF5" s="65"/>
      <c r="NG5" s="65"/>
      <c r="NH5" s="65"/>
      <c r="NI5" s="65"/>
      <c r="NJ5" s="65"/>
      <c r="NK5" s="65"/>
      <c r="NL5" s="65"/>
      <c r="NM5" s="65"/>
      <c r="NN5" s="65"/>
      <c r="NO5" s="65"/>
      <c r="NP5" s="65"/>
      <c r="NQ5" s="65"/>
      <c r="NR5" s="65"/>
      <c r="NS5" s="65"/>
      <c r="NT5" s="65"/>
      <c r="NU5" s="65"/>
      <c r="NV5" s="65"/>
      <c r="NW5" s="65"/>
      <c r="NX5" s="65"/>
      <c r="NY5" s="65"/>
      <c r="NZ5" s="65"/>
      <c r="OA5" s="65"/>
      <c r="OB5" s="65"/>
      <c r="OC5" s="65"/>
      <c r="OD5" s="65"/>
      <c r="OE5" s="65"/>
      <c r="OF5" s="65"/>
      <c r="OG5" s="65"/>
      <c r="OH5" s="65"/>
      <c r="OI5" s="65"/>
      <c r="OJ5" s="65"/>
      <c r="OK5" s="65"/>
      <c r="OL5" s="65"/>
      <c r="OM5" s="65"/>
      <c r="ON5" s="65"/>
      <c r="OO5" s="65"/>
      <c r="OP5" s="65"/>
      <c r="OQ5" s="65"/>
      <c r="OR5" s="65"/>
      <c r="OS5" s="65"/>
      <c r="OT5" s="65"/>
      <c r="OU5" s="65"/>
      <c r="OV5" s="65"/>
      <c r="OW5" s="65"/>
      <c r="OX5" s="65"/>
      <c r="OY5" s="65"/>
      <c r="OZ5" s="65"/>
      <c r="PA5" s="65"/>
      <c r="PB5" s="65"/>
      <c r="PC5" s="65"/>
      <c r="PD5" s="65"/>
      <c r="PE5" s="65"/>
      <c r="PF5" s="65"/>
      <c r="PG5" s="65"/>
      <c r="PH5" s="65"/>
      <c r="PI5" s="65"/>
      <c r="PJ5" s="65"/>
      <c r="PK5" s="65"/>
      <c r="PL5" s="65"/>
      <c r="PM5" s="65"/>
      <c r="PN5" s="65"/>
      <c r="PO5" s="65"/>
      <c r="PP5" s="65"/>
      <c r="PQ5" s="65"/>
      <c r="PR5" s="65"/>
      <c r="PS5" s="65"/>
      <c r="PT5" s="65"/>
      <c r="PU5" s="65"/>
      <c r="PV5" s="65"/>
      <c r="PW5" s="65"/>
      <c r="PX5" s="65"/>
      <c r="PY5" s="65"/>
      <c r="PZ5" s="65"/>
      <c r="QA5" s="65"/>
      <c r="QB5" s="65"/>
      <c r="QC5" s="65"/>
      <c r="QD5" s="65"/>
      <c r="QE5" s="65"/>
      <c r="QF5" s="65"/>
      <c r="QG5" s="65"/>
      <c r="QH5" s="65"/>
      <c r="QI5" s="65"/>
      <c r="QJ5" s="65"/>
      <c r="QK5" s="65"/>
      <c r="QL5" s="65"/>
      <c r="QM5" s="65"/>
      <c r="QN5" s="65"/>
      <c r="QO5" s="65"/>
      <c r="QP5" s="65"/>
      <c r="QQ5" s="65"/>
      <c r="QR5" s="65"/>
      <c r="QS5" s="65"/>
      <c r="QT5" s="65"/>
      <c r="QU5" s="65"/>
      <c r="QV5" s="65"/>
      <c r="QW5" s="65"/>
      <c r="QX5" s="65"/>
      <c r="QY5" s="65"/>
      <c r="QZ5" s="65"/>
      <c r="RA5" s="65"/>
      <c r="RB5" s="65"/>
      <c r="RC5" s="65"/>
      <c r="RD5" s="65"/>
      <c r="RE5" s="65"/>
      <c r="RF5" s="65"/>
      <c r="RG5" s="65"/>
      <c r="RH5" s="65"/>
      <c r="RI5" s="65"/>
      <c r="RJ5" s="65"/>
      <c r="RK5" s="65"/>
      <c r="RL5" s="65"/>
      <c r="RM5" s="65"/>
      <c r="RN5" s="65"/>
      <c r="RO5" s="65"/>
      <c r="RP5" s="65"/>
      <c r="RQ5" s="65"/>
      <c r="RR5" s="65"/>
      <c r="RS5" s="65"/>
      <c r="RT5" s="65"/>
      <c r="RU5" s="65"/>
      <c r="RV5" s="65"/>
      <c r="RW5" s="65"/>
      <c r="RX5" s="65"/>
      <c r="RY5" s="65"/>
      <c r="RZ5" s="65"/>
      <c r="SA5" s="65"/>
      <c r="SB5" s="65"/>
      <c r="SC5" s="65"/>
      <c r="SD5" s="65"/>
      <c r="SE5" s="65"/>
      <c r="SF5" s="65"/>
      <c r="SG5" s="65"/>
      <c r="SH5" s="65"/>
      <c r="SI5" s="65"/>
      <c r="SJ5" s="65"/>
      <c r="SK5" s="65"/>
      <c r="SL5" s="65"/>
      <c r="SM5" s="65"/>
      <c r="SN5" s="65"/>
      <c r="SO5" s="65"/>
      <c r="SP5" s="65"/>
      <c r="SQ5" s="65"/>
      <c r="SR5" s="65"/>
      <c r="SS5" s="65"/>
      <c r="ST5" s="65"/>
      <c r="SU5" s="65"/>
      <c r="SV5" s="65"/>
      <c r="SW5" s="65"/>
      <c r="SX5" s="65"/>
      <c r="SY5" s="65"/>
      <c r="SZ5" s="65"/>
      <c r="TA5" s="65"/>
      <c r="TB5" s="65"/>
      <c r="TC5" s="65"/>
      <c r="TD5" s="65"/>
      <c r="TE5" s="65"/>
      <c r="TF5" s="65"/>
      <c r="TG5" s="65"/>
      <c r="TH5" s="65"/>
      <c r="TI5" s="65"/>
      <c r="TJ5" s="65"/>
      <c r="TK5" s="65"/>
      <c r="TL5" s="65"/>
      <c r="TM5" s="65"/>
      <c r="TN5" s="65"/>
      <c r="TO5" s="65"/>
      <c r="TP5" s="65"/>
      <c r="TQ5" s="65"/>
      <c r="TR5" s="65"/>
      <c r="TS5" s="65"/>
      <c r="TT5" s="65"/>
      <c r="TU5" s="65"/>
      <c r="TV5" s="65"/>
      <c r="TW5" s="65"/>
      <c r="TX5" s="65"/>
      <c r="TY5" s="65"/>
      <c r="TZ5" s="65"/>
      <c r="UA5" s="65"/>
      <c r="UB5" s="65"/>
      <c r="UC5" s="65"/>
      <c r="UD5" s="65"/>
      <c r="UE5" s="65"/>
      <c r="UF5" s="65"/>
      <c r="UG5" s="65"/>
      <c r="UH5" s="65"/>
      <c r="UI5" s="65"/>
      <c r="UJ5" s="65"/>
      <c r="UK5" s="65"/>
      <c r="UL5" s="65"/>
      <c r="UM5" s="65"/>
      <c r="UN5" s="65"/>
      <c r="UO5" s="65"/>
      <c r="UP5" s="65"/>
      <c r="UQ5" s="65"/>
      <c r="UR5" s="65"/>
      <c r="US5" s="65"/>
      <c r="UT5" s="65"/>
      <c r="UU5" s="65"/>
      <c r="UV5" s="65"/>
      <c r="UW5" s="65"/>
      <c r="UX5" s="65"/>
      <c r="UY5" s="65"/>
      <c r="UZ5" s="65"/>
      <c r="VA5" s="65"/>
      <c r="VB5" s="65"/>
      <c r="VC5" s="65"/>
      <c r="VD5" s="65"/>
      <c r="VE5" s="65"/>
      <c r="VF5" s="65"/>
      <c r="VG5" s="65"/>
      <c r="VH5" s="65"/>
      <c r="VI5" s="65"/>
      <c r="VJ5" s="65"/>
      <c r="VK5" s="65"/>
      <c r="VL5" s="65"/>
      <c r="VM5" s="65"/>
      <c r="VN5" s="65"/>
      <c r="VO5" s="65"/>
      <c r="VP5" s="65"/>
      <c r="VQ5" s="65"/>
      <c r="VR5" s="65"/>
      <c r="VS5" s="65"/>
      <c r="VT5" s="65"/>
      <c r="VU5" s="65"/>
      <c r="VV5" s="65"/>
      <c r="VW5" s="65"/>
      <c r="VX5" s="65"/>
      <c r="VY5" s="65"/>
      <c r="VZ5" s="65"/>
      <c r="WA5" s="65"/>
      <c r="WB5" s="65"/>
      <c r="WC5" s="65"/>
      <c r="WD5" s="65"/>
      <c r="WE5" s="65"/>
      <c r="WF5" s="65"/>
      <c r="WG5" s="65"/>
      <c r="WH5" s="65"/>
      <c r="WI5" s="65"/>
      <c r="WJ5" s="65"/>
      <c r="WK5" s="65"/>
      <c r="WL5" s="65"/>
      <c r="WM5" s="65"/>
      <c r="WN5" s="65"/>
      <c r="WO5" s="65"/>
      <c r="WP5" s="65"/>
      <c r="WQ5" s="65"/>
      <c r="WR5" s="65"/>
      <c r="WS5" s="65"/>
      <c r="WT5" s="65"/>
      <c r="WU5" s="65"/>
      <c r="WV5" s="65"/>
      <c r="WW5" s="65"/>
      <c r="WX5" s="65"/>
      <c r="WY5" s="65"/>
      <c r="WZ5" s="65"/>
      <c r="XA5" s="65"/>
      <c r="XB5" s="65"/>
      <c r="XC5" s="65"/>
      <c r="XD5" s="65"/>
      <c r="XE5" s="65"/>
      <c r="XF5" s="65"/>
      <c r="XG5" s="65"/>
      <c r="XH5" s="65"/>
      <c r="XI5" s="65"/>
      <c r="XJ5" s="65"/>
      <c r="XK5" s="65"/>
      <c r="XL5" s="65"/>
      <c r="XM5" s="65"/>
      <c r="XN5" s="65"/>
      <c r="XO5" s="65"/>
      <c r="XP5" s="65"/>
      <c r="XQ5" s="65"/>
      <c r="XR5" s="65"/>
      <c r="XS5" s="65"/>
      <c r="XT5" s="65"/>
      <c r="XU5" s="65"/>
      <c r="XV5" s="65"/>
      <c r="XW5" s="65"/>
      <c r="XX5" s="65"/>
      <c r="XY5" s="65"/>
      <c r="XZ5" s="65"/>
      <c r="YA5" s="65"/>
      <c r="YB5" s="65"/>
      <c r="YC5" s="65"/>
      <c r="YD5" s="65"/>
      <c r="YE5" s="65"/>
      <c r="YF5" s="65"/>
      <c r="YG5" s="65"/>
      <c r="YH5" s="65"/>
      <c r="YI5" s="65"/>
      <c r="YJ5" s="65"/>
      <c r="YK5" s="65"/>
      <c r="YL5" s="65"/>
      <c r="YM5" s="65"/>
      <c r="YN5" s="65"/>
      <c r="YO5" s="65"/>
      <c r="YP5" s="65"/>
      <c r="YQ5" s="65"/>
      <c r="YR5" s="65"/>
      <c r="YS5" s="65"/>
      <c r="YT5" s="65"/>
      <c r="YU5" s="65"/>
      <c r="YV5" s="65"/>
      <c r="YW5" s="65"/>
      <c r="YX5" s="65"/>
      <c r="YY5" s="65"/>
      <c r="YZ5" s="65"/>
      <c r="ZA5" s="65"/>
      <c r="ZB5" s="65"/>
      <c r="ZC5" s="65"/>
      <c r="ZD5" s="65"/>
      <c r="ZE5" s="65"/>
      <c r="ZF5" s="65"/>
      <c r="ZG5" s="65"/>
      <c r="ZH5" s="65"/>
      <c r="ZI5" s="65"/>
      <c r="ZJ5" s="65"/>
      <c r="ZK5" s="65"/>
      <c r="ZL5" s="65"/>
      <c r="ZM5" s="65"/>
      <c r="ZN5" s="65"/>
      <c r="ZO5" s="65"/>
      <c r="ZP5" s="65"/>
      <c r="ZQ5" s="65"/>
      <c r="ZR5" s="65"/>
      <c r="ZS5" s="65"/>
      <c r="ZT5" s="65"/>
      <c r="ZU5" s="65"/>
      <c r="ZV5" s="65"/>
      <c r="ZW5" s="65"/>
      <c r="ZX5" s="65"/>
      <c r="ZY5" s="65"/>
      <c r="ZZ5" s="65"/>
      <c r="AAA5" s="65"/>
      <c r="AAB5" s="65"/>
      <c r="AAC5" s="65"/>
      <c r="AAD5" s="65"/>
      <c r="AAE5" s="65"/>
      <c r="AAF5" s="65"/>
      <c r="AAG5" s="65"/>
      <c r="AAH5" s="65"/>
      <c r="AAI5" s="65"/>
      <c r="AAJ5" s="65"/>
      <c r="AAK5" s="65"/>
      <c r="AAL5" s="65"/>
      <c r="AAM5" s="65"/>
      <c r="AAN5" s="65"/>
      <c r="AAO5" s="65"/>
      <c r="AAP5" s="65"/>
      <c r="AAQ5" s="65"/>
      <c r="AAR5" s="65"/>
      <c r="AAS5" s="65"/>
      <c r="AAT5" s="65"/>
      <c r="AAU5" s="65"/>
      <c r="AAV5" s="65"/>
      <c r="AAW5" s="65"/>
      <c r="AAX5" s="65"/>
      <c r="AAY5" s="65"/>
      <c r="AAZ5" s="65"/>
      <c r="ABA5" s="65"/>
      <c r="ABB5" s="65"/>
      <c r="ABC5" s="65"/>
      <c r="ABD5" s="65"/>
      <c r="ABE5" s="65"/>
      <c r="ABF5" s="65"/>
      <c r="ABG5" s="65"/>
      <c r="ABH5" s="65"/>
      <c r="ABI5" s="65"/>
      <c r="ABJ5" s="65"/>
      <c r="ABK5" s="65"/>
      <c r="ABL5" s="65"/>
      <c r="ABM5" s="65"/>
      <c r="ABN5" s="65"/>
      <c r="ABO5" s="65"/>
      <c r="ABP5" s="65"/>
      <c r="ABQ5" s="65"/>
      <c r="ABR5" s="65"/>
      <c r="ABS5" s="65"/>
      <c r="ABT5" s="65"/>
      <c r="ABU5" s="65"/>
      <c r="ABV5" s="65"/>
      <c r="ABW5" s="65"/>
      <c r="ABX5" s="65"/>
      <c r="ABY5" s="65"/>
      <c r="ABZ5" s="65"/>
      <c r="ACA5" s="65"/>
      <c r="ACB5" s="65"/>
      <c r="ACC5" s="65"/>
      <c r="ACD5" s="65"/>
      <c r="ACE5" s="65"/>
      <c r="ACF5" s="65"/>
      <c r="ACG5" s="65"/>
      <c r="ACH5" s="65"/>
      <c r="ACI5" s="65"/>
      <c r="ACJ5" s="65"/>
      <c r="ACK5" s="65"/>
      <c r="ACL5" s="65"/>
      <c r="ACM5" s="65"/>
      <c r="ACN5" s="65"/>
      <c r="ACO5" s="65"/>
      <c r="ACP5" s="65"/>
      <c r="ACQ5" s="65"/>
      <c r="ACR5" s="65"/>
      <c r="ACS5" s="65"/>
      <c r="ACT5" s="65"/>
      <c r="ACU5" s="65"/>
      <c r="ACV5" s="65"/>
      <c r="ACW5" s="65"/>
      <c r="ACX5" s="65"/>
      <c r="ACY5" s="65"/>
      <c r="ACZ5" s="65"/>
      <c r="ADA5" s="65"/>
      <c r="ADB5" s="65"/>
      <c r="ADC5" s="65"/>
      <c r="ADD5" s="65"/>
      <c r="ADE5" s="65"/>
      <c r="ADF5" s="65"/>
      <c r="ADG5" s="65"/>
      <c r="ADH5" s="65"/>
      <c r="ADI5" s="65"/>
      <c r="ADJ5" s="65"/>
      <c r="ADK5" s="65"/>
      <c r="ADL5" s="65"/>
      <c r="ADM5" s="65"/>
      <c r="ADN5" s="65"/>
      <c r="ADO5" s="65"/>
      <c r="ADP5" s="65"/>
      <c r="ADQ5" s="65"/>
      <c r="ADR5" s="65"/>
      <c r="ADS5" s="65"/>
      <c r="ADT5" s="65"/>
      <c r="ADU5" s="65"/>
      <c r="ADV5" s="65"/>
      <c r="ADW5" s="65"/>
      <c r="ADX5" s="65"/>
      <c r="ADY5" s="65"/>
      <c r="ADZ5" s="65"/>
      <c r="AEA5" s="65"/>
      <c r="AEB5" s="65"/>
      <c r="AEC5" s="65"/>
      <c r="AED5" s="65"/>
      <c r="AEE5" s="65"/>
      <c r="AEF5" s="65"/>
      <c r="AEG5" s="65"/>
      <c r="AEH5" s="65"/>
      <c r="AEI5" s="65"/>
      <c r="AEJ5" s="65"/>
      <c r="AEK5" s="65"/>
      <c r="AEL5" s="65"/>
      <c r="AEM5" s="65"/>
      <c r="AEN5" s="65"/>
      <c r="AEO5" s="65"/>
      <c r="AEP5" s="65"/>
      <c r="AEQ5" s="65"/>
      <c r="AER5" s="65"/>
      <c r="AES5" s="65"/>
      <c r="AET5" s="65"/>
      <c r="AEU5" s="65"/>
      <c r="AEV5" s="65"/>
      <c r="AEW5" s="65"/>
      <c r="AEX5" s="65"/>
      <c r="AEY5" s="65"/>
      <c r="AEZ5" s="65"/>
      <c r="AFA5" s="65"/>
      <c r="AFB5" s="65"/>
      <c r="AFC5" s="65"/>
      <c r="AFD5" s="65"/>
      <c r="AFE5" s="65"/>
      <c r="AFF5" s="65"/>
      <c r="AFG5" s="65"/>
      <c r="AFH5" s="65"/>
      <c r="AFI5" s="65"/>
      <c r="AFJ5" s="65"/>
      <c r="AFK5" s="65"/>
      <c r="AFL5" s="65"/>
      <c r="AFM5" s="65"/>
      <c r="AFN5" s="65"/>
      <c r="AFO5" s="65"/>
      <c r="AFP5" s="65"/>
      <c r="AFQ5" s="65"/>
      <c r="AFR5" s="65"/>
      <c r="AFS5" s="65"/>
      <c r="AFT5" s="65"/>
      <c r="AFU5" s="65"/>
      <c r="AFV5" s="65"/>
      <c r="AFW5" s="65"/>
      <c r="AFX5" s="65"/>
      <c r="AFY5" s="65"/>
      <c r="AFZ5" s="65"/>
      <c r="AGA5" s="65"/>
      <c r="AGB5" s="65"/>
      <c r="AGC5" s="65"/>
      <c r="AGD5" s="65"/>
      <c r="AGE5" s="65"/>
      <c r="AGF5" s="65"/>
      <c r="AGG5" s="65"/>
      <c r="AGH5" s="65"/>
      <c r="AGI5" s="65"/>
      <c r="AGJ5" s="65"/>
      <c r="AGK5" s="65"/>
      <c r="AGL5" s="65"/>
      <c r="AGM5" s="65"/>
      <c r="AGN5" s="65"/>
      <c r="AGO5" s="65"/>
      <c r="AGP5" s="65"/>
      <c r="AGQ5" s="65"/>
      <c r="AGR5" s="65"/>
      <c r="AGS5" s="65"/>
      <c r="AGT5" s="65"/>
      <c r="AGU5" s="65"/>
      <c r="AGV5" s="65"/>
      <c r="AGW5" s="65"/>
      <c r="AGX5" s="65"/>
      <c r="AGY5" s="65"/>
      <c r="AGZ5" s="65"/>
      <c r="AHA5" s="65"/>
      <c r="AHB5" s="65"/>
      <c r="AHC5" s="65"/>
      <c r="AHD5" s="65"/>
      <c r="AHE5" s="65"/>
      <c r="AHF5" s="65"/>
      <c r="AHG5" s="65"/>
      <c r="AHH5" s="65"/>
      <c r="AHI5" s="65"/>
      <c r="AHJ5" s="65"/>
      <c r="AHK5" s="65"/>
      <c r="AHL5" s="65"/>
      <c r="AHM5" s="65"/>
      <c r="AHN5" s="65"/>
      <c r="AHO5" s="65"/>
      <c r="AHP5" s="65"/>
      <c r="AHQ5" s="65"/>
      <c r="AHR5" s="65"/>
      <c r="AHS5" s="65"/>
      <c r="AHT5" s="65"/>
      <c r="AHU5" s="65"/>
      <c r="AHV5" s="65"/>
      <c r="AHW5" s="65"/>
      <c r="AHX5" s="65"/>
      <c r="AHY5" s="65"/>
      <c r="AHZ5" s="65"/>
      <c r="AIA5" s="65"/>
      <c r="AIB5" s="65"/>
      <c r="AIC5" s="65"/>
      <c r="AID5" s="65"/>
      <c r="AIE5" s="65"/>
      <c r="AIF5" s="65"/>
      <c r="AIG5" s="65"/>
      <c r="AIH5" s="65"/>
      <c r="AII5" s="65"/>
      <c r="AIJ5" s="65"/>
      <c r="AIK5" s="65"/>
      <c r="AIL5" s="65"/>
      <c r="AIM5" s="65"/>
      <c r="AIN5" s="65"/>
      <c r="AIO5" s="65"/>
      <c r="AIP5" s="65"/>
      <c r="AIQ5" s="65"/>
      <c r="AIR5" s="65"/>
      <c r="AIS5" s="65"/>
      <c r="AIT5" s="65"/>
      <c r="AIU5" s="65"/>
      <c r="AIV5" s="65"/>
      <c r="AIW5" s="65"/>
      <c r="AIX5" s="65"/>
      <c r="AIY5" s="65"/>
      <c r="AIZ5" s="65"/>
      <c r="AJA5" s="65"/>
      <c r="AJB5" s="65"/>
      <c r="AJC5" s="65"/>
      <c r="AJD5" s="65"/>
      <c r="AJE5" s="65"/>
      <c r="AJF5" s="65"/>
      <c r="AJG5" s="65"/>
      <c r="AJH5" s="65"/>
      <c r="AJI5" s="65"/>
      <c r="AJJ5" s="65"/>
      <c r="AJK5" s="65"/>
      <c r="AJL5" s="65"/>
      <c r="AJM5" s="65"/>
      <c r="AJN5" s="65"/>
      <c r="AJO5" s="65"/>
      <c r="AJP5" s="65"/>
      <c r="AJQ5" s="65"/>
      <c r="AJR5" s="65"/>
      <c r="AJS5" s="65"/>
      <c r="AJT5" s="65"/>
      <c r="AJU5" s="65"/>
      <c r="AJV5" s="65"/>
      <c r="AJW5" s="65"/>
      <c r="AJX5" s="65"/>
      <c r="AJY5" s="65"/>
      <c r="AJZ5" s="65"/>
      <c r="AKA5" s="65"/>
      <c r="AKB5" s="65"/>
      <c r="AKC5" s="65"/>
      <c r="AKD5" s="65"/>
      <c r="AKE5" s="65"/>
      <c r="AKF5" s="65"/>
      <c r="AKG5" s="65"/>
      <c r="AKH5" s="65"/>
      <c r="AKI5" s="65"/>
      <c r="AKJ5" s="65"/>
      <c r="AKK5" s="65"/>
      <c r="AKL5" s="65"/>
      <c r="AKM5" s="65"/>
      <c r="AKN5" s="65"/>
      <c r="AKO5" s="65"/>
      <c r="AKP5" s="65"/>
      <c r="AKQ5" s="65"/>
      <c r="AKR5" s="65"/>
      <c r="AKS5" s="65"/>
      <c r="AKT5" s="65"/>
      <c r="AKU5" s="65"/>
      <c r="AKV5" s="65"/>
      <c r="AKW5" s="65"/>
      <c r="AKX5" s="65"/>
      <c r="AKY5" s="65"/>
      <c r="AKZ5" s="65"/>
      <c r="ALA5" s="65"/>
      <c r="ALB5" s="65"/>
      <c r="ALC5" s="65"/>
      <c r="ALD5" s="65"/>
      <c r="ALE5" s="65"/>
      <c r="ALF5" s="65"/>
      <c r="ALG5" s="65"/>
      <c r="ALH5" s="65"/>
      <c r="ALI5" s="65"/>
      <c r="ALJ5" s="65"/>
      <c r="ALK5" s="65"/>
      <c r="ALL5" s="65"/>
      <c r="ALM5" s="65"/>
      <c r="ALN5" s="65"/>
      <c r="ALO5" s="65"/>
      <c r="ALP5" s="65"/>
      <c r="ALQ5" s="65"/>
      <c r="ALR5" s="65"/>
      <c r="ALS5" s="65"/>
      <c r="ALT5" s="65"/>
      <c r="ALU5" s="65"/>
      <c r="ALV5" s="65"/>
      <c r="ALW5" s="65"/>
      <c r="ALX5" s="65"/>
      <c r="ALY5" s="65"/>
      <c r="ALZ5" s="65"/>
      <c r="AMA5" s="65"/>
      <c r="AMB5" s="65"/>
      <c r="AMC5" s="65"/>
      <c r="AMD5" s="65"/>
      <c r="AME5" s="65"/>
      <c r="AMF5" s="65"/>
      <c r="AMG5" s="65"/>
      <c r="AMH5" s="65"/>
      <c r="AMI5" s="65"/>
      <c r="AMJ5" s="65"/>
      <c r="AMK5" s="65"/>
      <c r="AML5" s="65"/>
      <c r="AMM5" s="65"/>
      <c r="AMN5" s="65"/>
      <c r="AMO5" s="65"/>
      <c r="AMP5" s="65"/>
      <c r="AMQ5" s="65"/>
      <c r="AMR5" s="65"/>
      <c r="AMS5" s="65"/>
      <c r="AMT5" s="65"/>
      <c r="AMU5" s="65"/>
      <c r="AMV5" s="65"/>
      <c r="AMW5" s="65"/>
      <c r="AMX5" s="65"/>
      <c r="AMY5" s="65"/>
      <c r="AMZ5" s="65"/>
      <c r="ANA5" s="65"/>
      <c r="ANB5" s="65"/>
      <c r="ANC5" s="65"/>
      <c r="AND5" s="65"/>
      <c r="ANE5" s="65"/>
      <c r="ANF5" s="65"/>
      <c r="ANG5" s="65"/>
      <c r="ANH5" s="65"/>
      <c r="ANI5" s="65"/>
      <c r="ANJ5" s="65"/>
      <c r="ANK5" s="65"/>
      <c r="ANL5" s="65"/>
      <c r="ANM5" s="65"/>
      <c r="ANN5" s="65"/>
      <c r="ANO5" s="65"/>
      <c r="ANP5" s="65"/>
      <c r="ANQ5" s="65"/>
      <c r="ANR5" s="65"/>
      <c r="ANS5" s="65"/>
      <c r="ANT5" s="65"/>
      <c r="ANU5" s="65"/>
      <c r="ANV5" s="65"/>
      <c r="ANW5" s="65"/>
      <c r="ANX5" s="65"/>
      <c r="ANY5" s="65"/>
      <c r="ANZ5" s="65"/>
      <c r="AOA5" s="65"/>
      <c r="AOB5" s="65"/>
      <c r="AOC5" s="65"/>
      <c r="AOD5" s="65"/>
      <c r="AOE5" s="65"/>
      <c r="AOF5" s="65"/>
      <c r="AOG5" s="65"/>
      <c r="AOH5" s="65"/>
      <c r="AOI5" s="65"/>
      <c r="AOJ5" s="65"/>
      <c r="AOK5" s="65"/>
      <c r="AOL5" s="65"/>
      <c r="AOM5" s="65"/>
      <c r="AON5" s="65"/>
      <c r="AOO5" s="65"/>
      <c r="AOP5" s="65"/>
      <c r="AOQ5" s="65"/>
      <c r="AOR5" s="65"/>
      <c r="AOS5" s="65"/>
      <c r="AOT5" s="65"/>
      <c r="AOU5" s="65"/>
      <c r="AOV5" s="65"/>
      <c r="AOW5" s="65"/>
      <c r="AOX5" s="65"/>
      <c r="AOY5" s="65"/>
      <c r="AOZ5" s="65"/>
      <c r="APA5" s="65"/>
      <c r="APB5" s="65"/>
      <c r="APC5" s="65"/>
      <c r="APD5" s="65"/>
      <c r="APE5" s="65"/>
      <c r="APF5" s="65"/>
      <c r="APG5" s="65"/>
      <c r="APH5" s="65"/>
      <c r="API5" s="65"/>
      <c r="APJ5" s="65"/>
      <c r="APK5" s="65"/>
      <c r="APL5" s="65"/>
      <c r="APM5" s="65"/>
      <c r="APN5" s="65"/>
      <c r="APO5" s="65"/>
      <c r="APP5" s="65"/>
      <c r="APQ5" s="65"/>
      <c r="APR5" s="65"/>
      <c r="APS5" s="65"/>
      <c r="APT5" s="65"/>
      <c r="APU5" s="65"/>
      <c r="APV5" s="65"/>
      <c r="APW5" s="65"/>
      <c r="APX5" s="65"/>
      <c r="APY5" s="65"/>
      <c r="APZ5" s="65"/>
      <c r="AQA5" s="65"/>
      <c r="AQB5" s="65"/>
      <c r="AQC5" s="65"/>
      <c r="AQD5" s="65"/>
      <c r="AQE5" s="65"/>
      <c r="AQF5" s="65"/>
      <c r="AQG5" s="65"/>
      <c r="AQH5" s="65"/>
      <c r="AQI5" s="65"/>
      <c r="AQJ5" s="65"/>
      <c r="AQK5" s="65"/>
      <c r="AQL5" s="65"/>
      <c r="AQM5" s="65"/>
      <c r="AQN5" s="65"/>
      <c r="AQO5" s="65"/>
      <c r="AQP5" s="65"/>
      <c r="AQQ5" s="65"/>
      <c r="AQR5" s="65"/>
      <c r="AQS5" s="65"/>
      <c r="AQT5" s="65"/>
      <c r="AQU5" s="65"/>
      <c r="AQV5" s="65"/>
      <c r="AQW5" s="65"/>
      <c r="AQX5" s="65"/>
      <c r="AQY5" s="65"/>
      <c r="AQZ5" s="65"/>
      <c r="ARA5" s="65"/>
      <c r="ARB5" s="65"/>
      <c r="ARC5" s="65"/>
      <c r="ARD5" s="65"/>
      <c r="ARE5" s="65"/>
      <c r="ARF5" s="65"/>
      <c r="ARG5" s="65"/>
      <c r="ARH5" s="65"/>
      <c r="ARI5" s="65"/>
      <c r="ARJ5" s="65"/>
      <c r="ARK5" s="65"/>
      <c r="ARL5" s="65"/>
      <c r="ARM5" s="65"/>
      <c r="ARN5" s="65"/>
      <c r="ARO5" s="65"/>
      <c r="ARP5" s="65"/>
      <c r="ARQ5" s="65"/>
      <c r="ARR5" s="65"/>
      <c r="ARS5" s="65"/>
      <c r="ART5" s="65"/>
      <c r="ARU5" s="65"/>
      <c r="ARV5" s="65"/>
      <c r="ARW5" s="65"/>
      <c r="ARX5" s="65"/>
      <c r="ARY5" s="65"/>
      <c r="ARZ5" s="65"/>
      <c r="ASA5" s="65"/>
      <c r="ASB5" s="65"/>
      <c r="ASC5" s="65"/>
      <c r="ASD5" s="65"/>
      <c r="ASE5" s="65"/>
      <c r="ASF5" s="65"/>
      <c r="ASG5" s="65"/>
      <c r="ASH5" s="65"/>
      <c r="ASI5" s="65"/>
      <c r="ASJ5" s="65"/>
      <c r="ASK5" s="65"/>
      <c r="ASL5" s="65"/>
      <c r="ASM5" s="65"/>
      <c r="ASN5" s="65"/>
      <c r="ASO5" s="65"/>
      <c r="ASP5" s="65"/>
      <c r="ASQ5" s="65"/>
      <c r="ASR5" s="65"/>
      <c r="ASS5" s="65"/>
      <c r="AST5" s="65"/>
      <c r="ASU5" s="65"/>
      <c r="ASV5" s="65"/>
      <c r="ASW5" s="65"/>
      <c r="ASX5" s="65"/>
      <c r="ASY5" s="65"/>
      <c r="ASZ5" s="65"/>
      <c r="ATA5" s="65"/>
      <c r="ATB5" s="65"/>
      <c r="ATC5" s="65"/>
      <c r="ATD5" s="65"/>
      <c r="ATE5" s="65"/>
      <c r="ATF5" s="65"/>
      <c r="ATG5" s="65"/>
      <c r="ATH5" s="65"/>
      <c r="ATI5" s="65"/>
      <c r="ATJ5" s="65"/>
      <c r="ATK5" s="65"/>
      <c r="ATL5" s="65"/>
      <c r="ATM5" s="65"/>
      <c r="ATN5" s="65"/>
      <c r="ATO5" s="65"/>
      <c r="ATP5" s="65"/>
      <c r="ATQ5" s="65"/>
      <c r="ATR5" s="65"/>
      <c r="ATS5" s="65"/>
      <c r="ATT5" s="65"/>
      <c r="ATU5" s="65"/>
      <c r="ATV5" s="65"/>
      <c r="ATW5" s="65"/>
      <c r="ATX5" s="65"/>
      <c r="ATY5" s="65"/>
      <c r="ATZ5" s="65"/>
      <c r="AUA5" s="65"/>
      <c r="AUB5" s="65"/>
      <c r="AUC5" s="65"/>
      <c r="AUD5" s="65"/>
      <c r="AUE5" s="65"/>
      <c r="AUF5" s="65"/>
      <c r="AUG5" s="65"/>
      <c r="AUH5" s="65"/>
      <c r="AUI5" s="65"/>
      <c r="AUJ5" s="65"/>
      <c r="AUK5" s="65"/>
      <c r="AUL5" s="65"/>
      <c r="AUM5" s="65"/>
      <c r="AUN5" s="65"/>
      <c r="AUO5" s="65"/>
      <c r="AUP5" s="65"/>
      <c r="AUQ5" s="65"/>
      <c r="AUR5" s="65"/>
      <c r="AUS5" s="65"/>
      <c r="AUT5" s="65"/>
      <c r="AUU5" s="65"/>
      <c r="AUV5" s="65"/>
      <c r="AUW5" s="65"/>
      <c r="AUX5" s="65"/>
      <c r="AUY5" s="65"/>
      <c r="AUZ5" s="65"/>
      <c r="AVA5" s="65"/>
      <c r="AVB5" s="65"/>
      <c r="AVC5" s="65"/>
      <c r="AVD5" s="65"/>
      <c r="AVE5" s="65"/>
      <c r="AVF5" s="65"/>
      <c r="AVG5" s="65"/>
      <c r="AVH5" s="65"/>
      <c r="AVI5" s="65"/>
      <c r="AVJ5" s="65"/>
      <c r="AVK5" s="65"/>
      <c r="AVL5" s="65"/>
      <c r="AVM5" s="65"/>
      <c r="AVN5" s="65"/>
      <c r="AVO5" s="65"/>
      <c r="AVP5" s="65"/>
      <c r="AVQ5" s="65"/>
      <c r="AVR5" s="65"/>
      <c r="AVS5" s="65"/>
      <c r="AVT5" s="65"/>
      <c r="AVU5" s="65"/>
      <c r="AVV5" s="65"/>
      <c r="AVW5" s="65"/>
      <c r="AVX5" s="65"/>
      <c r="AVY5" s="65"/>
      <c r="AVZ5" s="65"/>
      <c r="AWA5" s="65"/>
      <c r="AWB5" s="65"/>
      <c r="AWC5" s="65"/>
      <c r="AWD5" s="65"/>
      <c r="AWE5" s="65"/>
      <c r="AWF5" s="65"/>
      <c r="AWG5" s="65"/>
      <c r="AWH5" s="65"/>
      <c r="AWI5" s="65"/>
      <c r="AWJ5" s="65"/>
      <c r="AWK5" s="65"/>
      <c r="AWL5" s="65"/>
      <c r="AWM5" s="65"/>
      <c r="AWN5" s="65"/>
      <c r="AWO5" s="65"/>
      <c r="AWP5" s="65"/>
      <c r="AWQ5" s="65"/>
      <c r="AWR5" s="65"/>
      <c r="AWS5" s="65"/>
      <c r="AWT5" s="65"/>
      <c r="AWU5" s="65"/>
      <c r="AWV5" s="65"/>
      <c r="AWW5" s="65"/>
      <c r="AWX5" s="65"/>
      <c r="AWY5" s="65"/>
      <c r="AWZ5" s="65"/>
      <c r="AXA5" s="65"/>
      <c r="AXB5" s="65"/>
      <c r="AXC5" s="65"/>
      <c r="AXD5" s="65"/>
      <c r="AXE5" s="65"/>
      <c r="AXF5" s="65"/>
      <c r="AXG5" s="65"/>
      <c r="AXH5" s="65"/>
      <c r="AXI5" s="65"/>
      <c r="AXJ5" s="65"/>
      <c r="AXK5" s="65"/>
      <c r="AXL5" s="65"/>
      <c r="AXM5" s="65"/>
      <c r="AXN5" s="65"/>
      <c r="AXO5" s="65"/>
      <c r="AXP5" s="65"/>
      <c r="AXQ5" s="65"/>
      <c r="AXR5" s="65"/>
      <c r="AXS5" s="65"/>
      <c r="AXT5" s="65"/>
      <c r="AXU5" s="65"/>
      <c r="AXV5" s="65"/>
      <c r="AXW5" s="65"/>
      <c r="AXX5" s="65"/>
      <c r="AXY5" s="65"/>
      <c r="AXZ5" s="65"/>
      <c r="AYA5" s="65"/>
      <c r="AYB5" s="65"/>
      <c r="AYC5" s="65"/>
      <c r="AYD5" s="65"/>
      <c r="AYE5" s="65"/>
      <c r="AYF5" s="65"/>
      <c r="AYG5" s="65"/>
      <c r="AYH5" s="65"/>
      <c r="AYI5" s="65"/>
      <c r="AYJ5" s="65"/>
      <c r="AYK5" s="65"/>
      <c r="AYL5" s="65"/>
      <c r="AYM5" s="65"/>
      <c r="AYN5" s="65"/>
      <c r="AYO5" s="65"/>
      <c r="AYP5" s="65"/>
      <c r="AYQ5" s="65"/>
      <c r="AYR5" s="65"/>
      <c r="AYS5" s="65"/>
      <c r="AYT5" s="65"/>
      <c r="AYU5" s="65"/>
      <c r="AYV5" s="65"/>
      <c r="AYW5" s="65"/>
      <c r="AYX5" s="65"/>
      <c r="AYY5" s="65"/>
      <c r="AYZ5" s="65"/>
      <c r="AZA5" s="65"/>
      <c r="AZB5" s="65"/>
      <c r="AZC5" s="65"/>
      <c r="AZD5" s="65"/>
      <c r="AZE5" s="65"/>
      <c r="AZF5" s="65"/>
      <c r="AZG5" s="65"/>
      <c r="AZH5" s="65"/>
      <c r="AZI5" s="65"/>
      <c r="AZJ5" s="65"/>
      <c r="AZK5" s="65"/>
      <c r="AZL5" s="65"/>
      <c r="AZM5" s="65"/>
      <c r="AZN5" s="65"/>
      <c r="AZO5" s="65"/>
      <c r="AZP5" s="65"/>
      <c r="AZQ5" s="65"/>
      <c r="AZR5" s="65"/>
      <c r="AZS5" s="65"/>
      <c r="AZT5" s="65"/>
      <c r="AZU5" s="65"/>
      <c r="AZV5" s="65"/>
      <c r="AZW5" s="65"/>
      <c r="AZX5" s="65"/>
      <c r="AZY5" s="65"/>
      <c r="AZZ5" s="65"/>
      <c r="BAA5" s="65"/>
      <c r="BAB5" s="65"/>
      <c r="BAC5" s="65"/>
      <c r="BAD5" s="65"/>
      <c r="BAE5" s="65"/>
      <c r="BAF5" s="65"/>
      <c r="BAG5" s="65"/>
      <c r="BAH5" s="65"/>
      <c r="BAI5" s="65"/>
      <c r="BAJ5" s="65"/>
      <c r="BAK5" s="65"/>
      <c r="BAL5" s="65"/>
      <c r="BAM5" s="65"/>
      <c r="BAN5" s="65"/>
      <c r="BAO5" s="65"/>
      <c r="BAP5" s="65"/>
      <c r="BAQ5" s="65"/>
      <c r="BAR5" s="65"/>
      <c r="BAS5" s="65"/>
      <c r="BAT5" s="65"/>
      <c r="BAU5" s="65"/>
      <c r="BAV5" s="65"/>
      <c r="BAW5" s="65"/>
      <c r="BAX5" s="65"/>
      <c r="BAY5" s="65"/>
      <c r="BAZ5" s="65"/>
      <c r="BBA5" s="65"/>
      <c r="BBB5" s="65"/>
      <c r="BBC5" s="65"/>
      <c r="BBD5" s="65"/>
      <c r="BBE5" s="65"/>
      <c r="BBF5" s="65"/>
      <c r="BBG5" s="65"/>
      <c r="BBH5" s="65"/>
      <c r="BBI5" s="65"/>
      <c r="BBJ5" s="65"/>
      <c r="BBK5" s="65"/>
      <c r="BBL5" s="65"/>
      <c r="BBM5" s="65"/>
      <c r="BBN5" s="65"/>
      <c r="BBO5" s="65"/>
      <c r="BBP5" s="65"/>
      <c r="BBQ5" s="65"/>
      <c r="BBR5" s="65"/>
      <c r="BBS5" s="65"/>
      <c r="BBT5" s="65"/>
      <c r="BBU5" s="65"/>
      <c r="BBV5" s="65"/>
      <c r="BBW5" s="65"/>
      <c r="BBX5" s="65"/>
      <c r="BBY5" s="65"/>
      <c r="BBZ5" s="65"/>
      <c r="BCA5" s="65"/>
      <c r="BCB5" s="65"/>
      <c r="BCC5" s="65"/>
      <c r="BCD5" s="65"/>
      <c r="BCE5" s="65"/>
      <c r="BCF5" s="65"/>
      <c r="BCG5" s="65"/>
      <c r="BCH5" s="65"/>
      <c r="BCI5" s="65"/>
      <c r="BCJ5" s="65"/>
      <c r="BCK5" s="65"/>
      <c r="BCL5" s="65"/>
      <c r="BCM5" s="65"/>
      <c r="BCN5" s="65"/>
      <c r="BCO5" s="65"/>
      <c r="BCP5" s="65"/>
      <c r="BCQ5" s="65"/>
      <c r="BCR5" s="65"/>
      <c r="BCS5" s="65"/>
      <c r="BCT5" s="65"/>
      <c r="BCU5" s="65"/>
      <c r="BCV5" s="65"/>
      <c r="BCW5" s="65"/>
      <c r="BCX5" s="65"/>
      <c r="BCY5" s="65"/>
      <c r="BCZ5" s="65"/>
      <c r="BDA5" s="65"/>
      <c r="BDB5" s="65"/>
      <c r="BDC5" s="65"/>
      <c r="BDD5" s="65"/>
      <c r="BDE5" s="65"/>
      <c r="BDF5" s="65"/>
      <c r="BDG5" s="65"/>
      <c r="BDH5" s="65"/>
      <c r="BDI5" s="65"/>
      <c r="BDJ5" s="65"/>
      <c r="BDK5" s="65"/>
      <c r="BDL5" s="65"/>
      <c r="BDM5" s="65"/>
      <c r="BDN5" s="65"/>
      <c r="BDO5" s="65"/>
      <c r="BDP5" s="65"/>
      <c r="BDQ5" s="65"/>
      <c r="BDR5" s="65"/>
      <c r="BDS5" s="65"/>
      <c r="BDT5" s="65"/>
      <c r="BDU5" s="65"/>
      <c r="BDV5" s="65"/>
      <c r="BDW5" s="65"/>
      <c r="BDX5" s="65"/>
      <c r="BDY5" s="65"/>
      <c r="BDZ5" s="65"/>
      <c r="BEA5" s="65"/>
      <c r="BEB5" s="65"/>
      <c r="BEC5" s="65"/>
      <c r="BED5" s="65"/>
      <c r="BEE5" s="65"/>
      <c r="BEF5" s="65"/>
      <c r="BEG5" s="65"/>
      <c r="BEH5" s="65"/>
      <c r="BEI5" s="65"/>
      <c r="BEJ5" s="65"/>
      <c r="BEK5" s="65"/>
      <c r="BEL5" s="65"/>
      <c r="BEM5" s="65"/>
      <c r="BEN5" s="65"/>
      <c r="BEO5" s="65"/>
      <c r="BEP5" s="65"/>
      <c r="BEQ5" s="65"/>
      <c r="BER5" s="65"/>
      <c r="BES5" s="65"/>
      <c r="BET5" s="65"/>
      <c r="BEU5" s="65"/>
      <c r="BEV5" s="65"/>
      <c r="BEW5" s="65"/>
      <c r="BEX5" s="65"/>
      <c r="BEY5" s="65"/>
      <c r="BEZ5" s="65"/>
      <c r="BFA5" s="65"/>
      <c r="BFB5" s="65"/>
      <c r="BFC5" s="65"/>
      <c r="BFD5" s="65"/>
      <c r="BFE5" s="65"/>
      <c r="BFF5" s="65"/>
      <c r="BFG5" s="65"/>
      <c r="BFH5" s="65"/>
      <c r="BFI5" s="65"/>
      <c r="BFJ5" s="65"/>
      <c r="BFK5" s="65"/>
      <c r="BFL5" s="65"/>
      <c r="BFM5" s="65"/>
      <c r="BFN5" s="65"/>
      <c r="BFO5" s="65"/>
      <c r="BFP5" s="65"/>
      <c r="BFQ5" s="65"/>
      <c r="BFR5" s="65"/>
      <c r="BFS5" s="65"/>
      <c r="BFT5" s="65"/>
      <c r="BFU5" s="65"/>
      <c r="BFV5" s="65"/>
      <c r="BFW5" s="65"/>
      <c r="BFX5" s="65"/>
      <c r="BFY5" s="65"/>
      <c r="BFZ5" s="65"/>
      <c r="BGA5" s="65"/>
      <c r="BGB5" s="65"/>
      <c r="BGC5" s="65"/>
      <c r="BGD5" s="65"/>
      <c r="BGE5" s="65"/>
      <c r="BGF5" s="65"/>
      <c r="BGG5" s="65"/>
      <c r="BGH5" s="65"/>
      <c r="BGI5" s="65"/>
      <c r="BGJ5" s="65"/>
      <c r="BGK5" s="65"/>
      <c r="BGL5" s="65"/>
      <c r="BGM5" s="65"/>
      <c r="BGN5" s="65"/>
      <c r="BGO5" s="65"/>
      <c r="BGP5" s="65"/>
      <c r="BGQ5" s="65"/>
      <c r="BGR5" s="65"/>
      <c r="BGS5" s="65"/>
      <c r="BGT5" s="65"/>
      <c r="BGU5" s="65"/>
      <c r="BGV5" s="65"/>
      <c r="BGW5" s="65"/>
      <c r="BGX5" s="65"/>
      <c r="BGY5" s="65"/>
      <c r="BGZ5" s="65"/>
      <c r="BHA5" s="65"/>
      <c r="BHB5" s="65"/>
      <c r="BHC5" s="65"/>
      <c r="BHD5" s="65"/>
      <c r="BHE5" s="65"/>
      <c r="BHF5" s="65"/>
      <c r="BHG5" s="65"/>
      <c r="BHH5" s="65"/>
      <c r="BHI5" s="65"/>
      <c r="BHJ5" s="65"/>
      <c r="BHK5" s="65"/>
      <c r="BHL5" s="65"/>
      <c r="BHM5" s="65"/>
      <c r="BHN5" s="65"/>
      <c r="BHO5" s="65"/>
      <c r="BHP5" s="65"/>
      <c r="BHQ5" s="65"/>
      <c r="BHR5" s="65"/>
      <c r="BHS5" s="65"/>
      <c r="BHT5" s="65"/>
      <c r="BHU5" s="65"/>
      <c r="BHV5" s="65"/>
      <c r="BHW5" s="65"/>
      <c r="BHX5" s="65"/>
      <c r="BHY5" s="65"/>
      <c r="BHZ5" s="65"/>
      <c r="BIA5" s="65"/>
      <c r="BIB5" s="65"/>
      <c r="BIC5" s="65"/>
      <c r="BID5" s="65"/>
      <c r="BIE5" s="65"/>
      <c r="BIF5" s="65"/>
      <c r="BIG5" s="65"/>
      <c r="BIH5" s="65"/>
      <c r="BII5" s="65"/>
      <c r="BIJ5" s="65"/>
      <c r="BIK5" s="65"/>
      <c r="BIL5" s="65"/>
      <c r="BIM5" s="65"/>
      <c r="BIN5" s="65"/>
      <c r="BIO5" s="65"/>
      <c r="BIP5" s="65"/>
      <c r="BIQ5" s="65"/>
      <c r="BIR5" s="65"/>
      <c r="BIS5" s="65"/>
      <c r="BIT5" s="65"/>
      <c r="BIU5" s="65"/>
      <c r="BIV5" s="65"/>
      <c r="BIW5" s="65"/>
      <c r="BIX5" s="65"/>
      <c r="BIY5" s="65"/>
      <c r="BIZ5" s="65"/>
      <c r="BJA5" s="65"/>
      <c r="BJB5" s="65"/>
      <c r="BJC5" s="65"/>
      <c r="BJD5" s="65"/>
      <c r="BJE5" s="65"/>
      <c r="BJF5" s="65"/>
      <c r="BJG5" s="65"/>
      <c r="BJH5" s="65"/>
      <c r="BJI5" s="65"/>
      <c r="BJJ5" s="65"/>
      <c r="BJK5" s="65"/>
      <c r="BJL5" s="65"/>
      <c r="BJM5" s="65"/>
      <c r="BJN5" s="65"/>
      <c r="BJO5" s="65"/>
      <c r="BJP5" s="65"/>
      <c r="BJQ5" s="65"/>
      <c r="BJR5" s="65"/>
      <c r="BJS5" s="65"/>
      <c r="BJT5" s="65"/>
      <c r="BJU5" s="65"/>
      <c r="BJV5" s="65"/>
      <c r="BJW5" s="65"/>
      <c r="BJX5" s="65"/>
      <c r="BJY5" s="65"/>
      <c r="BJZ5" s="65"/>
      <c r="BKA5" s="65"/>
      <c r="BKB5" s="65"/>
      <c r="BKC5" s="65"/>
      <c r="BKD5" s="65"/>
      <c r="BKE5" s="65"/>
      <c r="BKF5" s="65"/>
      <c r="BKG5" s="65"/>
      <c r="BKH5" s="65"/>
      <c r="BKI5" s="65"/>
      <c r="BKJ5" s="65"/>
      <c r="BKK5" s="65"/>
      <c r="BKL5" s="65"/>
      <c r="BKM5" s="65"/>
      <c r="BKN5" s="65"/>
      <c r="BKO5" s="65"/>
      <c r="BKP5" s="65"/>
      <c r="BKQ5" s="65"/>
      <c r="BKR5" s="65"/>
      <c r="BKS5" s="65"/>
      <c r="BKT5" s="65"/>
      <c r="BKU5" s="65"/>
      <c r="BKV5" s="65"/>
      <c r="BKW5" s="65"/>
      <c r="BKX5" s="65"/>
      <c r="BKY5" s="65"/>
      <c r="BKZ5" s="65"/>
      <c r="BLA5" s="65"/>
      <c r="BLB5" s="65"/>
      <c r="BLC5" s="65"/>
      <c r="BLD5" s="65"/>
      <c r="BLE5" s="65"/>
      <c r="BLF5" s="65"/>
      <c r="BLG5" s="65"/>
      <c r="BLH5" s="65"/>
      <c r="BLI5" s="65"/>
      <c r="BLJ5" s="65"/>
      <c r="BLK5" s="65"/>
      <c r="BLL5" s="65"/>
      <c r="BLM5" s="65"/>
      <c r="BLN5" s="65"/>
      <c r="BLO5" s="65"/>
      <c r="BLP5" s="65"/>
      <c r="BLQ5" s="65"/>
      <c r="BLR5" s="65"/>
      <c r="BLS5" s="65"/>
      <c r="BLT5" s="65"/>
      <c r="BLU5" s="65"/>
      <c r="BLV5" s="65"/>
      <c r="BLW5" s="65"/>
      <c r="BLX5" s="65"/>
      <c r="BLY5" s="65"/>
      <c r="BLZ5" s="65"/>
      <c r="BMA5" s="65"/>
      <c r="BMB5" s="65"/>
      <c r="BMC5" s="65"/>
      <c r="BMD5" s="65"/>
      <c r="BME5" s="65"/>
      <c r="BMF5" s="65"/>
      <c r="BMG5" s="65"/>
      <c r="BMH5" s="65"/>
      <c r="BMI5" s="65"/>
      <c r="BMJ5" s="65"/>
      <c r="BMK5" s="65"/>
      <c r="BML5" s="65"/>
      <c r="BMM5" s="65"/>
      <c r="BMN5" s="65"/>
      <c r="BMO5" s="65"/>
      <c r="BMP5" s="65"/>
      <c r="BMQ5" s="65"/>
      <c r="BMR5" s="65"/>
      <c r="BMS5" s="65"/>
      <c r="BMT5" s="65"/>
      <c r="BMU5" s="65"/>
      <c r="BMV5" s="65"/>
      <c r="BMW5" s="65"/>
      <c r="BMX5" s="65"/>
      <c r="BMY5" s="65"/>
      <c r="BMZ5" s="65"/>
      <c r="BNA5" s="65"/>
      <c r="BNB5" s="65"/>
      <c r="BNC5" s="65"/>
      <c r="BND5" s="65"/>
      <c r="BNE5" s="65"/>
      <c r="BNF5" s="65"/>
      <c r="BNG5" s="65"/>
      <c r="BNH5" s="65"/>
      <c r="BNI5" s="65"/>
      <c r="BNJ5" s="65"/>
      <c r="BNK5" s="65"/>
      <c r="BNL5" s="65"/>
      <c r="BNM5" s="65"/>
      <c r="BNN5" s="65"/>
      <c r="BNO5" s="65"/>
      <c r="BNP5" s="65"/>
      <c r="BNQ5" s="65"/>
      <c r="BNR5" s="65"/>
      <c r="BNS5" s="65"/>
      <c r="BNT5" s="65"/>
      <c r="BNU5" s="65"/>
      <c r="BNV5" s="65"/>
      <c r="BNW5" s="65"/>
      <c r="BNX5" s="65"/>
      <c r="BNY5" s="65"/>
      <c r="BNZ5" s="65"/>
      <c r="BOA5" s="65"/>
      <c r="BOB5" s="65"/>
      <c r="BOC5" s="65"/>
      <c r="BOD5" s="65"/>
      <c r="BOE5" s="65"/>
      <c r="BOF5" s="65"/>
      <c r="BOG5" s="65"/>
      <c r="BOH5" s="65"/>
      <c r="BOI5" s="65"/>
      <c r="BOJ5" s="65"/>
      <c r="BOK5" s="65"/>
      <c r="BOL5" s="65"/>
      <c r="BOM5" s="65"/>
      <c r="BON5" s="65"/>
      <c r="BOO5" s="65"/>
      <c r="BOP5" s="65"/>
      <c r="BOQ5" s="65"/>
      <c r="BOR5" s="65"/>
      <c r="BOS5" s="65"/>
      <c r="BOT5" s="65"/>
      <c r="BOU5" s="65"/>
      <c r="BOV5" s="65"/>
      <c r="BOW5" s="65"/>
      <c r="BOX5" s="65"/>
      <c r="BOY5" s="65"/>
      <c r="BOZ5" s="65"/>
      <c r="BPA5" s="65"/>
      <c r="BPB5" s="65"/>
      <c r="BPC5" s="65"/>
      <c r="BPD5" s="65"/>
      <c r="BPE5" s="65"/>
      <c r="BPF5" s="65"/>
      <c r="BPG5" s="65"/>
      <c r="BPH5" s="65"/>
      <c r="BPI5" s="65"/>
      <c r="BPJ5" s="65"/>
      <c r="BPK5" s="65"/>
      <c r="BPL5" s="65"/>
      <c r="BPM5" s="65"/>
      <c r="BPN5" s="65"/>
      <c r="BPO5" s="65"/>
      <c r="BPP5" s="65"/>
      <c r="BPQ5" s="65"/>
      <c r="BPR5" s="65"/>
      <c r="BPS5" s="65"/>
      <c r="BPT5" s="65"/>
      <c r="BPU5" s="65"/>
      <c r="BPV5" s="65"/>
      <c r="BPW5" s="65"/>
      <c r="BPX5" s="65"/>
      <c r="BPY5" s="65"/>
      <c r="BPZ5" s="65"/>
      <c r="BQA5" s="65"/>
      <c r="BQB5" s="65"/>
      <c r="BQC5" s="65"/>
      <c r="BQD5" s="65"/>
      <c r="BQE5" s="65"/>
      <c r="BQF5" s="65"/>
      <c r="BQG5" s="65"/>
      <c r="BQH5" s="65"/>
      <c r="BQI5" s="65"/>
      <c r="BQJ5" s="65"/>
      <c r="BQK5" s="65"/>
      <c r="BQL5" s="65"/>
      <c r="BQM5" s="65"/>
      <c r="BQN5" s="65"/>
      <c r="BQO5" s="65"/>
      <c r="BQP5" s="65"/>
      <c r="BQQ5" s="65"/>
      <c r="BQR5" s="65"/>
      <c r="BQS5" s="65"/>
      <c r="BQT5" s="65"/>
      <c r="BQU5" s="65"/>
      <c r="BQV5" s="65"/>
      <c r="BQW5" s="65"/>
      <c r="BQX5" s="65"/>
      <c r="BQY5" s="65"/>
      <c r="BQZ5" s="65"/>
      <c r="BRA5" s="65"/>
      <c r="BRB5" s="65"/>
      <c r="BRC5" s="65"/>
      <c r="BRD5" s="65"/>
      <c r="BRE5" s="65"/>
      <c r="BRF5" s="65"/>
      <c r="BRG5" s="65"/>
      <c r="BRH5" s="65"/>
      <c r="BRI5" s="65"/>
      <c r="BRJ5" s="65"/>
      <c r="BRK5" s="65"/>
      <c r="BRL5" s="65"/>
      <c r="BRM5" s="65"/>
      <c r="BRN5" s="65"/>
      <c r="BRO5" s="65"/>
      <c r="BRP5" s="65"/>
      <c r="BRQ5" s="65"/>
      <c r="BRR5" s="65"/>
      <c r="BRS5" s="65"/>
      <c r="BRT5" s="65"/>
      <c r="BRU5" s="65"/>
      <c r="BRV5" s="65"/>
      <c r="BRW5" s="65"/>
      <c r="BRX5" s="65"/>
      <c r="BRY5" s="65"/>
      <c r="BRZ5" s="65"/>
      <c r="BSA5" s="65"/>
      <c r="BSB5" s="65"/>
      <c r="BSC5" s="65"/>
      <c r="BSD5" s="65"/>
      <c r="BSE5" s="65"/>
      <c r="BSF5" s="65"/>
      <c r="BSG5" s="65"/>
      <c r="BSH5" s="65"/>
      <c r="BSI5" s="65"/>
      <c r="BSJ5" s="65"/>
      <c r="BSK5" s="65"/>
      <c r="BSL5" s="65"/>
      <c r="BSM5" s="65"/>
      <c r="BSN5" s="65"/>
      <c r="BSO5" s="65"/>
      <c r="BSP5" s="65"/>
      <c r="BSQ5" s="65"/>
      <c r="BSR5" s="65"/>
      <c r="BSS5" s="65"/>
      <c r="BST5" s="65"/>
      <c r="BSU5" s="65"/>
      <c r="BSV5" s="65"/>
      <c r="BSW5" s="65"/>
      <c r="BSX5" s="65"/>
      <c r="BSY5" s="65"/>
      <c r="BSZ5" s="65"/>
      <c r="BTA5" s="65"/>
      <c r="BTB5" s="65"/>
      <c r="BTC5" s="65"/>
      <c r="BTD5" s="65"/>
      <c r="BTE5" s="65"/>
      <c r="BTF5" s="65"/>
      <c r="BTG5" s="65"/>
      <c r="BTH5" s="65"/>
      <c r="BTI5" s="65"/>
      <c r="BTJ5" s="65"/>
      <c r="BTK5" s="65"/>
      <c r="BTL5" s="65"/>
      <c r="BTM5" s="65"/>
      <c r="BTN5" s="65"/>
      <c r="BTO5" s="65"/>
      <c r="BTP5" s="65"/>
      <c r="BTQ5" s="65"/>
      <c r="BTR5" s="65"/>
      <c r="BTS5" s="65"/>
      <c r="BTT5" s="65"/>
      <c r="BTU5" s="65"/>
      <c r="BTV5" s="65"/>
      <c r="BTW5" s="65"/>
      <c r="BTX5" s="65"/>
      <c r="BTY5" s="65"/>
      <c r="BTZ5" s="65"/>
      <c r="BUA5" s="65"/>
      <c r="BUB5" s="65"/>
      <c r="BUC5" s="65"/>
      <c r="BUD5" s="65"/>
      <c r="BUE5" s="65"/>
      <c r="BUF5" s="65"/>
      <c r="BUG5" s="65"/>
      <c r="BUH5" s="65"/>
      <c r="BUI5" s="65"/>
      <c r="BUJ5" s="65"/>
      <c r="BUK5" s="65"/>
      <c r="BUL5" s="65"/>
      <c r="BUM5" s="65"/>
      <c r="BUN5" s="65"/>
      <c r="BUO5" s="65"/>
      <c r="BUP5" s="65"/>
      <c r="BUQ5" s="65"/>
      <c r="BUR5" s="65"/>
      <c r="BUS5" s="65"/>
      <c r="BUT5" s="65"/>
      <c r="BUU5" s="65"/>
      <c r="BUV5" s="65"/>
      <c r="BUW5" s="65"/>
      <c r="BUX5" s="65"/>
      <c r="BUY5" s="65"/>
      <c r="BUZ5" s="65"/>
      <c r="BVA5" s="65"/>
      <c r="BVB5" s="65"/>
      <c r="BVC5" s="65"/>
      <c r="BVD5" s="65"/>
      <c r="BVE5" s="65"/>
      <c r="BVF5" s="65"/>
      <c r="BVG5" s="65"/>
      <c r="BVH5" s="65"/>
      <c r="BVI5" s="65"/>
      <c r="BVJ5" s="65"/>
      <c r="BVK5" s="65"/>
      <c r="BVL5" s="65"/>
      <c r="BVM5" s="65"/>
      <c r="BVN5" s="65"/>
      <c r="BVO5" s="65"/>
      <c r="BVP5" s="65"/>
      <c r="BVQ5" s="65"/>
      <c r="BVR5" s="65"/>
      <c r="BVS5" s="65"/>
      <c r="BVT5" s="65"/>
      <c r="BVU5" s="65"/>
      <c r="BVV5" s="65"/>
      <c r="BVW5" s="65"/>
      <c r="BVX5" s="65"/>
      <c r="BVY5" s="65"/>
      <c r="BVZ5" s="65"/>
      <c r="BWA5" s="65"/>
      <c r="BWB5" s="65"/>
      <c r="BWC5" s="65"/>
      <c r="BWD5" s="65"/>
      <c r="BWE5" s="65"/>
      <c r="BWF5" s="65"/>
      <c r="BWG5" s="65"/>
      <c r="BWH5" s="65"/>
      <c r="BWI5" s="65"/>
      <c r="BWJ5" s="65"/>
      <c r="BWK5" s="65"/>
      <c r="BWL5" s="65"/>
      <c r="BWM5" s="65"/>
      <c r="BWN5" s="65"/>
      <c r="BWO5" s="65"/>
      <c r="BWP5" s="65"/>
      <c r="BWQ5" s="65"/>
      <c r="BWR5" s="65"/>
      <c r="BWS5" s="65"/>
      <c r="BWT5" s="65"/>
      <c r="BWU5" s="65"/>
      <c r="BWV5" s="65"/>
      <c r="BWW5" s="65"/>
      <c r="BWX5" s="65"/>
      <c r="BWY5" s="65"/>
      <c r="BWZ5" s="65"/>
      <c r="BXA5" s="65"/>
      <c r="BXB5" s="65"/>
      <c r="BXC5" s="65"/>
      <c r="BXD5" s="65"/>
      <c r="BXE5" s="65"/>
      <c r="BXF5" s="65"/>
      <c r="BXG5" s="65"/>
      <c r="BXH5" s="65"/>
      <c r="BXI5" s="65"/>
      <c r="BXJ5" s="65"/>
      <c r="BXK5" s="65"/>
      <c r="BXL5" s="65"/>
      <c r="BXM5" s="65"/>
      <c r="BXN5" s="65"/>
      <c r="BXO5" s="65"/>
      <c r="BXP5" s="65"/>
      <c r="BXQ5" s="65"/>
      <c r="BXR5" s="65"/>
      <c r="BXS5" s="65"/>
      <c r="BXT5" s="65"/>
      <c r="BXU5" s="65"/>
      <c r="BXV5" s="65"/>
      <c r="BXW5" s="65"/>
      <c r="BXX5" s="65"/>
      <c r="BXY5" s="65"/>
      <c r="BXZ5" s="65"/>
      <c r="BYA5" s="65"/>
      <c r="BYB5" s="65"/>
      <c r="BYC5" s="65"/>
      <c r="BYD5" s="65"/>
      <c r="BYE5" s="65"/>
      <c r="BYF5" s="65"/>
      <c r="BYG5" s="65"/>
      <c r="BYH5" s="65"/>
      <c r="BYI5" s="65"/>
      <c r="BYJ5" s="65"/>
      <c r="BYK5" s="65"/>
      <c r="BYL5" s="65"/>
      <c r="BYM5" s="65"/>
      <c r="BYN5" s="65"/>
      <c r="BYO5" s="65"/>
      <c r="BYP5" s="65"/>
      <c r="BYQ5" s="65"/>
      <c r="BYR5" s="65"/>
      <c r="BYS5" s="65"/>
      <c r="BYT5" s="65"/>
      <c r="BYU5" s="65"/>
      <c r="BYV5" s="65"/>
      <c r="BYW5" s="65"/>
      <c r="BYX5" s="65"/>
      <c r="BYY5" s="65"/>
      <c r="BYZ5" s="65"/>
      <c r="BZA5" s="65"/>
      <c r="BZB5" s="65"/>
      <c r="BZC5" s="65"/>
      <c r="BZD5" s="65"/>
      <c r="BZE5" s="65"/>
      <c r="BZF5" s="65"/>
      <c r="BZG5" s="65"/>
      <c r="BZH5" s="65"/>
      <c r="BZI5" s="65"/>
      <c r="BZJ5" s="65"/>
      <c r="BZK5" s="65"/>
      <c r="BZL5" s="65"/>
      <c r="BZM5" s="65"/>
      <c r="BZN5" s="65"/>
      <c r="BZO5" s="65"/>
      <c r="BZP5" s="65"/>
      <c r="BZQ5" s="65"/>
      <c r="BZR5" s="65"/>
      <c r="BZS5" s="65"/>
      <c r="BZT5" s="65"/>
      <c r="BZU5" s="65"/>
      <c r="BZV5" s="65"/>
      <c r="BZW5" s="65"/>
      <c r="BZX5" s="65"/>
      <c r="BZY5" s="65"/>
      <c r="BZZ5" s="65"/>
      <c r="CAA5" s="65"/>
      <c r="CAB5" s="65"/>
      <c r="CAC5" s="65"/>
      <c r="CAD5" s="65"/>
      <c r="CAE5" s="65"/>
      <c r="CAF5" s="65"/>
      <c r="CAG5" s="65"/>
      <c r="CAH5" s="65"/>
      <c r="CAI5" s="65"/>
      <c r="CAJ5" s="65"/>
      <c r="CAK5" s="65"/>
      <c r="CAL5" s="65"/>
      <c r="CAM5" s="65"/>
      <c r="CAN5" s="65"/>
      <c r="CAO5" s="65"/>
      <c r="CAP5" s="65"/>
      <c r="CAQ5" s="65"/>
      <c r="CAR5" s="65"/>
      <c r="CAS5" s="65"/>
      <c r="CAT5" s="65"/>
      <c r="CAU5" s="65"/>
      <c r="CAV5" s="65"/>
      <c r="CAW5" s="65"/>
      <c r="CAX5" s="65"/>
      <c r="CAY5" s="65"/>
      <c r="CAZ5" s="65"/>
      <c r="CBA5" s="65"/>
      <c r="CBB5" s="65"/>
      <c r="CBC5" s="65"/>
      <c r="CBD5" s="65"/>
      <c r="CBE5" s="65"/>
      <c r="CBF5" s="65"/>
      <c r="CBG5" s="65"/>
      <c r="CBH5" s="65"/>
      <c r="CBI5" s="65"/>
      <c r="CBJ5" s="65"/>
      <c r="CBK5" s="65"/>
      <c r="CBL5" s="65"/>
      <c r="CBM5" s="65"/>
      <c r="CBN5" s="65"/>
      <c r="CBO5" s="65"/>
      <c r="CBP5" s="65"/>
      <c r="CBQ5" s="65"/>
      <c r="CBR5" s="65"/>
      <c r="CBS5" s="65"/>
      <c r="CBT5" s="65"/>
      <c r="CBU5" s="65"/>
      <c r="CBV5" s="65"/>
      <c r="CBW5" s="65"/>
      <c r="CBX5" s="65"/>
      <c r="CBY5" s="65"/>
      <c r="CBZ5" s="65"/>
      <c r="CCA5" s="65"/>
      <c r="CCB5" s="65"/>
      <c r="CCC5" s="65"/>
      <c r="CCD5" s="65"/>
      <c r="CCE5" s="65"/>
      <c r="CCF5" s="65"/>
      <c r="CCG5" s="65"/>
      <c r="CCH5" s="65"/>
      <c r="CCI5" s="65"/>
      <c r="CCJ5" s="65"/>
      <c r="CCK5" s="65"/>
      <c r="CCL5" s="65"/>
      <c r="CCM5" s="65"/>
      <c r="CCN5" s="65"/>
      <c r="CCO5" s="65"/>
      <c r="CCP5" s="65"/>
      <c r="CCQ5" s="65"/>
      <c r="CCR5" s="65"/>
      <c r="CCS5" s="65"/>
      <c r="CCT5" s="65"/>
      <c r="CCU5" s="65"/>
      <c r="CCV5" s="65"/>
      <c r="CCW5" s="65"/>
      <c r="CCX5" s="65"/>
      <c r="CCY5" s="65"/>
      <c r="CCZ5" s="65"/>
      <c r="CDA5" s="65"/>
      <c r="CDB5" s="65"/>
      <c r="CDC5" s="65"/>
      <c r="CDD5" s="65"/>
      <c r="CDE5" s="65"/>
      <c r="CDF5" s="65"/>
      <c r="CDG5" s="65"/>
      <c r="CDH5" s="65"/>
      <c r="CDI5" s="65"/>
      <c r="CDJ5" s="65"/>
      <c r="CDK5" s="65"/>
      <c r="CDL5" s="65"/>
      <c r="CDM5" s="65"/>
      <c r="CDN5" s="65"/>
      <c r="CDO5" s="65"/>
      <c r="CDP5" s="65"/>
      <c r="CDQ5" s="65"/>
      <c r="CDR5" s="65"/>
      <c r="CDS5" s="65"/>
      <c r="CDT5" s="65"/>
      <c r="CDU5" s="65"/>
      <c r="CDV5" s="65"/>
      <c r="CDW5" s="65"/>
      <c r="CDX5" s="65"/>
      <c r="CDY5" s="65"/>
      <c r="CDZ5" s="65"/>
      <c r="CEA5" s="65"/>
      <c r="CEB5" s="65"/>
      <c r="CEC5" s="65"/>
      <c r="CED5" s="65"/>
      <c r="CEE5" s="65"/>
      <c r="CEF5" s="65"/>
      <c r="CEG5" s="65"/>
      <c r="CEH5" s="65"/>
      <c r="CEI5" s="65"/>
      <c r="CEJ5" s="65"/>
      <c r="CEK5" s="65"/>
      <c r="CEL5" s="65"/>
      <c r="CEM5" s="65"/>
      <c r="CEN5" s="65"/>
      <c r="CEO5" s="65"/>
      <c r="CEP5" s="65"/>
      <c r="CEQ5" s="65"/>
      <c r="CER5" s="65"/>
      <c r="CES5" s="65"/>
      <c r="CET5" s="65"/>
      <c r="CEU5" s="65"/>
      <c r="CEV5" s="65"/>
      <c r="CEW5" s="65"/>
      <c r="CEX5" s="65"/>
      <c r="CEY5" s="65"/>
      <c r="CEZ5" s="65"/>
      <c r="CFA5" s="65"/>
      <c r="CFB5" s="65"/>
      <c r="CFC5" s="65"/>
      <c r="CFD5" s="65"/>
      <c r="CFE5" s="65"/>
      <c r="CFF5" s="65"/>
      <c r="CFG5" s="65"/>
      <c r="CFH5" s="65"/>
      <c r="CFI5" s="65"/>
      <c r="CFJ5" s="65"/>
      <c r="CFK5" s="65"/>
      <c r="CFL5" s="65"/>
      <c r="CFM5" s="65"/>
      <c r="CFN5" s="65"/>
      <c r="CFO5" s="65"/>
      <c r="CFP5" s="65"/>
      <c r="CFQ5" s="65"/>
      <c r="CFR5" s="65"/>
      <c r="CFS5" s="65"/>
      <c r="CFT5" s="65"/>
      <c r="CFU5" s="65"/>
      <c r="CFV5" s="65"/>
      <c r="CFW5" s="65"/>
      <c r="CFX5" s="65"/>
      <c r="CFY5" s="65"/>
      <c r="CFZ5" s="65"/>
      <c r="CGA5" s="65"/>
      <c r="CGB5" s="65"/>
      <c r="CGC5" s="65"/>
      <c r="CGD5" s="65"/>
      <c r="CGE5" s="65"/>
      <c r="CGF5" s="65"/>
      <c r="CGG5" s="65"/>
      <c r="CGH5" s="65"/>
      <c r="CGI5" s="65"/>
      <c r="CGJ5" s="65"/>
      <c r="CGK5" s="65"/>
      <c r="CGL5" s="65"/>
      <c r="CGM5" s="65"/>
      <c r="CGN5" s="65"/>
      <c r="CGO5" s="65"/>
      <c r="CGP5" s="65"/>
      <c r="CGQ5" s="65"/>
      <c r="CGR5" s="65"/>
      <c r="CGS5" s="65"/>
      <c r="CGT5" s="65"/>
      <c r="CGU5" s="65"/>
      <c r="CGV5" s="65"/>
      <c r="CGW5" s="65"/>
      <c r="CGX5" s="65"/>
      <c r="CGY5" s="65"/>
      <c r="CGZ5" s="65"/>
      <c r="CHA5" s="65"/>
      <c r="CHB5" s="65"/>
      <c r="CHC5" s="65"/>
      <c r="CHD5" s="65"/>
      <c r="CHE5" s="65"/>
      <c r="CHF5" s="65"/>
      <c r="CHG5" s="65"/>
      <c r="CHH5" s="65"/>
      <c r="CHI5" s="65"/>
      <c r="CHJ5" s="65"/>
      <c r="CHK5" s="65"/>
      <c r="CHL5" s="65"/>
      <c r="CHM5" s="65"/>
      <c r="CHN5" s="65"/>
      <c r="CHO5" s="65"/>
      <c r="CHP5" s="65"/>
      <c r="CHQ5" s="65"/>
      <c r="CHR5" s="65"/>
      <c r="CHS5" s="65"/>
      <c r="CHT5" s="65"/>
      <c r="CHU5" s="65"/>
      <c r="CHV5" s="65"/>
      <c r="CHW5" s="65"/>
      <c r="CHX5" s="65"/>
      <c r="CHY5" s="65"/>
      <c r="CHZ5" s="65"/>
      <c r="CIA5" s="65"/>
      <c r="CIB5" s="65"/>
      <c r="CIC5" s="65"/>
      <c r="CID5" s="65"/>
      <c r="CIE5" s="65"/>
      <c r="CIF5" s="65"/>
      <c r="CIG5" s="65"/>
      <c r="CIH5" s="65"/>
      <c r="CII5" s="65"/>
      <c r="CIJ5" s="65"/>
      <c r="CIK5" s="65"/>
      <c r="CIL5" s="65"/>
      <c r="CIM5" s="65"/>
      <c r="CIN5" s="65"/>
      <c r="CIO5" s="65"/>
      <c r="CIP5" s="65"/>
      <c r="CIQ5" s="65"/>
      <c r="CIR5" s="65"/>
      <c r="CIS5" s="65"/>
      <c r="CIT5" s="65"/>
      <c r="CIU5" s="65"/>
      <c r="CIV5" s="65"/>
      <c r="CIW5" s="65"/>
      <c r="CIX5" s="65"/>
      <c r="CIY5" s="65"/>
      <c r="CIZ5" s="65"/>
      <c r="CJA5" s="65"/>
      <c r="CJB5" s="65"/>
      <c r="CJC5" s="65"/>
      <c r="CJD5" s="65"/>
      <c r="CJE5" s="65"/>
      <c r="CJF5" s="65"/>
      <c r="CJG5" s="65"/>
      <c r="CJH5" s="65"/>
      <c r="CJI5" s="65"/>
      <c r="CJJ5" s="65"/>
      <c r="CJK5" s="65"/>
      <c r="CJL5" s="65"/>
      <c r="CJM5" s="65"/>
      <c r="CJN5" s="65"/>
      <c r="CJO5" s="65"/>
      <c r="CJP5" s="65"/>
      <c r="CJQ5" s="65"/>
      <c r="CJR5" s="65"/>
      <c r="CJS5" s="65"/>
      <c r="CJT5" s="65"/>
      <c r="CJU5" s="65"/>
      <c r="CJV5" s="65"/>
      <c r="CJW5" s="65"/>
      <c r="CJX5" s="65"/>
      <c r="CJY5" s="65"/>
      <c r="CJZ5" s="65"/>
      <c r="CKA5" s="65"/>
      <c r="CKB5" s="65"/>
      <c r="CKC5" s="65"/>
      <c r="CKD5" s="65"/>
      <c r="CKE5" s="65"/>
      <c r="CKF5" s="65"/>
      <c r="CKG5" s="65"/>
      <c r="CKH5" s="65"/>
      <c r="CKI5" s="65"/>
      <c r="CKJ5" s="65"/>
      <c r="CKK5" s="65"/>
      <c r="CKL5" s="65"/>
      <c r="CKM5" s="65"/>
      <c r="CKN5" s="65"/>
      <c r="CKO5" s="65"/>
      <c r="CKP5" s="65"/>
      <c r="CKQ5" s="65"/>
      <c r="CKR5" s="65"/>
      <c r="CKS5" s="65"/>
      <c r="CKT5" s="65"/>
      <c r="CKU5" s="65"/>
      <c r="CKV5" s="65"/>
      <c r="CKW5" s="65"/>
      <c r="CKX5" s="65"/>
      <c r="CKY5" s="65"/>
      <c r="CKZ5" s="65"/>
      <c r="CLA5" s="65"/>
      <c r="CLB5" s="65"/>
      <c r="CLC5" s="65"/>
      <c r="CLD5" s="65"/>
      <c r="CLE5" s="65"/>
      <c r="CLF5" s="65"/>
      <c r="CLG5" s="65"/>
      <c r="CLH5" s="65"/>
      <c r="CLI5" s="65"/>
      <c r="CLJ5" s="65"/>
      <c r="CLK5" s="65"/>
      <c r="CLL5" s="65"/>
      <c r="CLM5" s="65"/>
      <c r="CLN5" s="65"/>
      <c r="CLO5" s="65"/>
      <c r="CLP5" s="65"/>
      <c r="CLQ5" s="65"/>
      <c r="CLR5" s="65"/>
      <c r="CLS5" s="65"/>
      <c r="CLT5" s="65"/>
      <c r="CLU5" s="65"/>
      <c r="CLV5" s="65"/>
      <c r="CLW5" s="65"/>
      <c r="CLX5" s="65"/>
      <c r="CLY5" s="65"/>
      <c r="CLZ5" s="65"/>
      <c r="CMA5" s="65"/>
      <c r="CMB5" s="65"/>
      <c r="CMC5" s="65"/>
      <c r="CMD5" s="65"/>
      <c r="CME5" s="65"/>
      <c r="CMF5" s="65"/>
      <c r="CMG5" s="65"/>
      <c r="CMH5" s="65"/>
      <c r="CMI5" s="65"/>
      <c r="CMJ5" s="65"/>
      <c r="CMK5" s="65"/>
      <c r="CML5" s="65"/>
      <c r="CMM5" s="65"/>
      <c r="CMN5" s="65"/>
      <c r="CMO5" s="65"/>
      <c r="CMP5" s="65"/>
      <c r="CMQ5" s="65"/>
      <c r="CMR5" s="65"/>
      <c r="CMS5" s="65"/>
      <c r="CMT5" s="65"/>
      <c r="CMU5" s="65"/>
      <c r="CMV5" s="65"/>
      <c r="CMW5" s="65"/>
      <c r="CMX5" s="65"/>
      <c r="CMY5" s="65"/>
      <c r="CMZ5" s="65"/>
      <c r="CNA5" s="65"/>
      <c r="CNB5" s="65"/>
      <c r="CNC5" s="65"/>
      <c r="CND5" s="65"/>
      <c r="CNE5" s="65"/>
      <c r="CNF5" s="65"/>
      <c r="CNG5" s="65"/>
      <c r="CNH5" s="65"/>
      <c r="CNI5" s="65"/>
      <c r="CNJ5" s="65"/>
      <c r="CNK5" s="65"/>
      <c r="CNL5" s="65"/>
      <c r="CNM5" s="65"/>
      <c r="CNN5" s="65"/>
      <c r="CNO5" s="65"/>
      <c r="CNP5" s="65"/>
      <c r="CNQ5" s="65"/>
      <c r="CNR5" s="65"/>
      <c r="CNS5" s="65"/>
      <c r="CNT5" s="65"/>
      <c r="CNU5" s="65"/>
      <c r="CNV5" s="65"/>
      <c r="CNW5" s="65"/>
      <c r="CNX5" s="65"/>
      <c r="CNY5" s="65"/>
      <c r="CNZ5" s="65"/>
      <c r="COA5" s="65"/>
      <c r="COB5" s="65"/>
      <c r="COC5" s="65"/>
      <c r="COD5" s="65"/>
      <c r="COE5" s="65"/>
      <c r="COF5" s="65"/>
      <c r="COG5" s="65"/>
      <c r="COH5" s="65"/>
      <c r="COI5" s="65"/>
      <c r="COJ5" s="65"/>
      <c r="COK5" s="65"/>
      <c r="COL5" s="65"/>
      <c r="COM5" s="65"/>
      <c r="CON5" s="65"/>
      <c r="COO5" s="65"/>
      <c r="COP5" s="65"/>
      <c r="COQ5" s="65"/>
      <c r="COR5" s="65"/>
      <c r="COS5" s="65"/>
      <c r="COT5" s="65"/>
      <c r="COU5" s="65"/>
      <c r="COV5" s="65"/>
      <c r="COW5" s="65"/>
      <c r="COX5" s="65"/>
      <c r="COY5" s="65"/>
      <c r="COZ5" s="65"/>
      <c r="CPA5" s="65"/>
      <c r="CPB5" s="65"/>
      <c r="CPC5" s="65"/>
      <c r="CPD5" s="65"/>
      <c r="CPE5" s="65"/>
      <c r="CPF5" s="65"/>
      <c r="CPG5" s="65"/>
      <c r="CPH5" s="65"/>
      <c r="CPI5" s="65"/>
      <c r="CPJ5" s="65"/>
      <c r="CPK5" s="65"/>
      <c r="CPL5" s="65"/>
      <c r="CPM5" s="65"/>
      <c r="CPN5" s="65"/>
      <c r="CPO5" s="65"/>
      <c r="CPP5" s="65"/>
      <c r="CPQ5" s="65"/>
      <c r="CPR5" s="65"/>
      <c r="CPS5" s="65"/>
      <c r="CPT5" s="65"/>
      <c r="CPU5" s="65"/>
      <c r="CPV5" s="65"/>
      <c r="CPW5" s="65"/>
      <c r="CPX5" s="65"/>
      <c r="CPY5" s="65"/>
      <c r="CPZ5" s="65"/>
      <c r="CQA5" s="65"/>
      <c r="CQB5" s="65"/>
      <c r="CQC5" s="65"/>
      <c r="CQD5" s="65"/>
      <c r="CQE5" s="65"/>
      <c r="CQF5" s="65"/>
      <c r="CQG5" s="65"/>
      <c r="CQH5" s="65"/>
      <c r="CQI5" s="65"/>
      <c r="CQJ5" s="65"/>
      <c r="CQK5" s="65"/>
      <c r="CQL5" s="65"/>
      <c r="CQM5" s="65"/>
      <c r="CQN5" s="65"/>
      <c r="CQO5" s="65"/>
      <c r="CQP5" s="65"/>
      <c r="CQQ5" s="65"/>
      <c r="CQR5" s="65"/>
      <c r="CQS5" s="65"/>
      <c r="CQT5" s="65"/>
      <c r="CQU5" s="65"/>
      <c r="CQV5" s="65"/>
      <c r="CQW5" s="65"/>
      <c r="CQX5" s="65"/>
      <c r="CQY5" s="65"/>
      <c r="CQZ5" s="65"/>
      <c r="CRA5" s="65"/>
      <c r="CRB5" s="65"/>
      <c r="CRC5" s="65"/>
      <c r="CRD5" s="65"/>
      <c r="CRE5" s="65"/>
      <c r="CRF5" s="65"/>
      <c r="CRG5" s="65"/>
      <c r="CRH5" s="65"/>
      <c r="CRI5" s="65"/>
      <c r="CRJ5" s="65"/>
      <c r="CRK5" s="65"/>
      <c r="CRL5" s="65"/>
      <c r="CRM5" s="65"/>
      <c r="CRN5" s="65"/>
      <c r="CRO5" s="65"/>
      <c r="CRP5" s="65"/>
      <c r="CRQ5" s="65"/>
      <c r="CRR5" s="65"/>
      <c r="CRS5" s="65"/>
      <c r="CRT5" s="65"/>
      <c r="CRU5" s="65"/>
      <c r="CRV5" s="65"/>
      <c r="CRW5" s="65"/>
      <c r="CRX5" s="65"/>
      <c r="CRY5" s="65"/>
      <c r="CRZ5" s="65"/>
      <c r="CSA5" s="65"/>
      <c r="CSB5" s="65"/>
      <c r="CSC5" s="65"/>
      <c r="CSD5" s="65"/>
      <c r="CSE5" s="65"/>
      <c r="CSF5" s="65"/>
      <c r="CSG5" s="65"/>
      <c r="CSH5" s="65"/>
      <c r="CSI5" s="65"/>
      <c r="CSJ5" s="65"/>
      <c r="CSK5" s="65"/>
      <c r="CSL5" s="65"/>
      <c r="CSM5" s="65"/>
      <c r="CSN5" s="65"/>
      <c r="CSO5" s="65"/>
      <c r="CSP5" s="65"/>
      <c r="CSQ5" s="65"/>
      <c r="CSR5" s="65"/>
      <c r="CSS5" s="65"/>
      <c r="CST5" s="65"/>
      <c r="CSU5" s="65"/>
      <c r="CSV5" s="65"/>
      <c r="CSW5" s="65"/>
      <c r="CSX5" s="65"/>
      <c r="CSY5" s="65"/>
      <c r="CSZ5" s="65"/>
      <c r="CTA5" s="65"/>
      <c r="CTB5" s="65"/>
      <c r="CTC5" s="65"/>
      <c r="CTD5" s="65"/>
      <c r="CTE5" s="65"/>
      <c r="CTF5" s="65"/>
      <c r="CTG5" s="65"/>
      <c r="CTH5" s="65"/>
      <c r="CTI5" s="65"/>
      <c r="CTJ5" s="65"/>
      <c r="CTK5" s="65"/>
      <c r="CTL5" s="65"/>
      <c r="CTM5" s="65"/>
      <c r="CTN5" s="65"/>
      <c r="CTO5" s="65"/>
      <c r="CTP5" s="65"/>
      <c r="CTQ5" s="65"/>
      <c r="CTR5" s="65"/>
      <c r="CTS5" s="65"/>
      <c r="CTT5" s="65"/>
      <c r="CTU5" s="65"/>
      <c r="CTV5" s="65"/>
      <c r="CTW5" s="65"/>
      <c r="CTX5" s="65"/>
      <c r="CTY5" s="65"/>
      <c r="CTZ5" s="65"/>
      <c r="CUA5" s="65"/>
      <c r="CUB5" s="65"/>
      <c r="CUC5" s="65"/>
      <c r="CUD5" s="65"/>
      <c r="CUE5" s="65"/>
      <c r="CUF5" s="65"/>
      <c r="CUG5" s="65"/>
      <c r="CUH5" s="65"/>
      <c r="CUI5" s="65"/>
      <c r="CUJ5" s="65"/>
      <c r="CUK5" s="65"/>
      <c r="CUL5" s="65"/>
      <c r="CUM5" s="65"/>
      <c r="CUN5" s="65"/>
      <c r="CUO5" s="65"/>
      <c r="CUP5" s="65"/>
      <c r="CUQ5" s="65"/>
      <c r="CUR5" s="65"/>
      <c r="CUS5" s="65"/>
      <c r="CUT5" s="65"/>
      <c r="CUU5" s="65"/>
      <c r="CUV5" s="65"/>
      <c r="CUW5" s="65"/>
      <c r="CUX5" s="65"/>
      <c r="CUY5" s="65"/>
      <c r="CUZ5" s="65"/>
      <c r="CVA5" s="65"/>
      <c r="CVB5" s="65"/>
      <c r="CVC5" s="65"/>
      <c r="CVD5" s="65"/>
      <c r="CVE5" s="65"/>
      <c r="CVF5" s="65"/>
      <c r="CVG5" s="65"/>
      <c r="CVH5" s="65"/>
      <c r="CVI5" s="65"/>
      <c r="CVJ5" s="65"/>
      <c r="CVK5" s="65"/>
      <c r="CVL5" s="65"/>
      <c r="CVM5" s="65"/>
      <c r="CVN5" s="65"/>
      <c r="CVO5" s="65"/>
      <c r="CVP5" s="65"/>
      <c r="CVQ5" s="65"/>
      <c r="CVR5" s="65"/>
      <c r="CVS5" s="65"/>
      <c r="CVT5" s="65"/>
      <c r="CVU5" s="65"/>
      <c r="CVV5" s="65"/>
      <c r="CVW5" s="65"/>
      <c r="CVX5" s="65"/>
      <c r="CVY5" s="65"/>
      <c r="CVZ5" s="65"/>
      <c r="CWA5" s="65"/>
      <c r="CWB5" s="65"/>
      <c r="CWC5" s="65"/>
      <c r="CWD5" s="65"/>
      <c r="CWE5" s="65"/>
      <c r="CWF5" s="65"/>
      <c r="CWG5" s="65"/>
      <c r="CWH5" s="65"/>
      <c r="CWI5" s="65"/>
      <c r="CWJ5" s="65"/>
      <c r="CWK5" s="65"/>
      <c r="CWL5" s="65"/>
      <c r="CWM5" s="65"/>
      <c r="CWN5" s="65"/>
      <c r="CWO5" s="65"/>
      <c r="CWP5" s="65"/>
      <c r="CWQ5" s="65"/>
      <c r="CWR5" s="65"/>
      <c r="CWS5" s="65"/>
      <c r="CWT5" s="65"/>
      <c r="CWU5" s="65"/>
      <c r="CWV5" s="65"/>
      <c r="CWW5" s="65"/>
      <c r="CWX5" s="65"/>
      <c r="CWY5" s="65"/>
      <c r="CWZ5" s="65"/>
      <c r="CXA5" s="65"/>
      <c r="CXB5" s="65"/>
      <c r="CXC5" s="65"/>
      <c r="CXD5" s="65"/>
      <c r="CXE5" s="65"/>
      <c r="CXF5" s="65"/>
      <c r="CXG5" s="65"/>
      <c r="CXH5" s="65"/>
      <c r="CXI5" s="65"/>
      <c r="CXJ5" s="65"/>
      <c r="CXK5" s="65"/>
      <c r="CXL5" s="65"/>
      <c r="CXM5" s="65"/>
      <c r="CXN5" s="65"/>
      <c r="CXO5" s="65"/>
      <c r="CXP5" s="65"/>
      <c r="CXQ5" s="65"/>
      <c r="CXR5" s="65"/>
      <c r="CXS5" s="65"/>
      <c r="CXT5" s="65"/>
      <c r="CXU5" s="65"/>
      <c r="CXV5" s="65"/>
      <c r="CXW5" s="65"/>
      <c r="CXX5" s="65"/>
      <c r="CXY5" s="65"/>
      <c r="CXZ5" s="65"/>
      <c r="CYA5" s="65"/>
      <c r="CYB5" s="65"/>
      <c r="CYC5" s="65"/>
      <c r="CYD5" s="65"/>
      <c r="CYE5" s="65"/>
      <c r="CYF5" s="65"/>
      <c r="CYG5" s="65"/>
      <c r="CYH5" s="65"/>
      <c r="CYI5" s="65"/>
      <c r="CYJ5" s="65"/>
      <c r="CYK5" s="65"/>
      <c r="CYL5" s="65"/>
      <c r="CYM5" s="65"/>
      <c r="CYN5" s="65"/>
      <c r="CYO5" s="65"/>
      <c r="CYP5" s="65"/>
      <c r="CYQ5" s="65"/>
      <c r="CYR5" s="65"/>
      <c r="CYS5" s="65"/>
      <c r="CYT5" s="65"/>
      <c r="CYU5" s="65"/>
      <c r="CYV5" s="65"/>
      <c r="CYW5" s="65"/>
      <c r="CYX5" s="65"/>
      <c r="CYY5" s="65"/>
      <c r="CYZ5" s="65"/>
      <c r="CZA5" s="65"/>
      <c r="CZB5" s="65"/>
      <c r="CZC5" s="65"/>
      <c r="CZD5" s="65"/>
      <c r="CZE5" s="65"/>
      <c r="CZF5" s="65"/>
      <c r="CZG5" s="65"/>
      <c r="CZH5" s="65"/>
      <c r="CZI5" s="65"/>
      <c r="CZJ5" s="65"/>
      <c r="CZK5" s="65"/>
      <c r="CZL5" s="65"/>
      <c r="CZM5" s="65"/>
      <c r="CZN5" s="65"/>
      <c r="CZO5" s="65"/>
      <c r="CZP5" s="65"/>
      <c r="CZQ5" s="65"/>
      <c r="CZR5" s="65"/>
      <c r="CZS5" s="65"/>
      <c r="CZT5" s="65"/>
      <c r="CZU5" s="65"/>
      <c r="CZV5" s="65"/>
      <c r="CZW5" s="65"/>
      <c r="CZX5" s="65"/>
      <c r="CZY5" s="65"/>
      <c r="CZZ5" s="65"/>
      <c r="DAA5" s="65"/>
      <c r="DAB5" s="65"/>
      <c r="DAC5" s="65"/>
      <c r="DAD5" s="65"/>
      <c r="DAE5" s="65"/>
      <c r="DAF5" s="65"/>
      <c r="DAG5" s="65"/>
      <c r="DAH5" s="65"/>
      <c r="DAI5" s="65"/>
      <c r="DAJ5" s="65"/>
      <c r="DAK5" s="65"/>
      <c r="DAL5" s="65"/>
      <c r="DAM5" s="65"/>
      <c r="DAN5" s="65"/>
      <c r="DAO5" s="65"/>
      <c r="DAP5" s="65"/>
      <c r="DAQ5" s="65"/>
      <c r="DAR5" s="65"/>
      <c r="DAS5" s="65"/>
      <c r="DAT5" s="65"/>
      <c r="DAU5" s="65"/>
      <c r="DAV5" s="65"/>
      <c r="DAW5" s="65"/>
      <c r="DAX5" s="65"/>
      <c r="DAY5" s="65"/>
      <c r="DAZ5" s="65"/>
      <c r="DBA5" s="65"/>
      <c r="DBB5" s="65"/>
      <c r="DBC5" s="65"/>
      <c r="DBD5" s="65"/>
      <c r="DBE5" s="65"/>
      <c r="DBF5" s="65"/>
      <c r="DBG5" s="65"/>
      <c r="DBH5" s="65"/>
      <c r="DBI5" s="65"/>
      <c r="DBJ5" s="65"/>
      <c r="DBK5" s="65"/>
      <c r="DBL5" s="65"/>
      <c r="DBM5" s="65"/>
      <c r="DBN5" s="65"/>
      <c r="DBO5" s="65"/>
      <c r="DBP5" s="65"/>
      <c r="DBQ5" s="65"/>
      <c r="DBR5" s="65"/>
      <c r="DBS5" s="65"/>
      <c r="DBT5" s="65"/>
      <c r="DBU5" s="65"/>
      <c r="DBV5" s="65"/>
      <c r="DBW5" s="65"/>
      <c r="DBX5" s="65"/>
      <c r="DBY5" s="65"/>
      <c r="DBZ5" s="65"/>
      <c r="DCA5" s="65"/>
      <c r="DCB5" s="65"/>
      <c r="DCC5" s="65"/>
      <c r="DCD5" s="65"/>
      <c r="DCE5" s="65"/>
      <c r="DCF5" s="65"/>
      <c r="DCG5" s="65"/>
      <c r="DCH5" s="65"/>
      <c r="DCI5" s="65"/>
      <c r="DCJ5" s="65"/>
      <c r="DCK5" s="65"/>
      <c r="DCL5" s="65"/>
      <c r="DCM5" s="65"/>
      <c r="DCN5" s="65"/>
      <c r="DCO5" s="65"/>
      <c r="DCP5" s="65"/>
      <c r="DCQ5" s="65"/>
      <c r="DCR5" s="65"/>
      <c r="DCS5" s="65"/>
      <c r="DCT5" s="65"/>
      <c r="DCU5" s="65"/>
      <c r="DCV5" s="65"/>
      <c r="DCW5" s="65"/>
      <c r="DCX5" s="65"/>
      <c r="DCY5" s="65"/>
      <c r="DCZ5" s="65"/>
      <c r="DDA5" s="65"/>
      <c r="DDB5" s="65"/>
      <c r="DDC5" s="65"/>
      <c r="DDD5" s="65"/>
      <c r="DDE5" s="65"/>
      <c r="DDF5" s="65"/>
      <c r="DDG5" s="65"/>
      <c r="DDH5" s="65"/>
      <c r="DDI5" s="65"/>
      <c r="DDJ5" s="65"/>
      <c r="DDK5" s="65"/>
      <c r="DDL5" s="65"/>
      <c r="DDM5" s="65"/>
      <c r="DDN5" s="65"/>
      <c r="DDO5" s="65"/>
      <c r="DDP5" s="65"/>
      <c r="DDQ5" s="65"/>
      <c r="DDR5" s="65"/>
      <c r="DDS5" s="65"/>
      <c r="DDT5" s="65"/>
      <c r="DDU5" s="65"/>
      <c r="DDV5" s="65"/>
      <c r="DDW5" s="65"/>
      <c r="DDX5" s="65"/>
      <c r="DDY5" s="65"/>
      <c r="DDZ5" s="65"/>
      <c r="DEA5" s="65"/>
      <c r="DEB5" s="65"/>
      <c r="DEC5" s="65"/>
      <c r="DED5" s="65"/>
      <c r="DEE5" s="65"/>
      <c r="DEF5" s="65"/>
      <c r="DEG5" s="65"/>
      <c r="DEH5" s="65"/>
      <c r="DEI5" s="65"/>
      <c r="DEJ5" s="65"/>
      <c r="DEK5" s="65"/>
      <c r="DEL5" s="65"/>
      <c r="DEM5" s="65"/>
      <c r="DEN5" s="65"/>
      <c r="DEO5" s="65"/>
      <c r="DEP5" s="65"/>
      <c r="DEQ5" s="65"/>
      <c r="DER5" s="65"/>
      <c r="DES5" s="65"/>
      <c r="DET5" s="65"/>
      <c r="DEU5" s="65"/>
      <c r="DEV5" s="65"/>
      <c r="DEW5" s="65"/>
      <c r="DEX5" s="65"/>
      <c r="DEY5" s="65"/>
      <c r="DEZ5" s="65"/>
      <c r="DFA5" s="65"/>
      <c r="DFB5" s="65"/>
      <c r="DFC5" s="65"/>
      <c r="DFD5" s="65"/>
      <c r="DFE5" s="65"/>
      <c r="DFF5" s="65"/>
      <c r="DFG5" s="65"/>
      <c r="DFH5" s="65"/>
      <c r="DFI5" s="65"/>
      <c r="DFJ5" s="65"/>
      <c r="DFK5" s="65"/>
      <c r="DFL5" s="65"/>
      <c r="DFM5" s="65"/>
      <c r="DFN5" s="65"/>
      <c r="DFO5" s="65"/>
      <c r="DFP5" s="65"/>
      <c r="DFQ5" s="65"/>
      <c r="DFR5" s="65"/>
      <c r="DFS5" s="65"/>
      <c r="DFT5" s="65"/>
      <c r="DFU5" s="65"/>
      <c r="DFV5" s="65"/>
      <c r="DFW5" s="65"/>
      <c r="DFX5" s="65"/>
      <c r="DFY5" s="65"/>
      <c r="DFZ5" s="65"/>
      <c r="DGA5" s="65"/>
      <c r="DGB5" s="65"/>
      <c r="DGC5" s="65"/>
      <c r="DGD5" s="65"/>
      <c r="DGE5" s="65"/>
      <c r="DGF5" s="65"/>
      <c r="DGG5" s="65"/>
      <c r="DGH5" s="65"/>
      <c r="DGI5" s="65"/>
      <c r="DGJ5" s="65"/>
      <c r="DGK5" s="65"/>
      <c r="DGL5" s="65"/>
      <c r="DGM5" s="65"/>
      <c r="DGN5" s="65"/>
      <c r="DGO5" s="65"/>
      <c r="DGP5" s="65"/>
      <c r="DGQ5" s="65"/>
      <c r="DGR5" s="65"/>
      <c r="DGS5" s="65"/>
      <c r="DGT5" s="65"/>
      <c r="DGU5" s="65"/>
      <c r="DGV5" s="65"/>
      <c r="DGW5" s="65"/>
      <c r="DGX5" s="65"/>
      <c r="DGY5" s="65"/>
      <c r="DGZ5" s="65"/>
      <c r="DHA5" s="65"/>
      <c r="DHB5" s="65"/>
      <c r="DHC5" s="65"/>
      <c r="DHD5" s="65"/>
      <c r="DHE5" s="65"/>
      <c r="DHF5" s="65"/>
      <c r="DHG5" s="65"/>
      <c r="DHH5" s="65"/>
      <c r="DHI5" s="65"/>
      <c r="DHJ5" s="65"/>
      <c r="DHK5" s="65"/>
      <c r="DHL5" s="65"/>
      <c r="DHM5" s="65"/>
      <c r="DHN5" s="65"/>
      <c r="DHO5" s="65"/>
      <c r="DHP5" s="65"/>
      <c r="DHQ5" s="65"/>
      <c r="DHR5" s="65"/>
      <c r="DHS5" s="65"/>
      <c r="DHT5" s="65"/>
      <c r="DHU5" s="65"/>
      <c r="DHV5" s="65"/>
      <c r="DHW5" s="65"/>
      <c r="DHX5" s="65"/>
      <c r="DHY5" s="65"/>
      <c r="DHZ5" s="65"/>
      <c r="DIA5" s="65"/>
      <c r="DIB5" s="65"/>
      <c r="DIC5" s="65"/>
      <c r="DID5" s="65"/>
      <c r="DIE5" s="65"/>
      <c r="DIF5" s="65"/>
      <c r="DIG5" s="65"/>
      <c r="DIH5" s="65"/>
      <c r="DII5" s="65"/>
      <c r="DIJ5" s="65"/>
      <c r="DIK5" s="65"/>
      <c r="DIL5" s="65"/>
      <c r="DIM5" s="65"/>
      <c r="DIN5" s="65"/>
      <c r="DIO5" s="65"/>
      <c r="DIP5" s="65"/>
      <c r="DIQ5" s="65"/>
      <c r="DIR5" s="65"/>
      <c r="DIS5" s="65"/>
      <c r="DIT5" s="65"/>
      <c r="DIU5" s="65"/>
      <c r="DIV5" s="65"/>
      <c r="DIW5" s="65"/>
      <c r="DIX5" s="65"/>
      <c r="DIY5" s="65"/>
      <c r="DIZ5" s="65"/>
      <c r="DJA5" s="65"/>
      <c r="DJB5" s="65"/>
      <c r="DJC5" s="65"/>
      <c r="DJD5" s="65"/>
      <c r="DJE5" s="65"/>
      <c r="DJF5" s="65"/>
      <c r="DJG5" s="65"/>
      <c r="DJH5" s="65"/>
      <c r="DJI5" s="65"/>
      <c r="DJJ5" s="65"/>
      <c r="DJK5" s="65"/>
      <c r="DJL5" s="65"/>
      <c r="DJM5" s="65"/>
      <c r="DJN5" s="65"/>
      <c r="DJO5" s="65"/>
      <c r="DJP5" s="65"/>
      <c r="DJQ5" s="65"/>
      <c r="DJR5" s="65"/>
      <c r="DJS5" s="65"/>
      <c r="DJT5" s="65"/>
      <c r="DJU5" s="65"/>
      <c r="DJV5" s="65"/>
      <c r="DJW5" s="65"/>
      <c r="DJX5" s="65"/>
      <c r="DJY5" s="65"/>
      <c r="DJZ5" s="65"/>
      <c r="DKA5" s="65"/>
      <c r="DKB5" s="65"/>
      <c r="DKC5" s="65"/>
      <c r="DKD5" s="65"/>
      <c r="DKE5" s="65"/>
      <c r="DKF5" s="65"/>
      <c r="DKG5" s="65"/>
      <c r="DKH5" s="65"/>
      <c r="DKI5" s="65"/>
      <c r="DKJ5" s="65"/>
      <c r="DKK5" s="65"/>
      <c r="DKL5" s="65"/>
      <c r="DKM5" s="65"/>
      <c r="DKN5" s="65"/>
      <c r="DKO5" s="65"/>
      <c r="DKP5" s="65"/>
      <c r="DKQ5" s="65"/>
      <c r="DKR5" s="65"/>
      <c r="DKS5" s="65"/>
      <c r="DKT5" s="65"/>
      <c r="DKU5" s="65"/>
      <c r="DKV5" s="65"/>
      <c r="DKW5" s="65"/>
      <c r="DKX5" s="65"/>
      <c r="DKY5" s="65"/>
      <c r="DKZ5" s="65"/>
      <c r="DLA5" s="65"/>
      <c r="DLB5" s="65"/>
      <c r="DLC5" s="65"/>
      <c r="DLD5" s="65"/>
      <c r="DLE5" s="65"/>
      <c r="DLF5" s="65"/>
      <c r="DLG5" s="65"/>
      <c r="DLH5" s="65"/>
      <c r="DLI5" s="65"/>
      <c r="DLJ5" s="65"/>
      <c r="DLK5" s="65"/>
      <c r="DLL5" s="65"/>
      <c r="DLM5" s="65"/>
      <c r="DLN5" s="65"/>
      <c r="DLO5" s="65"/>
      <c r="DLP5" s="65"/>
      <c r="DLQ5" s="65"/>
      <c r="DLR5" s="65"/>
      <c r="DLS5" s="65"/>
      <c r="DLT5" s="65"/>
      <c r="DLU5" s="65"/>
      <c r="DLV5" s="65"/>
      <c r="DLW5" s="65"/>
      <c r="DLX5" s="65"/>
      <c r="DLY5" s="65"/>
      <c r="DLZ5" s="65"/>
      <c r="DMA5" s="65"/>
      <c r="DMB5" s="65"/>
      <c r="DMC5" s="65"/>
      <c r="DMD5" s="65"/>
      <c r="DME5" s="65"/>
      <c r="DMF5" s="65"/>
      <c r="DMG5" s="65"/>
      <c r="DMH5" s="65"/>
      <c r="DMI5" s="65"/>
      <c r="DMJ5" s="65"/>
      <c r="DMK5" s="65"/>
      <c r="DML5" s="65"/>
      <c r="DMM5" s="65"/>
      <c r="DMN5" s="65"/>
      <c r="DMO5" s="65"/>
      <c r="DMP5" s="65"/>
      <c r="DMQ5" s="65"/>
      <c r="DMR5" s="65"/>
      <c r="DMS5" s="65"/>
      <c r="DMT5" s="65"/>
      <c r="DMU5" s="65"/>
      <c r="DMV5" s="65"/>
      <c r="DMW5" s="65"/>
      <c r="DMX5" s="65"/>
      <c r="DMY5" s="65"/>
      <c r="DMZ5" s="65"/>
      <c r="DNA5" s="65"/>
      <c r="DNB5" s="65"/>
      <c r="DNC5" s="65"/>
      <c r="DND5" s="65"/>
      <c r="DNE5" s="65"/>
      <c r="DNF5" s="65"/>
      <c r="DNG5" s="65"/>
      <c r="DNH5" s="65"/>
      <c r="DNI5" s="65"/>
      <c r="DNJ5" s="65"/>
      <c r="DNK5" s="65"/>
      <c r="DNL5" s="65"/>
      <c r="DNM5" s="65"/>
      <c r="DNN5" s="65"/>
      <c r="DNO5" s="65"/>
      <c r="DNP5" s="65"/>
      <c r="DNQ5" s="65"/>
      <c r="DNR5" s="65"/>
      <c r="DNS5" s="65"/>
      <c r="DNT5" s="65"/>
      <c r="DNU5" s="65"/>
      <c r="DNV5" s="65"/>
      <c r="DNW5" s="65"/>
      <c r="DNX5" s="65"/>
      <c r="DNY5" s="65"/>
      <c r="DNZ5" s="65"/>
      <c r="DOA5" s="65"/>
      <c r="DOB5" s="65"/>
      <c r="DOC5" s="65"/>
      <c r="DOD5" s="65"/>
      <c r="DOE5" s="65"/>
      <c r="DOF5" s="65"/>
      <c r="DOG5" s="65"/>
      <c r="DOH5" s="65"/>
      <c r="DOI5" s="65"/>
      <c r="DOJ5" s="65"/>
      <c r="DOK5" s="65"/>
      <c r="DOL5" s="65"/>
      <c r="DOM5" s="65"/>
      <c r="DON5" s="65"/>
      <c r="DOO5" s="65"/>
      <c r="DOP5" s="65"/>
      <c r="DOQ5" s="65"/>
      <c r="DOR5" s="65"/>
      <c r="DOS5" s="65"/>
      <c r="DOT5" s="65"/>
      <c r="DOU5" s="65"/>
      <c r="DOV5" s="65"/>
      <c r="DOW5" s="65"/>
      <c r="DOX5" s="65"/>
      <c r="DOY5" s="65"/>
      <c r="DOZ5" s="65"/>
      <c r="DPA5" s="65"/>
      <c r="DPB5" s="65"/>
      <c r="DPC5" s="65"/>
      <c r="DPD5" s="65"/>
      <c r="DPE5" s="65"/>
      <c r="DPF5" s="65"/>
      <c r="DPG5" s="65"/>
      <c r="DPH5" s="65"/>
      <c r="DPI5" s="65"/>
      <c r="DPJ5" s="65"/>
      <c r="DPK5" s="65"/>
      <c r="DPL5" s="65"/>
      <c r="DPM5" s="65"/>
      <c r="DPN5" s="65"/>
      <c r="DPO5" s="65"/>
      <c r="DPP5" s="65"/>
      <c r="DPQ5" s="65"/>
      <c r="DPR5" s="65"/>
      <c r="DPS5" s="65"/>
      <c r="DPT5" s="65"/>
      <c r="DPU5" s="65"/>
      <c r="DPV5" s="65"/>
      <c r="DPW5" s="65"/>
      <c r="DPX5" s="65"/>
      <c r="DPY5" s="65"/>
      <c r="DPZ5" s="65"/>
      <c r="DQA5" s="65"/>
      <c r="DQB5" s="65"/>
      <c r="DQC5" s="65"/>
      <c r="DQD5" s="65"/>
      <c r="DQE5" s="65"/>
      <c r="DQF5" s="65"/>
      <c r="DQG5" s="65"/>
      <c r="DQH5" s="65"/>
      <c r="DQI5" s="65"/>
      <c r="DQJ5" s="65"/>
      <c r="DQK5" s="65"/>
      <c r="DQL5" s="65"/>
      <c r="DQM5" s="65"/>
      <c r="DQN5" s="65"/>
      <c r="DQO5" s="65"/>
      <c r="DQP5" s="65"/>
      <c r="DQQ5" s="65"/>
      <c r="DQR5" s="65"/>
      <c r="DQS5" s="65"/>
      <c r="DQT5" s="65"/>
      <c r="DQU5" s="65"/>
      <c r="DQV5" s="65"/>
      <c r="DQW5" s="65"/>
      <c r="DQX5" s="65"/>
      <c r="DQY5" s="65"/>
      <c r="DQZ5" s="65"/>
      <c r="DRA5" s="65"/>
      <c r="DRB5" s="65"/>
      <c r="DRC5" s="65"/>
      <c r="DRD5" s="65"/>
      <c r="DRE5" s="65"/>
      <c r="DRF5" s="65"/>
      <c r="DRG5" s="65"/>
      <c r="DRH5" s="65"/>
      <c r="DRI5" s="65"/>
      <c r="DRJ5" s="65"/>
      <c r="DRK5" s="65"/>
      <c r="DRL5" s="65"/>
      <c r="DRM5" s="65"/>
      <c r="DRN5" s="65"/>
      <c r="DRO5" s="65"/>
      <c r="DRP5" s="65"/>
      <c r="DRQ5" s="65"/>
      <c r="DRR5" s="65"/>
      <c r="DRS5" s="65"/>
      <c r="DRT5" s="65"/>
      <c r="DRU5" s="65"/>
      <c r="DRV5" s="65"/>
      <c r="DRW5" s="65"/>
      <c r="DRX5" s="65"/>
      <c r="DRY5" s="65"/>
      <c r="DRZ5" s="65"/>
      <c r="DSA5" s="65"/>
      <c r="DSB5" s="65"/>
      <c r="DSC5" s="65"/>
      <c r="DSD5" s="65"/>
      <c r="DSE5" s="65"/>
      <c r="DSF5" s="65"/>
      <c r="DSG5" s="65"/>
      <c r="DSH5" s="65"/>
      <c r="DSI5" s="65"/>
      <c r="DSJ5" s="65"/>
      <c r="DSK5" s="65"/>
      <c r="DSL5" s="65"/>
      <c r="DSM5" s="65"/>
      <c r="DSN5" s="65"/>
      <c r="DSO5" s="65"/>
      <c r="DSP5" s="65"/>
      <c r="DSQ5" s="65"/>
      <c r="DSR5" s="65"/>
      <c r="DSS5" s="65"/>
      <c r="DST5" s="65"/>
      <c r="DSU5" s="65"/>
      <c r="DSV5" s="65"/>
      <c r="DSW5" s="65"/>
      <c r="DSX5" s="65"/>
      <c r="DSY5" s="65"/>
      <c r="DSZ5" s="65"/>
      <c r="DTA5" s="65"/>
      <c r="DTB5" s="65"/>
      <c r="DTC5" s="65"/>
      <c r="DTD5" s="65"/>
      <c r="DTE5" s="65"/>
      <c r="DTF5" s="65"/>
      <c r="DTG5" s="65"/>
      <c r="DTH5" s="65"/>
      <c r="DTI5" s="65"/>
      <c r="DTJ5" s="65"/>
      <c r="DTK5" s="65"/>
      <c r="DTL5" s="65"/>
      <c r="DTM5" s="65"/>
      <c r="DTN5" s="65"/>
      <c r="DTO5" s="65"/>
      <c r="DTP5" s="65"/>
      <c r="DTQ5" s="65"/>
      <c r="DTR5" s="65"/>
      <c r="DTS5" s="65"/>
      <c r="DTT5" s="65"/>
      <c r="DTU5" s="65"/>
      <c r="DTV5" s="65"/>
      <c r="DTW5" s="65"/>
      <c r="DTX5" s="65"/>
      <c r="DTY5" s="65"/>
      <c r="DTZ5" s="65"/>
      <c r="DUA5" s="65"/>
      <c r="DUB5" s="65"/>
      <c r="DUC5" s="65"/>
      <c r="DUD5" s="65"/>
      <c r="DUE5" s="65"/>
      <c r="DUF5" s="65"/>
      <c r="DUG5" s="65"/>
      <c r="DUH5" s="65"/>
      <c r="DUI5" s="65"/>
      <c r="DUJ5" s="65"/>
      <c r="DUK5" s="65"/>
      <c r="DUL5" s="65"/>
      <c r="DUM5" s="65"/>
      <c r="DUN5" s="65"/>
      <c r="DUO5" s="65"/>
      <c r="DUP5" s="65"/>
      <c r="DUQ5" s="65"/>
      <c r="DUR5" s="65"/>
      <c r="DUS5" s="65"/>
      <c r="DUT5" s="65"/>
      <c r="DUU5" s="65"/>
      <c r="DUV5" s="65"/>
      <c r="DUW5" s="65"/>
      <c r="DUX5" s="65"/>
      <c r="DUY5" s="65"/>
      <c r="DUZ5" s="65"/>
      <c r="DVA5" s="65"/>
      <c r="DVB5" s="65"/>
      <c r="DVC5" s="65"/>
      <c r="DVD5" s="65"/>
      <c r="DVE5" s="65"/>
      <c r="DVF5" s="65"/>
      <c r="DVG5" s="65"/>
      <c r="DVH5" s="65"/>
      <c r="DVI5" s="65"/>
      <c r="DVJ5" s="65"/>
      <c r="DVK5" s="65"/>
      <c r="DVL5" s="65"/>
      <c r="DVM5" s="65"/>
      <c r="DVN5" s="65"/>
      <c r="DVO5" s="65"/>
      <c r="DVP5" s="65"/>
      <c r="DVQ5" s="65"/>
      <c r="DVR5" s="65"/>
      <c r="DVS5" s="65"/>
      <c r="DVT5" s="65"/>
      <c r="DVU5" s="65"/>
      <c r="DVV5" s="65"/>
      <c r="DVW5" s="65"/>
      <c r="DVX5" s="65"/>
      <c r="DVY5" s="65"/>
      <c r="DVZ5" s="65"/>
      <c r="DWA5" s="65"/>
      <c r="DWB5" s="65"/>
      <c r="DWC5" s="65"/>
      <c r="DWD5" s="65"/>
      <c r="DWE5" s="65"/>
      <c r="DWF5" s="65"/>
      <c r="DWG5" s="65"/>
      <c r="DWH5" s="65"/>
      <c r="DWI5" s="65"/>
      <c r="DWJ5" s="65"/>
      <c r="DWK5" s="65"/>
      <c r="DWL5" s="65"/>
      <c r="DWM5" s="65"/>
      <c r="DWN5" s="65"/>
      <c r="DWO5" s="65"/>
      <c r="DWP5" s="65"/>
      <c r="DWQ5" s="65"/>
      <c r="DWR5" s="65"/>
      <c r="DWS5" s="65"/>
      <c r="DWT5" s="65"/>
      <c r="DWU5" s="65"/>
      <c r="DWV5" s="65"/>
      <c r="DWW5" s="65"/>
      <c r="DWX5" s="65"/>
      <c r="DWY5" s="65"/>
      <c r="DWZ5" s="65"/>
      <c r="DXA5" s="65"/>
      <c r="DXB5" s="65"/>
      <c r="DXC5" s="65"/>
      <c r="DXD5" s="65"/>
      <c r="DXE5" s="65"/>
      <c r="DXF5" s="65"/>
      <c r="DXG5" s="65"/>
      <c r="DXH5" s="65"/>
      <c r="DXI5" s="65"/>
      <c r="DXJ5" s="65"/>
      <c r="DXK5" s="65"/>
      <c r="DXL5" s="65"/>
      <c r="DXM5" s="65"/>
      <c r="DXN5" s="65"/>
      <c r="DXO5" s="65"/>
      <c r="DXP5" s="65"/>
      <c r="DXQ5" s="65"/>
      <c r="DXR5" s="65"/>
      <c r="DXS5" s="65"/>
      <c r="DXT5" s="65"/>
      <c r="DXU5" s="65"/>
      <c r="DXV5" s="65"/>
      <c r="DXW5" s="65"/>
      <c r="DXX5" s="65"/>
      <c r="DXY5" s="65"/>
      <c r="DXZ5" s="65"/>
      <c r="DYA5" s="65"/>
      <c r="DYB5" s="65"/>
      <c r="DYC5" s="65"/>
      <c r="DYD5" s="65"/>
      <c r="DYE5" s="65"/>
      <c r="DYF5" s="65"/>
      <c r="DYG5" s="65"/>
      <c r="DYH5" s="65"/>
      <c r="DYI5" s="65"/>
      <c r="DYJ5" s="65"/>
      <c r="DYK5" s="65"/>
      <c r="DYL5" s="65"/>
      <c r="DYM5" s="65"/>
      <c r="DYN5" s="65"/>
      <c r="DYO5" s="65"/>
      <c r="DYP5" s="65"/>
      <c r="DYQ5" s="65"/>
      <c r="DYR5" s="65"/>
      <c r="DYS5" s="65"/>
      <c r="DYT5" s="65"/>
      <c r="DYU5" s="65"/>
      <c r="DYV5" s="65"/>
      <c r="DYW5" s="65"/>
      <c r="DYX5" s="65"/>
      <c r="DYY5" s="65"/>
      <c r="DYZ5" s="65"/>
      <c r="DZA5" s="65"/>
      <c r="DZB5" s="65"/>
      <c r="DZC5" s="65"/>
      <c r="DZD5" s="65"/>
      <c r="DZE5" s="65"/>
      <c r="DZF5" s="65"/>
      <c r="DZG5" s="65"/>
      <c r="DZH5" s="65"/>
      <c r="DZI5" s="65"/>
      <c r="DZJ5" s="65"/>
      <c r="DZK5" s="65"/>
      <c r="DZL5" s="65"/>
      <c r="DZM5" s="65"/>
      <c r="DZN5" s="65"/>
      <c r="DZO5" s="65"/>
      <c r="DZP5" s="65"/>
      <c r="DZQ5" s="65"/>
      <c r="DZR5" s="65"/>
      <c r="DZS5" s="65"/>
      <c r="DZT5" s="65"/>
      <c r="DZU5" s="65"/>
      <c r="DZV5" s="65"/>
      <c r="DZW5" s="65"/>
      <c r="DZX5" s="65"/>
      <c r="DZY5" s="65"/>
      <c r="DZZ5" s="65"/>
      <c r="EAA5" s="65"/>
      <c r="EAB5" s="65"/>
      <c r="EAC5" s="65"/>
      <c r="EAD5" s="65"/>
      <c r="EAE5" s="65"/>
      <c r="EAF5" s="65"/>
      <c r="EAG5" s="65"/>
      <c r="EAH5" s="65"/>
      <c r="EAI5" s="65"/>
      <c r="EAJ5" s="65"/>
      <c r="EAK5" s="65"/>
      <c r="EAL5" s="65"/>
      <c r="EAM5" s="65"/>
      <c r="EAN5" s="65"/>
      <c r="EAO5" s="65"/>
      <c r="EAP5" s="65"/>
      <c r="EAQ5" s="65"/>
      <c r="EAR5" s="65"/>
      <c r="EAS5" s="65"/>
      <c r="EAT5" s="65"/>
      <c r="EAU5" s="65"/>
      <c r="EAV5" s="65"/>
      <c r="EAW5" s="65"/>
      <c r="EAX5" s="65"/>
      <c r="EAY5" s="65"/>
      <c r="EAZ5" s="65"/>
      <c r="EBA5" s="65"/>
      <c r="EBB5" s="65"/>
      <c r="EBC5" s="65"/>
      <c r="EBD5" s="65"/>
      <c r="EBE5" s="65"/>
      <c r="EBF5" s="65"/>
      <c r="EBG5" s="65"/>
      <c r="EBH5" s="65"/>
      <c r="EBI5" s="65"/>
      <c r="EBJ5" s="65"/>
      <c r="EBK5" s="65"/>
      <c r="EBL5" s="65"/>
      <c r="EBM5" s="65"/>
      <c r="EBN5" s="65"/>
      <c r="EBO5" s="65"/>
      <c r="EBP5" s="65"/>
      <c r="EBQ5" s="65"/>
      <c r="EBR5" s="65"/>
      <c r="EBS5" s="65"/>
      <c r="EBT5" s="65"/>
      <c r="EBU5" s="65"/>
      <c r="EBV5" s="65"/>
      <c r="EBW5" s="65"/>
      <c r="EBX5" s="65"/>
      <c r="EBY5" s="65"/>
      <c r="EBZ5" s="65"/>
      <c r="ECA5" s="65"/>
      <c r="ECB5" s="65"/>
      <c r="ECC5" s="65"/>
      <c r="ECD5" s="65"/>
      <c r="ECE5" s="65"/>
      <c r="ECF5" s="65"/>
      <c r="ECG5" s="65"/>
      <c r="ECH5" s="65"/>
      <c r="ECI5" s="65"/>
      <c r="ECJ5" s="65"/>
      <c r="ECK5" s="65"/>
      <c r="ECL5" s="65"/>
      <c r="ECM5" s="65"/>
      <c r="ECN5" s="65"/>
      <c r="ECO5" s="65"/>
      <c r="ECP5" s="65"/>
      <c r="ECQ5" s="65"/>
      <c r="ECR5" s="65"/>
      <c r="ECS5" s="65"/>
      <c r="ECT5" s="65"/>
      <c r="ECU5" s="65"/>
      <c r="ECV5" s="65"/>
      <c r="ECW5" s="65"/>
      <c r="ECX5" s="65"/>
      <c r="ECY5" s="65"/>
      <c r="ECZ5" s="65"/>
      <c r="EDA5" s="65"/>
      <c r="EDB5" s="65"/>
      <c r="EDC5" s="65"/>
      <c r="EDD5" s="65"/>
      <c r="EDE5" s="65"/>
      <c r="EDF5" s="65"/>
      <c r="EDG5" s="65"/>
      <c r="EDH5" s="65"/>
      <c r="EDI5" s="65"/>
      <c r="EDJ5" s="65"/>
      <c r="EDK5" s="65"/>
      <c r="EDL5" s="65"/>
      <c r="EDM5" s="65"/>
      <c r="EDN5" s="65"/>
      <c r="EDO5" s="65"/>
      <c r="EDP5" s="65"/>
      <c r="EDQ5" s="65"/>
      <c r="EDR5" s="65"/>
      <c r="EDS5" s="65"/>
      <c r="EDT5" s="65"/>
      <c r="EDU5" s="65"/>
      <c r="EDV5" s="65"/>
      <c r="EDW5" s="65"/>
      <c r="EDX5" s="65"/>
      <c r="EDY5" s="65"/>
      <c r="EDZ5" s="65"/>
      <c r="EEA5" s="65"/>
      <c r="EEB5" s="65"/>
      <c r="EEC5" s="65"/>
      <c r="EED5" s="65"/>
      <c r="EEE5" s="65"/>
      <c r="EEF5" s="65"/>
      <c r="EEG5" s="65"/>
      <c r="EEH5" s="65"/>
      <c r="EEI5" s="65"/>
      <c r="EEJ5" s="65"/>
      <c r="EEK5" s="65"/>
      <c r="EEL5" s="65"/>
      <c r="EEM5" s="65"/>
      <c r="EEN5" s="65"/>
      <c r="EEO5" s="65"/>
      <c r="EEP5" s="65"/>
      <c r="EEQ5" s="65"/>
      <c r="EER5" s="65"/>
      <c r="EES5" s="65"/>
      <c r="EET5" s="65"/>
      <c r="EEU5" s="65"/>
      <c r="EEV5" s="65"/>
      <c r="EEW5" s="65"/>
      <c r="EEX5" s="65"/>
      <c r="EEY5" s="65"/>
      <c r="EEZ5" s="65"/>
      <c r="EFA5" s="65"/>
      <c r="EFB5" s="65"/>
      <c r="EFC5" s="65"/>
      <c r="EFD5" s="65"/>
      <c r="EFE5" s="65"/>
      <c r="EFF5" s="65"/>
      <c r="EFG5" s="65"/>
      <c r="EFH5" s="65"/>
      <c r="EFI5" s="65"/>
      <c r="EFJ5" s="65"/>
      <c r="EFK5" s="65"/>
      <c r="EFL5" s="65"/>
      <c r="EFM5" s="65"/>
      <c r="EFN5" s="65"/>
      <c r="EFO5" s="65"/>
      <c r="EFP5" s="65"/>
      <c r="EFQ5" s="65"/>
      <c r="EFR5" s="65"/>
      <c r="EFS5" s="65"/>
      <c r="EFT5" s="65"/>
      <c r="EFU5" s="65"/>
      <c r="EFV5" s="65"/>
      <c r="EFW5" s="65"/>
      <c r="EFX5" s="65"/>
      <c r="EFY5" s="65"/>
      <c r="EFZ5" s="65"/>
      <c r="EGA5" s="65"/>
      <c r="EGB5" s="65"/>
      <c r="EGC5" s="65"/>
      <c r="EGD5" s="65"/>
      <c r="EGE5" s="65"/>
      <c r="EGF5" s="65"/>
      <c r="EGG5" s="65"/>
      <c r="EGH5" s="65"/>
      <c r="EGI5" s="65"/>
      <c r="EGJ5" s="65"/>
      <c r="EGK5" s="65"/>
      <c r="EGL5" s="65"/>
      <c r="EGM5" s="65"/>
      <c r="EGN5" s="65"/>
      <c r="EGO5" s="65"/>
      <c r="EGP5" s="65"/>
      <c r="EGQ5" s="65"/>
      <c r="EGR5" s="65"/>
      <c r="EGS5" s="65"/>
      <c r="EGT5" s="65"/>
      <c r="EGU5" s="65"/>
      <c r="EGV5" s="65"/>
      <c r="EGW5" s="65"/>
      <c r="EGX5" s="65"/>
      <c r="EGY5" s="65"/>
      <c r="EGZ5" s="65"/>
      <c r="EHA5" s="65"/>
      <c r="EHB5" s="65"/>
      <c r="EHC5" s="65"/>
      <c r="EHD5" s="65"/>
      <c r="EHE5" s="65"/>
      <c r="EHF5" s="65"/>
      <c r="EHG5" s="65"/>
      <c r="EHH5" s="65"/>
      <c r="EHI5" s="65"/>
      <c r="EHJ5" s="65"/>
      <c r="EHK5" s="65"/>
      <c r="EHL5" s="65"/>
      <c r="EHM5" s="65"/>
      <c r="EHN5" s="65"/>
      <c r="EHO5" s="65"/>
      <c r="EHP5" s="65"/>
      <c r="EHQ5" s="65"/>
      <c r="EHR5" s="65"/>
      <c r="EHS5" s="65"/>
      <c r="EHT5" s="65"/>
      <c r="EHU5" s="65"/>
      <c r="EHV5" s="65"/>
      <c r="EHW5" s="65"/>
      <c r="EHX5" s="65"/>
      <c r="EHY5" s="65"/>
      <c r="EHZ5" s="65"/>
      <c r="EIA5" s="65"/>
      <c r="EIB5" s="65"/>
      <c r="EIC5" s="65"/>
      <c r="EID5" s="65"/>
      <c r="EIE5" s="65"/>
      <c r="EIF5" s="65"/>
      <c r="EIG5" s="65"/>
      <c r="EIH5" s="65"/>
      <c r="EII5" s="65"/>
      <c r="EIJ5" s="65"/>
      <c r="EIK5" s="65"/>
      <c r="EIL5" s="65"/>
      <c r="EIM5" s="65"/>
      <c r="EIN5" s="65"/>
      <c r="EIO5" s="65"/>
      <c r="EIP5" s="65"/>
      <c r="EIQ5" s="65"/>
      <c r="EIR5" s="65"/>
      <c r="EIS5" s="65"/>
      <c r="EIT5" s="65"/>
      <c r="EIU5" s="65"/>
      <c r="EIV5" s="65"/>
      <c r="EIW5" s="65"/>
      <c r="EIX5" s="65"/>
      <c r="EIY5" s="65"/>
      <c r="EIZ5" s="65"/>
      <c r="EJA5" s="65"/>
      <c r="EJB5" s="65"/>
      <c r="EJC5" s="65"/>
      <c r="EJD5" s="65"/>
      <c r="EJE5" s="65"/>
      <c r="EJF5" s="65"/>
      <c r="EJG5" s="65"/>
      <c r="EJH5" s="65"/>
      <c r="EJI5" s="65"/>
      <c r="EJJ5" s="65"/>
      <c r="EJK5" s="65"/>
      <c r="EJL5" s="65"/>
      <c r="EJM5" s="65"/>
      <c r="EJN5" s="65"/>
      <c r="EJO5" s="65"/>
      <c r="EJP5" s="65"/>
      <c r="EJQ5" s="65"/>
      <c r="EJR5" s="65"/>
      <c r="EJS5" s="65"/>
      <c r="EJT5" s="65"/>
      <c r="EJU5" s="65"/>
      <c r="EJV5" s="65"/>
      <c r="EJW5" s="65"/>
      <c r="EJX5" s="65"/>
      <c r="EJY5" s="65"/>
      <c r="EJZ5" s="65"/>
      <c r="EKA5" s="65"/>
      <c r="EKB5" s="65"/>
      <c r="EKC5" s="65"/>
      <c r="EKD5" s="65"/>
      <c r="EKE5" s="65"/>
      <c r="EKF5" s="65"/>
      <c r="EKG5" s="65"/>
      <c r="EKH5" s="65"/>
      <c r="EKI5" s="65"/>
      <c r="EKJ5" s="65"/>
      <c r="EKK5" s="65"/>
      <c r="EKL5" s="65"/>
      <c r="EKM5" s="65"/>
      <c r="EKN5" s="65"/>
      <c r="EKO5" s="65"/>
      <c r="EKP5" s="65"/>
      <c r="EKQ5" s="65"/>
      <c r="EKR5" s="65"/>
      <c r="EKS5" s="65"/>
      <c r="EKT5" s="65"/>
      <c r="EKU5" s="65"/>
      <c r="EKV5" s="65"/>
      <c r="EKW5" s="65"/>
      <c r="EKX5" s="65"/>
      <c r="EKY5" s="65"/>
      <c r="EKZ5" s="65"/>
      <c r="ELA5" s="65"/>
      <c r="ELB5" s="65"/>
      <c r="ELC5" s="65"/>
      <c r="ELD5" s="65"/>
      <c r="ELE5" s="65"/>
      <c r="ELF5" s="65"/>
      <c r="ELG5" s="65"/>
      <c r="ELH5" s="65"/>
      <c r="ELI5" s="65"/>
      <c r="ELJ5" s="65"/>
      <c r="ELK5" s="65"/>
      <c r="ELL5" s="65"/>
      <c r="ELM5" s="65"/>
      <c r="ELN5" s="65"/>
      <c r="ELO5" s="65"/>
      <c r="ELP5" s="65"/>
      <c r="ELQ5" s="65"/>
      <c r="ELR5" s="65"/>
      <c r="ELS5" s="65"/>
      <c r="ELT5" s="65"/>
      <c r="ELU5" s="65"/>
      <c r="ELV5" s="65"/>
      <c r="ELW5" s="65"/>
      <c r="ELX5" s="65"/>
      <c r="ELY5" s="65"/>
      <c r="ELZ5" s="65"/>
      <c r="EMA5" s="65"/>
      <c r="EMB5" s="65"/>
      <c r="EMC5" s="65"/>
      <c r="EMD5" s="65"/>
      <c r="EME5" s="65"/>
      <c r="EMF5" s="65"/>
      <c r="EMG5" s="65"/>
      <c r="EMH5" s="65"/>
      <c r="EMI5" s="65"/>
      <c r="EMJ5" s="65"/>
      <c r="EMK5" s="65"/>
      <c r="EML5" s="65"/>
      <c r="EMM5" s="65"/>
      <c r="EMN5" s="65"/>
      <c r="EMO5" s="65"/>
      <c r="EMP5" s="65"/>
      <c r="EMQ5" s="65"/>
      <c r="EMR5" s="65"/>
      <c r="EMS5" s="65"/>
      <c r="EMT5" s="65"/>
      <c r="EMU5" s="65"/>
      <c r="EMV5" s="65"/>
      <c r="EMW5" s="65"/>
      <c r="EMX5" s="65"/>
      <c r="EMY5" s="65"/>
      <c r="EMZ5" s="65"/>
      <c r="ENA5" s="65"/>
      <c r="ENB5" s="65"/>
      <c r="ENC5" s="65"/>
      <c r="END5" s="65"/>
      <c r="ENE5" s="65"/>
      <c r="ENF5" s="65"/>
      <c r="ENG5" s="65"/>
      <c r="ENH5" s="65"/>
      <c r="ENI5" s="65"/>
      <c r="ENJ5" s="65"/>
      <c r="ENK5" s="65"/>
      <c r="ENL5" s="65"/>
      <c r="ENM5" s="65"/>
      <c r="ENN5" s="65"/>
      <c r="ENO5" s="65"/>
      <c r="ENP5" s="65"/>
      <c r="ENQ5" s="65"/>
      <c r="ENR5" s="65"/>
      <c r="ENS5" s="65"/>
      <c r="ENT5" s="65"/>
      <c r="ENU5" s="65"/>
      <c r="ENV5" s="65"/>
      <c r="ENW5" s="65"/>
      <c r="ENX5" s="65"/>
      <c r="ENY5" s="65"/>
      <c r="ENZ5" s="65"/>
      <c r="EOA5" s="65"/>
      <c r="EOB5" s="65"/>
      <c r="EOC5" s="65"/>
      <c r="EOD5" s="65"/>
      <c r="EOE5" s="65"/>
      <c r="EOF5" s="65"/>
      <c r="EOG5" s="65"/>
      <c r="EOH5" s="65"/>
      <c r="EOI5" s="65"/>
      <c r="EOJ5" s="65"/>
      <c r="EOK5" s="65"/>
      <c r="EOL5" s="65"/>
      <c r="EOM5" s="65"/>
      <c r="EON5" s="65"/>
      <c r="EOO5" s="65"/>
      <c r="EOP5" s="65"/>
      <c r="EOQ5" s="65"/>
      <c r="EOR5" s="65"/>
      <c r="EOS5" s="65"/>
      <c r="EOT5" s="65"/>
      <c r="EOU5" s="65"/>
      <c r="EOV5" s="65"/>
      <c r="EOW5" s="65"/>
      <c r="EOX5" s="65"/>
      <c r="EOY5" s="65"/>
      <c r="EOZ5" s="65"/>
      <c r="EPA5" s="65"/>
      <c r="EPB5" s="65"/>
      <c r="EPC5" s="65"/>
      <c r="EPD5" s="65"/>
      <c r="EPE5" s="65"/>
      <c r="EPF5" s="65"/>
      <c r="EPG5" s="65"/>
      <c r="EPH5" s="65"/>
      <c r="EPI5" s="65"/>
      <c r="EPJ5" s="65"/>
      <c r="EPK5" s="65"/>
      <c r="EPL5" s="65"/>
      <c r="EPM5" s="65"/>
      <c r="EPN5" s="65"/>
      <c r="EPO5" s="65"/>
      <c r="EPP5" s="65"/>
      <c r="EPQ5" s="65"/>
      <c r="EPR5" s="65"/>
      <c r="EPS5" s="65"/>
      <c r="EPT5" s="65"/>
      <c r="EPU5" s="65"/>
      <c r="EPV5" s="65"/>
      <c r="EPW5" s="65"/>
      <c r="EPX5" s="65"/>
      <c r="EPY5" s="65"/>
      <c r="EPZ5" s="65"/>
      <c r="EQA5" s="65"/>
      <c r="EQB5" s="65"/>
      <c r="EQC5" s="65"/>
      <c r="EQD5" s="65"/>
      <c r="EQE5" s="65"/>
      <c r="EQF5" s="65"/>
      <c r="EQG5" s="65"/>
      <c r="EQH5" s="65"/>
      <c r="EQI5" s="65"/>
      <c r="EQJ5" s="65"/>
      <c r="EQK5" s="65"/>
      <c r="EQL5" s="65"/>
      <c r="EQM5" s="65"/>
      <c r="EQN5" s="65"/>
      <c r="EQO5" s="65"/>
      <c r="EQP5" s="65"/>
      <c r="EQQ5" s="65"/>
      <c r="EQR5" s="65"/>
      <c r="EQS5" s="65"/>
      <c r="EQT5" s="65"/>
      <c r="EQU5" s="65"/>
      <c r="EQV5" s="65"/>
      <c r="EQW5" s="65"/>
      <c r="EQX5" s="65"/>
      <c r="EQY5" s="65"/>
      <c r="EQZ5" s="65"/>
      <c r="ERA5" s="65"/>
      <c r="ERB5" s="65"/>
      <c r="ERC5" s="65"/>
      <c r="ERD5" s="65"/>
      <c r="ERE5" s="65"/>
      <c r="ERF5" s="65"/>
      <c r="ERG5" s="65"/>
      <c r="ERH5" s="65"/>
      <c r="ERI5" s="65"/>
      <c r="ERJ5" s="65"/>
      <c r="ERK5" s="65"/>
      <c r="ERL5" s="65"/>
      <c r="ERM5" s="65"/>
      <c r="ERN5" s="65"/>
      <c r="ERO5" s="65"/>
      <c r="ERP5" s="65"/>
      <c r="ERQ5" s="65"/>
      <c r="ERR5" s="65"/>
      <c r="ERS5" s="65"/>
      <c r="ERT5" s="65"/>
      <c r="ERU5" s="65"/>
      <c r="ERV5" s="65"/>
      <c r="ERW5" s="65"/>
      <c r="ERX5" s="65"/>
      <c r="ERY5" s="65"/>
      <c r="ERZ5" s="65"/>
      <c r="ESA5" s="65"/>
      <c r="ESB5" s="65"/>
      <c r="ESC5" s="65"/>
      <c r="ESD5" s="65"/>
      <c r="ESE5" s="65"/>
      <c r="ESF5" s="65"/>
      <c r="ESG5" s="65"/>
      <c r="ESH5" s="65"/>
      <c r="ESI5" s="65"/>
      <c r="ESJ5" s="65"/>
      <c r="ESK5" s="65"/>
      <c r="ESL5" s="65"/>
      <c r="ESM5" s="65"/>
      <c r="ESN5" s="65"/>
      <c r="ESO5" s="65"/>
      <c r="ESP5" s="65"/>
      <c r="ESQ5" s="65"/>
      <c r="ESR5" s="65"/>
      <c r="ESS5" s="65"/>
      <c r="EST5" s="65"/>
      <c r="ESU5" s="65"/>
      <c r="ESV5" s="65"/>
      <c r="ESW5" s="65"/>
      <c r="ESX5" s="65"/>
      <c r="ESY5" s="65"/>
      <c r="ESZ5" s="65"/>
      <c r="ETA5" s="65"/>
      <c r="ETB5" s="65"/>
      <c r="ETC5" s="65"/>
      <c r="ETD5" s="65"/>
      <c r="ETE5" s="65"/>
      <c r="ETF5" s="65"/>
      <c r="ETG5" s="65"/>
      <c r="ETH5" s="65"/>
      <c r="ETI5" s="65"/>
      <c r="ETJ5" s="65"/>
      <c r="ETK5" s="65"/>
      <c r="ETL5" s="65"/>
      <c r="ETM5" s="65"/>
      <c r="ETN5" s="65"/>
      <c r="ETO5" s="65"/>
      <c r="ETP5" s="65"/>
      <c r="ETQ5" s="65"/>
      <c r="ETR5" s="65"/>
      <c r="ETS5" s="65"/>
      <c r="ETT5" s="65"/>
      <c r="ETU5" s="65"/>
      <c r="ETV5" s="65"/>
      <c r="ETW5" s="65"/>
      <c r="ETX5" s="65"/>
      <c r="ETY5" s="65"/>
      <c r="ETZ5" s="65"/>
      <c r="EUA5" s="65"/>
      <c r="EUB5" s="65"/>
      <c r="EUC5" s="65"/>
      <c r="EUD5" s="65"/>
      <c r="EUE5" s="65"/>
      <c r="EUF5" s="65"/>
      <c r="EUG5" s="65"/>
      <c r="EUH5" s="65"/>
      <c r="EUI5" s="65"/>
      <c r="EUJ5" s="65"/>
      <c r="EUK5" s="65"/>
      <c r="EUL5" s="65"/>
      <c r="EUM5" s="65"/>
      <c r="EUN5" s="65"/>
      <c r="EUO5" s="65"/>
      <c r="EUP5" s="65"/>
      <c r="EUQ5" s="65"/>
      <c r="EUR5" s="65"/>
      <c r="EUS5" s="65"/>
      <c r="EUT5" s="65"/>
      <c r="EUU5" s="65"/>
      <c r="EUV5" s="65"/>
      <c r="EUW5" s="65"/>
      <c r="EUX5" s="65"/>
      <c r="EUY5" s="65"/>
      <c r="EUZ5" s="65"/>
      <c r="EVA5" s="65"/>
      <c r="EVB5" s="65"/>
      <c r="EVC5" s="65"/>
      <c r="EVD5" s="65"/>
      <c r="EVE5" s="65"/>
      <c r="EVF5" s="65"/>
      <c r="EVG5" s="65"/>
      <c r="EVH5" s="65"/>
      <c r="EVI5" s="65"/>
      <c r="EVJ5" s="65"/>
      <c r="EVK5" s="65"/>
      <c r="EVL5" s="65"/>
      <c r="EVM5" s="65"/>
      <c r="EVN5" s="65"/>
      <c r="EVO5" s="65"/>
      <c r="EVP5" s="65"/>
      <c r="EVQ5" s="65"/>
      <c r="EVR5" s="65"/>
      <c r="EVS5" s="65"/>
      <c r="EVT5" s="65"/>
      <c r="EVU5" s="65"/>
      <c r="EVV5" s="65"/>
      <c r="EVW5" s="65"/>
      <c r="EVX5" s="65"/>
      <c r="EVY5" s="65"/>
      <c r="EVZ5" s="65"/>
      <c r="EWA5" s="65"/>
      <c r="EWB5" s="65"/>
      <c r="EWC5" s="65"/>
      <c r="EWD5" s="65"/>
      <c r="EWE5" s="65"/>
      <c r="EWF5" s="65"/>
      <c r="EWG5" s="65"/>
      <c r="EWH5" s="65"/>
      <c r="EWI5" s="65"/>
      <c r="EWJ5" s="65"/>
      <c r="EWK5" s="65"/>
      <c r="EWL5" s="65"/>
      <c r="EWM5" s="65"/>
      <c r="EWN5" s="65"/>
      <c r="EWO5" s="65"/>
      <c r="EWP5" s="65"/>
      <c r="EWQ5" s="65"/>
      <c r="EWR5" s="65"/>
      <c r="EWS5" s="65"/>
      <c r="EWT5" s="65"/>
      <c r="EWU5" s="65"/>
      <c r="EWV5" s="65"/>
      <c r="EWW5" s="65"/>
      <c r="EWX5" s="65"/>
      <c r="EWY5" s="65"/>
      <c r="EWZ5" s="65"/>
      <c r="EXA5" s="65"/>
      <c r="EXB5" s="65"/>
      <c r="EXC5" s="65"/>
      <c r="EXD5" s="65"/>
      <c r="EXE5" s="65"/>
      <c r="EXF5" s="65"/>
      <c r="EXG5" s="65"/>
      <c r="EXH5" s="65"/>
      <c r="EXI5" s="65"/>
      <c r="EXJ5" s="65"/>
      <c r="EXK5" s="65"/>
      <c r="EXL5" s="65"/>
      <c r="EXM5" s="65"/>
      <c r="EXN5" s="65"/>
      <c r="EXO5" s="65"/>
      <c r="EXP5" s="65"/>
      <c r="EXQ5" s="65"/>
      <c r="EXR5" s="65"/>
      <c r="EXS5" s="65"/>
      <c r="EXT5" s="65"/>
      <c r="EXU5" s="65"/>
      <c r="EXV5" s="65"/>
      <c r="EXW5" s="65"/>
      <c r="EXX5" s="65"/>
      <c r="EXY5" s="65"/>
      <c r="EXZ5" s="65"/>
      <c r="EYA5" s="65"/>
      <c r="EYB5" s="65"/>
      <c r="EYC5" s="65"/>
      <c r="EYD5" s="65"/>
      <c r="EYE5" s="65"/>
      <c r="EYF5" s="65"/>
      <c r="EYG5" s="65"/>
      <c r="EYH5" s="65"/>
      <c r="EYI5" s="65"/>
      <c r="EYJ5" s="65"/>
      <c r="EYK5" s="65"/>
      <c r="EYL5" s="65"/>
      <c r="EYM5" s="65"/>
      <c r="EYN5" s="65"/>
      <c r="EYO5" s="65"/>
      <c r="EYP5" s="65"/>
      <c r="EYQ5" s="65"/>
      <c r="EYR5" s="65"/>
      <c r="EYS5" s="65"/>
      <c r="EYT5" s="65"/>
      <c r="EYU5" s="65"/>
      <c r="EYV5" s="65"/>
      <c r="EYW5" s="65"/>
      <c r="EYX5" s="65"/>
      <c r="EYY5" s="65"/>
      <c r="EYZ5" s="65"/>
      <c r="EZA5" s="65"/>
      <c r="EZB5" s="65"/>
      <c r="EZC5" s="65"/>
      <c r="EZD5" s="65"/>
      <c r="EZE5" s="65"/>
      <c r="EZF5" s="65"/>
      <c r="EZG5" s="65"/>
      <c r="EZH5" s="65"/>
      <c r="EZI5" s="65"/>
      <c r="EZJ5" s="65"/>
      <c r="EZK5" s="65"/>
      <c r="EZL5" s="65"/>
      <c r="EZM5" s="65"/>
      <c r="EZN5" s="65"/>
      <c r="EZO5" s="65"/>
      <c r="EZP5" s="65"/>
      <c r="EZQ5" s="65"/>
      <c r="EZR5" s="65"/>
      <c r="EZS5" s="65"/>
      <c r="EZT5" s="65"/>
      <c r="EZU5" s="65"/>
      <c r="EZV5" s="65"/>
      <c r="EZW5" s="65"/>
      <c r="EZX5" s="65"/>
      <c r="EZY5" s="65"/>
      <c r="EZZ5" s="65"/>
      <c r="FAA5" s="65"/>
      <c r="FAB5" s="65"/>
      <c r="FAC5" s="65"/>
      <c r="FAD5" s="65"/>
      <c r="FAE5" s="65"/>
      <c r="FAF5" s="65"/>
      <c r="FAG5" s="65"/>
      <c r="FAH5" s="65"/>
      <c r="FAI5" s="65"/>
      <c r="FAJ5" s="65"/>
      <c r="FAK5" s="65"/>
      <c r="FAL5" s="65"/>
      <c r="FAM5" s="65"/>
      <c r="FAN5" s="65"/>
      <c r="FAO5" s="65"/>
      <c r="FAP5" s="65"/>
      <c r="FAQ5" s="65"/>
      <c r="FAR5" s="65"/>
      <c r="FAS5" s="65"/>
      <c r="FAT5" s="65"/>
      <c r="FAU5" s="65"/>
      <c r="FAV5" s="65"/>
      <c r="FAW5" s="65"/>
      <c r="FAX5" s="65"/>
      <c r="FAY5" s="65"/>
      <c r="FAZ5" s="65"/>
      <c r="FBA5" s="65"/>
      <c r="FBB5" s="65"/>
      <c r="FBC5" s="65"/>
      <c r="FBD5" s="65"/>
      <c r="FBE5" s="65"/>
      <c r="FBF5" s="65"/>
      <c r="FBG5" s="65"/>
      <c r="FBH5" s="65"/>
      <c r="FBI5" s="65"/>
      <c r="FBJ5" s="65"/>
      <c r="FBK5" s="65"/>
      <c r="FBL5" s="65"/>
      <c r="FBM5" s="65"/>
      <c r="FBN5" s="65"/>
      <c r="FBO5" s="65"/>
      <c r="FBP5" s="65"/>
      <c r="FBQ5" s="65"/>
      <c r="FBR5" s="65"/>
      <c r="FBS5" s="65"/>
      <c r="FBT5" s="65"/>
      <c r="FBU5" s="65"/>
      <c r="FBV5" s="65"/>
      <c r="FBW5" s="65"/>
      <c r="FBX5" s="65"/>
      <c r="FBY5" s="65"/>
      <c r="FBZ5" s="65"/>
      <c r="FCA5" s="65"/>
      <c r="FCB5" s="65"/>
      <c r="FCC5" s="65"/>
      <c r="FCD5" s="65"/>
      <c r="FCE5" s="65"/>
      <c r="FCF5" s="65"/>
      <c r="FCG5" s="65"/>
      <c r="FCH5" s="65"/>
      <c r="FCI5" s="65"/>
      <c r="FCJ5" s="65"/>
      <c r="FCK5" s="65"/>
      <c r="FCL5" s="65"/>
      <c r="FCM5" s="65"/>
      <c r="FCN5" s="65"/>
      <c r="FCO5" s="65"/>
      <c r="FCP5" s="65"/>
      <c r="FCQ5" s="65"/>
      <c r="FCR5" s="65"/>
      <c r="FCS5" s="65"/>
      <c r="FCT5" s="65"/>
      <c r="FCU5" s="65"/>
      <c r="FCV5" s="65"/>
      <c r="FCW5" s="65"/>
      <c r="FCX5" s="65"/>
      <c r="FCY5" s="65"/>
      <c r="FCZ5" s="65"/>
      <c r="FDA5" s="65"/>
      <c r="FDB5" s="65"/>
      <c r="FDC5" s="65"/>
      <c r="FDD5" s="65"/>
      <c r="FDE5" s="65"/>
      <c r="FDF5" s="65"/>
      <c r="FDG5" s="65"/>
      <c r="FDH5" s="65"/>
      <c r="FDI5" s="65"/>
      <c r="FDJ5" s="65"/>
      <c r="FDK5" s="65"/>
      <c r="FDL5" s="65"/>
      <c r="FDM5" s="65"/>
      <c r="FDN5" s="65"/>
      <c r="FDO5" s="65"/>
      <c r="FDP5" s="65"/>
      <c r="FDQ5" s="65"/>
      <c r="FDR5" s="65"/>
      <c r="FDS5" s="65"/>
      <c r="FDT5" s="65"/>
      <c r="FDU5" s="65"/>
      <c r="FDV5" s="65"/>
      <c r="FDW5" s="65"/>
      <c r="FDX5" s="65"/>
      <c r="FDY5" s="65"/>
      <c r="FDZ5" s="65"/>
      <c r="FEA5" s="65"/>
      <c r="FEB5" s="65"/>
      <c r="FEC5" s="65"/>
      <c r="FED5" s="65"/>
      <c r="FEE5" s="65"/>
      <c r="FEF5" s="65"/>
      <c r="FEG5" s="65"/>
      <c r="FEH5" s="65"/>
      <c r="FEI5" s="65"/>
      <c r="FEJ5" s="65"/>
      <c r="FEK5" s="65"/>
      <c r="FEL5" s="65"/>
      <c r="FEM5" s="65"/>
      <c r="FEN5" s="65"/>
      <c r="FEO5" s="65"/>
      <c r="FEP5" s="65"/>
      <c r="FEQ5" s="65"/>
      <c r="FER5" s="65"/>
      <c r="FES5" s="65"/>
      <c r="FET5" s="65"/>
      <c r="FEU5" s="65"/>
      <c r="FEV5" s="65"/>
      <c r="FEW5" s="65"/>
      <c r="FEX5" s="65"/>
      <c r="FEY5" s="65"/>
      <c r="FEZ5" s="65"/>
      <c r="FFA5" s="65"/>
      <c r="FFB5" s="65"/>
      <c r="FFC5" s="65"/>
      <c r="FFD5" s="65"/>
      <c r="FFE5" s="65"/>
      <c r="FFF5" s="65"/>
      <c r="FFG5" s="65"/>
      <c r="FFH5" s="65"/>
      <c r="FFI5" s="65"/>
      <c r="FFJ5" s="65"/>
      <c r="FFK5" s="65"/>
      <c r="FFL5" s="65"/>
      <c r="FFM5" s="65"/>
      <c r="FFN5" s="65"/>
      <c r="FFO5" s="65"/>
      <c r="FFP5" s="65"/>
      <c r="FFQ5" s="65"/>
      <c r="FFR5" s="65"/>
      <c r="FFS5" s="65"/>
      <c r="FFT5" s="65"/>
      <c r="FFU5" s="65"/>
      <c r="FFV5" s="65"/>
      <c r="FFW5" s="65"/>
      <c r="FFX5" s="65"/>
      <c r="FFY5" s="65"/>
      <c r="FFZ5" s="65"/>
      <c r="FGA5" s="65"/>
      <c r="FGB5" s="65"/>
      <c r="FGC5" s="65"/>
      <c r="FGD5" s="65"/>
      <c r="FGE5" s="65"/>
      <c r="FGF5" s="65"/>
      <c r="FGG5" s="65"/>
      <c r="FGH5" s="65"/>
      <c r="FGI5" s="65"/>
      <c r="FGJ5" s="65"/>
      <c r="FGK5" s="65"/>
      <c r="FGL5" s="65"/>
      <c r="FGM5" s="65"/>
      <c r="FGN5" s="65"/>
      <c r="FGO5" s="65"/>
      <c r="FGP5" s="65"/>
      <c r="FGQ5" s="65"/>
      <c r="FGR5" s="65"/>
      <c r="FGS5" s="65"/>
      <c r="FGT5" s="65"/>
      <c r="FGU5" s="65"/>
      <c r="FGV5" s="65"/>
      <c r="FGW5" s="65"/>
      <c r="FGX5" s="65"/>
      <c r="FGY5" s="65"/>
      <c r="FGZ5" s="65"/>
      <c r="FHA5" s="65"/>
      <c r="FHB5" s="65"/>
      <c r="FHC5" s="65"/>
      <c r="FHD5" s="65"/>
      <c r="FHE5" s="65"/>
      <c r="FHF5" s="65"/>
      <c r="FHG5" s="65"/>
      <c r="FHH5" s="65"/>
      <c r="FHI5" s="65"/>
      <c r="FHJ5" s="65"/>
      <c r="FHK5" s="65"/>
      <c r="FHL5" s="65"/>
      <c r="FHM5" s="65"/>
      <c r="FHN5" s="65"/>
      <c r="FHO5" s="65"/>
      <c r="FHP5" s="65"/>
      <c r="FHQ5" s="65"/>
      <c r="FHR5" s="65"/>
      <c r="FHS5" s="65"/>
      <c r="FHT5" s="65"/>
      <c r="FHU5" s="65"/>
      <c r="FHV5" s="65"/>
      <c r="FHW5" s="65"/>
      <c r="FHX5" s="65"/>
      <c r="FHY5" s="65"/>
      <c r="FHZ5" s="65"/>
      <c r="FIA5" s="65"/>
      <c r="FIB5" s="65"/>
      <c r="FIC5" s="65"/>
      <c r="FID5" s="65"/>
      <c r="FIE5" s="65"/>
      <c r="FIF5" s="65"/>
      <c r="FIG5" s="65"/>
      <c r="FIH5" s="65"/>
      <c r="FII5" s="65"/>
      <c r="FIJ5" s="65"/>
      <c r="FIK5" s="65"/>
      <c r="FIL5" s="65"/>
      <c r="FIM5" s="65"/>
      <c r="FIN5" s="65"/>
      <c r="FIO5" s="65"/>
      <c r="FIP5" s="65"/>
      <c r="FIQ5" s="65"/>
      <c r="FIR5" s="65"/>
      <c r="FIS5" s="65"/>
      <c r="FIT5" s="65"/>
      <c r="FIU5" s="65"/>
      <c r="FIV5" s="65"/>
      <c r="FIW5" s="65"/>
      <c r="FIX5" s="65"/>
      <c r="FIY5" s="65"/>
      <c r="FIZ5" s="65"/>
      <c r="FJA5" s="65"/>
      <c r="FJB5" s="65"/>
      <c r="FJC5" s="65"/>
      <c r="FJD5" s="65"/>
      <c r="FJE5" s="65"/>
      <c r="FJF5" s="65"/>
      <c r="FJG5" s="65"/>
      <c r="FJH5" s="65"/>
      <c r="FJI5" s="65"/>
      <c r="FJJ5" s="65"/>
      <c r="FJK5" s="65"/>
      <c r="FJL5" s="65"/>
      <c r="FJM5" s="65"/>
      <c r="FJN5" s="65"/>
      <c r="FJO5" s="65"/>
      <c r="FJP5" s="65"/>
      <c r="FJQ5" s="65"/>
      <c r="FJR5" s="65"/>
      <c r="FJS5" s="65"/>
      <c r="FJT5" s="65"/>
      <c r="FJU5" s="65"/>
      <c r="FJV5" s="65"/>
      <c r="FJW5" s="65"/>
      <c r="FJX5" s="65"/>
      <c r="FJY5" s="65"/>
      <c r="FJZ5" s="65"/>
      <c r="FKA5" s="65"/>
      <c r="FKB5" s="65"/>
      <c r="FKC5" s="65"/>
      <c r="FKD5" s="65"/>
      <c r="FKE5" s="65"/>
      <c r="FKF5" s="65"/>
      <c r="FKG5" s="65"/>
      <c r="FKH5" s="65"/>
      <c r="FKI5" s="65"/>
      <c r="FKJ5" s="65"/>
      <c r="FKK5" s="65"/>
      <c r="FKL5" s="65"/>
      <c r="FKM5" s="65"/>
      <c r="FKN5" s="65"/>
      <c r="FKO5" s="65"/>
      <c r="FKP5" s="65"/>
      <c r="FKQ5" s="65"/>
      <c r="FKR5" s="65"/>
      <c r="FKS5" s="65"/>
      <c r="FKT5" s="65"/>
      <c r="FKU5" s="65"/>
      <c r="FKV5" s="65"/>
      <c r="FKW5" s="65"/>
      <c r="FKX5" s="65"/>
      <c r="FKY5" s="65"/>
      <c r="FKZ5" s="65"/>
      <c r="FLA5" s="65"/>
      <c r="FLB5" s="65"/>
      <c r="FLC5" s="65"/>
      <c r="FLD5" s="65"/>
      <c r="FLE5" s="65"/>
      <c r="FLF5" s="65"/>
      <c r="FLG5" s="65"/>
      <c r="FLH5" s="65"/>
      <c r="FLI5" s="65"/>
      <c r="FLJ5" s="65"/>
      <c r="FLK5" s="65"/>
      <c r="FLL5" s="65"/>
      <c r="FLM5" s="65"/>
      <c r="FLN5" s="65"/>
      <c r="FLO5" s="65"/>
      <c r="FLP5" s="65"/>
      <c r="FLQ5" s="65"/>
      <c r="FLR5" s="65"/>
      <c r="FLS5" s="65"/>
      <c r="FLT5" s="65"/>
      <c r="FLU5" s="65"/>
      <c r="FLV5" s="65"/>
      <c r="FLW5" s="65"/>
      <c r="FLX5" s="65"/>
      <c r="FLY5" s="65"/>
      <c r="FLZ5" s="65"/>
      <c r="FMA5" s="65"/>
      <c r="FMB5" s="65"/>
      <c r="FMC5" s="65"/>
      <c r="FMD5" s="65"/>
      <c r="FME5" s="65"/>
      <c r="FMF5" s="65"/>
      <c r="FMG5" s="65"/>
      <c r="FMH5" s="65"/>
      <c r="FMI5" s="65"/>
      <c r="FMJ5" s="65"/>
      <c r="FMK5" s="65"/>
      <c r="FML5" s="65"/>
      <c r="FMM5" s="65"/>
      <c r="FMN5" s="65"/>
      <c r="FMO5" s="65"/>
      <c r="FMP5" s="65"/>
      <c r="FMQ5" s="65"/>
      <c r="FMR5" s="65"/>
      <c r="FMS5" s="65"/>
      <c r="FMT5" s="65"/>
      <c r="FMU5" s="65"/>
      <c r="FMV5" s="65"/>
      <c r="FMW5" s="65"/>
      <c r="FMX5" s="65"/>
      <c r="FMY5" s="65"/>
      <c r="FMZ5" s="65"/>
      <c r="FNA5" s="65"/>
      <c r="FNB5" s="65"/>
      <c r="FNC5" s="65"/>
      <c r="FND5" s="65"/>
      <c r="FNE5" s="65"/>
      <c r="FNF5" s="65"/>
      <c r="FNG5" s="65"/>
      <c r="FNH5" s="65"/>
      <c r="FNI5" s="65"/>
      <c r="FNJ5" s="65"/>
      <c r="FNK5" s="65"/>
      <c r="FNL5" s="65"/>
      <c r="FNM5" s="65"/>
      <c r="FNN5" s="65"/>
      <c r="FNO5" s="65"/>
      <c r="FNP5" s="65"/>
      <c r="FNQ5" s="65"/>
      <c r="FNR5" s="65"/>
      <c r="FNS5" s="65"/>
      <c r="FNT5" s="65"/>
      <c r="FNU5" s="65"/>
      <c r="FNV5" s="65"/>
      <c r="FNW5" s="65"/>
      <c r="FNX5" s="65"/>
      <c r="FNY5" s="65"/>
      <c r="FNZ5" s="65"/>
      <c r="FOA5" s="65"/>
      <c r="FOB5" s="65"/>
      <c r="FOC5" s="65"/>
      <c r="FOD5" s="65"/>
      <c r="FOE5" s="65"/>
      <c r="FOF5" s="65"/>
      <c r="FOG5" s="65"/>
      <c r="FOH5" s="65"/>
      <c r="FOI5" s="65"/>
      <c r="FOJ5" s="65"/>
      <c r="FOK5" s="65"/>
      <c r="FOL5" s="65"/>
      <c r="FOM5" s="65"/>
      <c r="FON5" s="65"/>
      <c r="FOO5" s="65"/>
      <c r="FOP5" s="65"/>
      <c r="FOQ5" s="65"/>
      <c r="FOR5" s="65"/>
      <c r="FOS5" s="65"/>
      <c r="FOT5" s="65"/>
      <c r="FOU5" s="65"/>
      <c r="FOV5" s="65"/>
      <c r="FOW5" s="65"/>
      <c r="FOX5" s="65"/>
      <c r="FOY5" s="65"/>
      <c r="FOZ5" s="65"/>
      <c r="FPA5" s="65"/>
      <c r="FPB5" s="65"/>
      <c r="FPC5" s="65"/>
      <c r="FPD5" s="65"/>
      <c r="FPE5" s="65"/>
      <c r="FPF5" s="65"/>
      <c r="FPG5" s="65"/>
      <c r="FPH5" s="65"/>
      <c r="FPI5" s="65"/>
      <c r="FPJ5" s="65"/>
      <c r="FPK5" s="65"/>
      <c r="FPL5" s="65"/>
      <c r="FPM5" s="65"/>
      <c r="FPN5" s="65"/>
      <c r="FPO5" s="65"/>
      <c r="FPP5" s="65"/>
      <c r="FPQ5" s="65"/>
      <c r="FPR5" s="65"/>
      <c r="FPS5" s="65"/>
      <c r="FPT5" s="65"/>
      <c r="FPU5" s="65"/>
      <c r="FPV5" s="65"/>
      <c r="FPW5" s="65"/>
      <c r="FPX5" s="65"/>
      <c r="FPY5" s="65"/>
      <c r="FPZ5" s="65"/>
      <c r="FQA5" s="65"/>
      <c r="FQB5" s="65"/>
      <c r="FQC5" s="65"/>
      <c r="FQD5" s="65"/>
      <c r="FQE5" s="65"/>
      <c r="FQF5" s="65"/>
      <c r="FQG5" s="65"/>
      <c r="FQH5" s="65"/>
      <c r="FQI5" s="65"/>
      <c r="FQJ5" s="65"/>
      <c r="FQK5" s="65"/>
      <c r="FQL5" s="65"/>
      <c r="FQM5" s="65"/>
      <c r="FQN5" s="65"/>
      <c r="FQO5" s="65"/>
      <c r="FQP5" s="65"/>
      <c r="FQQ5" s="65"/>
      <c r="FQR5" s="65"/>
      <c r="FQS5" s="65"/>
      <c r="FQT5" s="65"/>
      <c r="FQU5" s="65"/>
      <c r="FQV5" s="65"/>
      <c r="FQW5" s="65"/>
      <c r="FQX5" s="65"/>
      <c r="FQY5" s="65"/>
      <c r="FQZ5" s="65"/>
      <c r="FRA5" s="65"/>
      <c r="FRB5" s="65"/>
      <c r="FRC5" s="65"/>
      <c r="FRD5" s="65"/>
      <c r="FRE5" s="65"/>
      <c r="FRF5" s="65"/>
      <c r="FRG5" s="65"/>
      <c r="FRH5" s="65"/>
      <c r="FRI5" s="65"/>
      <c r="FRJ5" s="65"/>
      <c r="FRK5" s="65"/>
      <c r="FRL5" s="65"/>
      <c r="FRM5" s="65"/>
      <c r="FRN5" s="65"/>
      <c r="FRO5" s="65"/>
      <c r="FRP5" s="65"/>
      <c r="FRQ5" s="65"/>
      <c r="FRR5" s="65"/>
      <c r="FRS5" s="65"/>
      <c r="FRT5" s="65"/>
      <c r="FRU5" s="65"/>
      <c r="FRV5" s="65"/>
      <c r="FRW5" s="65"/>
      <c r="FRX5" s="65"/>
      <c r="FRY5" s="65"/>
      <c r="FRZ5" s="65"/>
      <c r="FSA5" s="65"/>
      <c r="FSB5" s="65"/>
      <c r="FSC5" s="65"/>
      <c r="FSD5" s="65"/>
      <c r="FSE5" s="65"/>
      <c r="FSF5" s="65"/>
      <c r="FSG5" s="65"/>
      <c r="FSH5" s="65"/>
      <c r="FSI5" s="65"/>
      <c r="FSJ5" s="65"/>
      <c r="FSK5" s="65"/>
      <c r="FSL5" s="65"/>
      <c r="FSM5" s="65"/>
      <c r="FSN5" s="65"/>
      <c r="FSO5" s="65"/>
      <c r="FSP5" s="65"/>
      <c r="FSQ5" s="65"/>
      <c r="FSR5" s="65"/>
      <c r="FSS5" s="65"/>
      <c r="FST5" s="65"/>
      <c r="FSU5" s="65"/>
      <c r="FSV5" s="65"/>
      <c r="FSW5" s="65"/>
      <c r="FSX5" s="65"/>
      <c r="FSY5" s="65"/>
      <c r="FSZ5" s="65"/>
      <c r="FTA5" s="65"/>
      <c r="FTB5" s="65"/>
      <c r="FTC5" s="65"/>
      <c r="FTD5" s="65"/>
      <c r="FTE5" s="65"/>
      <c r="FTF5" s="65"/>
      <c r="FTG5" s="65"/>
      <c r="FTH5" s="65"/>
      <c r="FTI5" s="65"/>
      <c r="FTJ5" s="65"/>
      <c r="FTK5" s="65"/>
      <c r="FTL5" s="65"/>
      <c r="FTM5" s="65"/>
      <c r="FTN5" s="65"/>
      <c r="FTO5" s="65"/>
      <c r="FTP5" s="65"/>
      <c r="FTQ5" s="65"/>
      <c r="FTR5" s="65"/>
      <c r="FTS5" s="65"/>
      <c r="FTT5" s="65"/>
      <c r="FTU5" s="65"/>
      <c r="FTV5" s="65"/>
      <c r="FTW5" s="65"/>
      <c r="FTX5" s="65"/>
      <c r="FTY5" s="65"/>
      <c r="FTZ5" s="65"/>
      <c r="FUA5" s="65"/>
      <c r="FUB5" s="65"/>
      <c r="FUC5" s="65"/>
      <c r="FUD5" s="65"/>
      <c r="FUE5" s="65"/>
      <c r="FUF5" s="65"/>
      <c r="FUG5" s="65"/>
      <c r="FUH5" s="65"/>
      <c r="FUI5" s="65"/>
      <c r="FUJ5" s="65"/>
      <c r="FUK5" s="65"/>
      <c r="FUL5" s="65"/>
      <c r="FUM5" s="65"/>
      <c r="FUN5" s="65"/>
      <c r="FUO5" s="65"/>
      <c r="FUP5" s="65"/>
      <c r="FUQ5" s="65"/>
      <c r="FUR5" s="65"/>
      <c r="FUS5" s="65"/>
      <c r="FUT5" s="65"/>
      <c r="FUU5" s="65"/>
      <c r="FUV5" s="65"/>
      <c r="FUW5" s="65"/>
      <c r="FUX5" s="65"/>
      <c r="FUY5" s="65"/>
      <c r="FUZ5" s="65"/>
      <c r="FVA5" s="65"/>
      <c r="FVB5" s="65"/>
      <c r="FVC5" s="65"/>
      <c r="FVD5" s="65"/>
      <c r="FVE5" s="65"/>
      <c r="FVF5" s="65"/>
      <c r="FVG5" s="65"/>
      <c r="FVH5" s="65"/>
      <c r="FVI5" s="65"/>
      <c r="FVJ5" s="65"/>
      <c r="FVK5" s="65"/>
      <c r="FVL5" s="65"/>
      <c r="FVM5" s="65"/>
      <c r="FVN5" s="65"/>
      <c r="FVO5" s="65"/>
      <c r="FVP5" s="65"/>
      <c r="FVQ5" s="65"/>
      <c r="FVR5" s="65"/>
      <c r="FVS5" s="65"/>
      <c r="FVT5" s="65"/>
      <c r="FVU5" s="65"/>
      <c r="FVV5" s="65"/>
      <c r="FVW5" s="65"/>
      <c r="FVX5" s="65"/>
      <c r="FVY5" s="65"/>
      <c r="FVZ5" s="65"/>
      <c r="FWA5" s="65"/>
      <c r="FWB5" s="65"/>
      <c r="FWC5" s="65"/>
      <c r="FWD5" s="65"/>
      <c r="FWE5" s="65"/>
      <c r="FWF5" s="65"/>
      <c r="FWG5" s="65"/>
      <c r="FWH5" s="65"/>
      <c r="FWI5" s="65"/>
      <c r="FWJ5" s="65"/>
      <c r="FWK5" s="65"/>
      <c r="FWL5" s="65"/>
      <c r="FWM5" s="65"/>
      <c r="FWN5" s="65"/>
      <c r="FWO5" s="65"/>
      <c r="FWP5" s="65"/>
      <c r="FWQ5" s="65"/>
      <c r="FWR5" s="65"/>
      <c r="FWS5" s="65"/>
      <c r="FWT5" s="65"/>
      <c r="FWU5" s="65"/>
      <c r="FWV5" s="65"/>
      <c r="FWW5" s="65"/>
      <c r="FWX5" s="65"/>
      <c r="FWY5" s="65"/>
      <c r="FWZ5" s="65"/>
      <c r="FXA5" s="65"/>
      <c r="FXB5" s="65"/>
      <c r="FXC5" s="65"/>
      <c r="FXD5" s="65"/>
      <c r="FXE5" s="65"/>
      <c r="FXF5" s="65"/>
      <c r="FXG5" s="65"/>
      <c r="FXH5" s="65"/>
      <c r="FXI5" s="65"/>
      <c r="FXJ5" s="65"/>
      <c r="FXK5" s="65"/>
      <c r="FXL5" s="65"/>
      <c r="FXM5" s="65"/>
      <c r="FXN5" s="65"/>
      <c r="FXO5" s="65"/>
      <c r="FXP5" s="65"/>
      <c r="FXQ5" s="65"/>
      <c r="FXR5" s="65"/>
      <c r="FXS5" s="65"/>
      <c r="FXT5" s="65"/>
      <c r="FXU5" s="65"/>
      <c r="FXV5" s="65"/>
      <c r="FXW5" s="65"/>
      <c r="FXX5" s="65"/>
      <c r="FXY5" s="65"/>
      <c r="FXZ5" s="65"/>
      <c r="FYA5" s="65"/>
      <c r="FYB5" s="65"/>
      <c r="FYC5" s="65"/>
      <c r="FYD5" s="65"/>
      <c r="FYE5" s="65"/>
      <c r="FYF5" s="65"/>
      <c r="FYG5" s="65"/>
      <c r="FYH5" s="65"/>
      <c r="FYI5" s="65"/>
      <c r="FYJ5" s="65"/>
      <c r="FYK5" s="65"/>
      <c r="FYL5" s="65"/>
      <c r="FYM5" s="65"/>
      <c r="FYN5" s="65"/>
      <c r="FYO5" s="65"/>
      <c r="FYP5" s="65"/>
      <c r="FYQ5" s="65"/>
      <c r="FYR5" s="65"/>
      <c r="FYS5" s="65"/>
      <c r="FYT5" s="65"/>
      <c r="FYU5" s="65"/>
      <c r="FYV5" s="65"/>
      <c r="FYW5" s="65"/>
      <c r="FYX5" s="65"/>
      <c r="FYY5" s="65"/>
      <c r="FYZ5" s="65"/>
      <c r="FZA5" s="65"/>
      <c r="FZB5" s="65"/>
      <c r="FZC5" s="65"/>
      <c r="FZD5" s="65"/>
      <c r="FZE5" s="65"/>
      <c r="FZF5" s="65"/>
      <c r="FZG5" s="65"/>
      <c r="FZH5" s="65"/>
      <c r="FZI5" s="65"/>
      <c r="FZJ5" s="65"/>
      <c r="FZK5" s="65"/>
      <c r="FZL5" s="65"/>
      <c r="FZM5" s="65"/>
      <c r="FZN5" s="65"/>
      <c r="FZO5" s="65"/>
      <c r="FZP5" s="65"/>
      <c r="FZQ5" s="65"/>
      <c r="FZR5" s="65"/>
      <c r="FZS5" s="65"/>
      <c r="FZT5" s="65"/>
      <c r="FZU5" s="65"/>
      <c r="FZV5" s="65"/>
      <c r="FZW5" s="65"/>
      <c r="FZX5" s="65"/>
      <c r="FZY5" s="65"/>
      <c r="FZZ5" s="65"/>
      <c r="GAA5" s="65"/>
      <c r="GAB5" s="65"/>
      <c r="GAC5" s="65"/>
      <c r="GAD5" s="65"/>
      <c r="GAE5" s="65"/>
      <c r="GAF5" s="65"/>
      <c r="GAG5" s="65"/>
      <c r="GAH5" s="65"/>
      <c r="GAI5" s="65"/>
      <c r="GAJ5" s="65"/>
      <c r="GAK5" s="65"/>
      <c r="GAL5" s="65"/>
      <c r="GAM5" s="65"/>
      <c r="GAN5" s="65"/>
      <c r="GAO5" s="65"/>
      <c r="GAP5" s="65"/>
      <c r="GAQ5" s="65"/>
      <c r="GAR5" s="65"/>
      <c r="GAS5" s="65"/>
      <c r="GAT5" s="65"/>
      <c r="GAU5" s="65"/>
      <c r="GAV5" s="65"/>
      <c r="GAW5" s="65"/>
      <c r="GAX5" s="65"/>
      <c r="GAY5" s="65"/>
      <c r="GAZ5" s="65"/>
      <c r="GBA5" s="65"/>
      <c r="GBB5" s="65"/>
      <c r="GBC5" s="65"/>
      <c r="GBD5" s="65"/>
      <c r="GBE5" s="65"/>
      <c r="GBF5" s="65"/>
      <c r="GBG5" s="65"/>
      <c r="GBH5" s="65"/>
      <c r="GBI5" s="65"/>
      <c r="GBJ5" s="65"/>
      <c r="GBK5" s="65"/>
      <c r="GBL5" s="65"/>
      <c r="GBM5" s="65"/>
      <c r="GBN5" s="65"/>
      <c r="GBO5" s="65"/>
      <c r="GBP5" s="65"/>
      <c r="GBQ5" s="65"/>
      <c r="GBR5" s="65"/>
      <c r="GBS5" s="65"/>
      <c r="GBT5" s="65"/>
      <c r="GBU5" s="65"/>
      <c r="GBV5" s="65"/>
      <c r="GBW5" s="65"/>
      <c r="GBX5" s="65"/>
      <c r="GBY5" s="65"/>
      <c r="GBZ5" s="65"/>
      <c r="GCA5" s="65"/>
      <c r="GCB5" s="65"/>
      <c r="GCC5" s="65"/>
      <c r="GCD5" s="65"/>
      <c r="GCE5" s="65"/>
      <c r="GCF5" s="65"/>
      <c r="GCG5" s="65"/>
      <c r="GCH5" s="65"/>
      <c r="GCI5" s="65"/>
      <c r="GCJ5" s="65"/>
      <c r="GCK5" s="65"/>
      <c r="GCL5" s="65"/>
      <c r="GCM5" s="65"/>
      <c r="GCN5" s="65"/>
      <c r="GCO5" s="65"/>
      <c r="GCP5" s="65"/>
      <c r="GCQ5" s="65"/>
      <c r="GCR5" s="65"/>
      <c r="GCS5" s="65"/>
      <c r="GCT5" s="65"/>
      <c r="GCU5" s="65"/>
      <c r="GCV5" s="65"/>
      <c r="GCW5" s="65"/>
      <c r="GCX5" s="65"/>
      <c r="GCY5" s="65"/>
      <c r="GCZ5" s="65"/>
      <c r="GDA5" s="65"/>
      <c r="GDB5" s="65"/>
      <c r="GDC5" s="65"/>
      <c r="GDD5" s="65"/>
      <c r="GDE5" s="65"/>
      <c r="GDF5" s="65"/>
      <c r="GDG5" s="65"/>
      <c r="GDH5" s="65"/>
      <c r="GDI5" s="65"/>
      <c r="GDJ5" s="65"/>
      <c r="GDK5" s="65"/>
      <c r="GDL5" s="65"/>
      <c r="GDM5" s="65"/>
      <c r="GDN5" s="65"/>
      <c r="GDO5" s="65"/>
      <c r="GDP5" s="65"/>
      <c r="GDQ5" s="65"/>
      <c r="GDR5" s="65"/>
      <c r="GDS5" s="65"/>
      <c r="GDT5" s="65"/>
      <c r="GDU5" s="65"/>
      <c r="GDV5" s="65"/>
      <c r="GDW5" s="65"/>
      <c r="GDX5" s="65"/>
      <c r="GDY5" s="65"/>
      <c r="GDZ5" s="65"/>
      <c r="GEA5" s="65"/>
      <c r="GEB5" s="65"/>
      <c r="GEC5" s="65"/>
      <c r="GED5" s="65"/>
      <c r="GEE5" s="65"/>
      <c r="GEF5" s="65"/>
      <c r="GEG5" s="65"/>
      <c r="GEH5" s="65"/>
      <c r="GEI5" s="65"/>
      <c r="GEJ5" s="65"/>
      <c r="GEK5" s="65"/>
      <c r="GEL5" s="65"/>
      <c r="GEM5" s="65"/>
      <c r="GEN5" s="65"/>
      <c r="GEO5" s="65"/>
      <c r="GEP5" s="65"/>
      <c r="GEQ5" s="65"/>
      <c r="GER5" s="65"/>
      <c r="GES5" s="65"/>
      <c r="GET5" s="65"/>
      <c r="GEU5" s="65"/>
      <c r="GEV5" s="65"/>
      <c r="GEW5" s="65"/>
      <c r="GEX5" s="65"/>
      <c r="GEY5" s="65"/>
      <c r="GEZ5" s="65"/>
      <c r="GFA5" s="65"/>
      <c r="GFB5" s="65"/>
      <c r="GFC5" s="65"/>
      <c r="GFD5" s="65"/>
      <c r="GFE5" s="65"/>
      <c r="GFF5" s="65"/>
      <c r="GFG5" s="65"/>
      <c r="GFH5" s="65"/>
      <c r="GFI5" s="65"/>
      <c r="GFJ5" s="65"/>
      <c r="GFK5" s="65"/>
      <c r="GFL5" s="65"/>
      <c r="GFM5" s="65"/>
      <c r="GFN5" s="65"/>
      <c r="GFO5" s="65"/>
      <c r="GFP5" s="65"/>
      <c r="GFQ5" s="65"/>
      <c r="GFR5" s="65"/>
      <c r="GFS5" s="65"/>
      <c r="GFT5" s="65"/>
      <c r="GFU5" s="65"/>
      <c r="GFV5" s="65"/>
      <c r="GFW5" s="65"/>
      <c r="GFX5" s="65"/>
      <c r="GFY5" s="65"/>
      <c r="GFZ5" s="65"/>
      <c r="GGA5" s="65"/>
      <c r="GGB5" s="65"/>
      <c r="GGC5" s="65"/>
      <c r="GGD5" s="65"/>
      <c r="GGE5" s="65"/>
      <c r="GGF5" s="65"/>
      <c r="GGG5" s="65"/>
      <c r="GGH5" s="65"/>
      <c r="GGI5" s="65"/>
      <c r="GGJ5" s="65"/>
      <c r="GGK5" s="65"/>
      <c r="GGL5" s="65"/>
      <c r="GGM5" s="65"/>
      <c r="GGN5" s="65"/>
      <c r="GGO5" s="65"/>
      <c r="GGP5" s="65"/>
      <c r="GGQ5" s="65"/>
      <c r="GGR5" s="65"/>
      <c r="GGS5" s="65"/>
      <c r="GGT5" s="65"/>
      <c r="GGU5" s="65"/>
      <c r="GGV5" s="65"/>
      <c r="GGW5" s="65"/>
      <c r="GGX5" s="65"/>
      <c r="GGY5" s="65"/>
      <c r="GGZ5" s="65"/>
      <c r="GHA5" s="65"/>
      <c r="GHB5" s="65"/>
      <c r="GHC5" s="65"/>
      <c r="GHD5" s="65"/>
      <c r="GHE5" s="65"/>
      <c r="GHF5" s="65"/>
      <c r="GHG5" s="65"/>
      <c r="GHH5" s="65"/>
      <c r="GHI5" s="65"/>
      <c r="GHJ5" s="65"/>
      <c r="GHK5" s="65"/>
      <c r="GHL5" s="65"/>
      <c r="GHM5" s="65"/>
      <c r="GHN5" s="65"/>
      <c r="GHO5" s="65"/>
      <c r="GHP5" s="65"/>
      <c r="GHQ5" s="65"/>
      <c r="GHR5" s="65"/>
      <c r="GHS5" s="65"/>
      <c r="GHT5" s="65"/>
      <c r="GHU5" s="65"/>
      <c r="GHV5" s="65"/>
      <c r="GHW5" s="65"/>
      <c r="GHX5" s="65"/>
      <c r="GHY5" s="65"/>
      <c r="GHZ5" s="65"/>
      <c r="GIA5" s="65"/>
      <c r="GIB5" s="65"/>
      <c r="GIC5" s="65"/>
      <c r="GID5" s="65"/>
      <c r="GIE5" s="65"/>
      <c r="GIF5" s="65"/>
      <c r="GIG5" s="65"/>
      <c r="GIH5" s="65"/>
      <c r="GII5" s="65"/>
      <c r="GIJ5" s="65"/>
      <c r="GIK5" s="65"/>
      <c r="GIL5" s="65"/>
      <c r="GIM5" s="65"/>
      <c r="GIN5" s="65"/>
      <c r="GIO5" s="65"/>
      <c r="GIP5" s="65"/>
      <c r="GIQ5" s="65"/>
      <c r="GIR5" s="65"/>
      <c r="GIS5" s="65"/>
      <c r="GIT5" s="65"/>
      <c r="GIU5" s="65"/>
      <c r="GIV5" s="65"/>
      <c r="GIW5" s="65"/>
      <c r="GIX5" s="65"/>
      <c r="GIY5" s="65"/>
      <c r="GIZ5" s="65"/>
      <c r="GJA5" s="65"/>
      <c r="GJB5" s="65"/>
      <c r="GJC5" s="65"/>
      <c r="GJD5" s="65"/>
      <c r="GJE5" s="65"/>
      <c r="GJF5" s="65"/>
      <c r="GJG5" s="65"/>
      <c r="GJH5" s="65"/>
      <c r="GJI5" s="65"/>
      <c r="GJJ5" s="65"/>
      <c r="GJK5" s="65"/>
      <c r="GJL5" s="65"/>
      <c r="GJM5" s="65"/>
      <c r="GJN5" s="65"/>
      <c r="GJO5" s="65"/>
      <c r="GJP5" s="65"/>
      <c r="GJQ5" s="65"/>
      <c r="GJR5" s="65"/>
      <c r="GJS5" s="65"/>
      <c r="GJT5" s="65"/>
      <c r="GJU5" s="65"/>
      <c r="GJV5" s="65"/>
      <c r="GJW5" s="65"/>
      <c r="GJX5" s="65"/>
      <c r="GJY5" s="65"/>
      <c r="GJZ5" s="65"/>
      <c r="GKA5" s="65"/>
      <c r="GKB5" s="65"/>
      <c r="GKC5" s="65"/>
      <c r="GKD5" s="65"/>
      <c r="GKE5" s="65"/>
      <c r="GKF5" s="65"/>
      <c r="GKG5" s="65"/>
      <c r="GKH5" s="65"/>
      <c r="GKI5" s="65"/>
      <c r="GKJ5" s="65"/>
      <c r="GKK5" s="65"/>
      <c r="GKL5" s="65"/>
      <c r="GKM5" s="65"/>
      <c r="GKN5" s="65"/>
      <c r="GKO5" s="65"/>
      <c r="GKP5" s="65"/>
      <c r="GKQ5" s="65"/>
      <c r="GKR5" s="65"/>
      <c r="GKS5" s="65"/>
      <c r="GKT5" s="65"/>
      <c r="GKU5" s="65"/>
      <c r="GKV5" s="65"/>
      <c r="GKW5" s="65"/>
      <c r="GKX5" s="65"/>
      <c r="GKY5" s="65"/>
      <c r="GKZ5" s="65"/>
      <c r="GLA5" s="65"/>
      <c r="GLB5" s="65"/>
      <c r="GLC5" s="65"/>
      <c r="GLD5" s="65"/>
      <c r="GLE5" s="65"/>
      <c r="GLF5" s="65"/>
      <c r="GLG5" s="65"/>
      <c r="GLH5" s="65"/>
      <c r="GLI5" s="65"/>
      <c r="GLJ5" s="65"/>
      <c r="GLK5" s="65"/>
      <c r="GLL5" s="65"/>
      <c r="GLM5" s="65"/>
      <c r="GLN5" s="65"/>
      <c r="GLO5" s="65"/>
      <c r="GLP5" s="65"/>
      <c r="GLQ5" s="65"/>
      <c r="GLR5" s="65"/>
      <c r="GLS5" s="65"/>
      <c r="GLT5" s="65"/>
      <c r="GLU5" s="65"/>
      <c r="GLV5" s="65"/>
      <c r="GLW5" s="65"/>
      <c r="GLX5" s="65"/>
      <c r="GLY5" s="65"/>
      <c r="GLZ5" s="65"/>
      <c r="GMA5" s="65"/>
      <c r="GMB5" s="65"/>
      <c r="GMC5" s="65"/>
      <c r="GMD5" s="65"/>
      <c r="GME5" s="65"/>
      <c r="GMF5" s="65"/>
      <c r="GMG5" s="65"/>
      <c r="GMH5" s="65"/>
      <c r="GMI5" s="65"/>
      <c r="GMJ5" s="65"/>
      <c r="GMK5" s="65"/>
      <c r="GML5" s="65"/>
      <c r="GMM5" s="65"/>
      <c r="GMN5" s="65"/>
      <c r="GMO5" s="65"/>
      <c r="GMP5" s="65"/>
      <c r="GMQ5" s="65"/>
      <c r="GMR5" s="65"/>
      <c r="GMS5" s="65"/>
      <c r="GMT5" s="65"/>
      <c r="GMU5" s="65"/>
      <c r="GMV5" s="65"/>
      <c r="GMW5" s="65"/>
      <c r="GMX5" s="65"/>
      <c r="GMY5" s="65"/>
      <c r="GMZ5" s="65"/>
      <c r="GNA5" s="65"/>
      <c r="GNB5" s="65"/>
      <c r="GNC5" s="65"/>
      <c r="GND5" s="65"/>
      <c r="GNE5" s="65"/>
      <c r="GNF5" s="65"/>
      <c r="GNG5" s="65"/>
      <c r="GNH5" s="65"/>
      <c r="GNI5" s="65"/>
      <c r="GNJ5" s="65"/>
      <c r="GNK5" s="65"/>
      <c r="GNL5" s="65"/>
      <c r="GNM5" s="65"/>
      <c r="GNN5" s="65"/>
      <c r="GNO5" s="65"/>
      <c r="GNP5" s="65"/>
      <c r="GNQ5" s="65"/>
      <c r="GNR5" s="65"/>
      <c r="GNS5" s="65"/>
      <c r="GNT5" s="65"/>
      <c r="GNU5" s="65"/>
      <c r="GNV5" s="65"/>
      <c r="GNW5" s="65"/>
      <c r="GNX5" s="65"/>
      <c r="GNY5" s="65"/>
      <c r="GNZ5" s="65"/>
      <c r="GOA5" s="65"/>
      <c r="GOB5" s="65"/>
      <c r="GOC5" s="65"/>
      <c r="GOD5" s="65"/>
      <c r="GOE5" s="65"/>
      <c r="GOF5" s="65"/>
      <c r="GOG5" s="65"/>
      <c r="GOH5" s="65"/>
      <c r="GOI5" s="65"/>
      <c r="GOJ5" s="65"/>
      <c r="GOK5" s="65"/>
      <c r="GOL5" s="65"/>
      <c r="GOM5" s="65"/>
      <c r="GON5" s="65"/>
      <c r="GOO5" s="65"/>
      <c r="GOP5" s="65"/>
      <c r="GOQ5" s="65"/>
      <c r="GOR5" s="65"/>
      <c r="GOS5" s="65"/>
      <c r="GOT5" s="65"/>
      <c r="GOU5" s="65"/>
      <c r="GOV5" s="65"/>
      <c r="GOW5" s="65"/>
      <c r="GOX5" s="65"/>
      <c r="GOY5" s="65"/>
      <c r="GOZ5" s="65"/>
      <c r="GPA5" s="65"/>
      <c r="GPB5" s="65"/>
      <c r="GPC5" s="65"/>
      <c r="GPD5" s="65"/>
      <c r="GPE5" s="65"/>
      <c r="GPF5" s="65"/>
      <c r="GPG5" s="65"/>
      <c r="GPH5" s="65"/>
      <c r="GPI5" s="65"/>
      <c r="GPJ5" s="65"/>
      <c r="GPK5" s="65"/>
      <c r="GPL5" s="65"/>
      <c r="GPM5" s="65"/>
      <c r="GPN5" s="65"/>
      <c r="GPO5" s="65"/>
      <c r="GPP5" s="65"/>
      <c r="GPQ5" s="65"/>
      <c r="GPR5" s="65"/>
      <c r="GPS5" s="65"/>
      <c r="GPT5" s="65"/>
      <c r="GPU5" s="65"/>
      <c r="GPV5" s="65"/>
      <c r="GPW5" s="65"/>
      <c r="GPX5" s="65"/>
      <c r="GPY5" s="65"/>
      <c r="GPZ5" s="65"/>
      <c r="GQA5" s="65"/>
      <c r="GQB5" s="65"/>
      <c r="GQC5" s="65"/>
      <c r="GQD5" s="65"/>
      <c r="GQE5" s="65"/>
      <c r="GQF5" s="65"/>
      <c r="GQG5" s="65"/>
      <c r="GQH5" s="65"/>
      <c r="GQI5" s="65"/>
      <c r="GQJ5" s="65"/>
      <c r="GQK5" s="65"/>
      <c r="GQL5" s="65"/>
      <c r="GQM5" s="65"/>
      <c r="GQN5" s="65"/>
      <c r="GQO5" s="65"/>
      <c r="GQP5" s="65"/>
      <c r="GQQ5" s="65"/>
      <c r="GQR5" s="65"/>
      <c r="GQS5" s="65"/>
      <c r="GQT5" s="65"/>
      <c r="GQU5" s="65"/>
      <c r="GQV5" s="65"/>
      <c r="GQW5" s="65"/>
      <c r="GQX5" s="65"/>
      <c r="GQY5" s="65"/>
      <c r="GQZ5" s="65"/>
      <c r="GRA5" s="65"/>
      <c r="GRB5" s="65"/>
      <c r="GRC5" s="65"/>
      <c r="GRD5" s="65"/>
      <c r="GRE5" s="65"/>
      <c r="GRF5" s="65"/>
      <c r="GRG5" s="65"/>
      <c r="GRH5" s="65"/>
      <c r="GRI5" s="65"/>
      <c r="GRJ5" s="65"/>
      <c r="GRK5" s="65"/>
      <c r="GRL5" s="65"/>
      <c r="GRM5" s="65"/>
      <c r="GRN5" s="65"/>
      <c r="GRO5" s="65"/>
      <c r="GRP5" s="65"/>
      <c r="GRQ5" s="65"/>
      <c r="GRR5" s="65"/>
      <c r="GRS5" s="65"/>
      <c r="GRT5" s="65"/>
      <c r="GRU5" s="65"/>
      <c r="GRV5" s="65"/>
      <c r="GRW5" s="65"/>
      <c r="GRX5" s="65"/>
      <c r="GRY5" s="65"/>
      <c r="GRZ5" s="65"/>
      <c r="GSA5" s="65"/>
      <c r="GSB5" s="65"/>
      <c r="GSC5" s="65"/>
      <c r="GSD5" s="65"/>
      <c r="GSE5" s="65"/>
      <c r="GSF5" s="65"/>
      <c r="GSG5" s="65"/>
      <c r="GSH5" s="65"/>
      <c r="GSI5" s="65"/>
      <c r="GSJ5" s="65"/>
      <c r="GSK5" s="65"/>
      <c r="GSL5" s="65"/>
      <c r="GSM5" s="65"/>
      <c r="GSN5" s="65"/>
      <c r="GSO5" s="65"/>
      <c r="GSP5" s="65"/>
      <c r="GSQ5" s="65"/>
      <c r="GSR5" s="65"/>
      <c r="GSS5" s="65"/>
      <c r="GST5" s="65"/>
      <c r="GSU5" s="65"/>
      <c r="GSV5" s="65"/>
      <c r="GSW5" s="65"/>
      <c r="GSX5" s="65"/>
      <c r="GSY5" s="65"/>
      <c r="GSZ5" s="65"/>
      <c r="GTA5" s="65"/>
      <c r="GTB5" s="65"/>
      <c r="GTC5" s="65"/>
      <c r="GTD5" s="65"/>
      <c r="GTE5" s="65"/>
      <c r="GTF5" s="65"/>
      <c r="GTG5" s="65"/>
      <c r="GTH5" s="65"/>
      <c r="GTI5" s="65"/>
      <c r="GTJ5" s="65"/>
      <c r="GTK5" s="65"/>
      <c r="GTL5" s="65"/>
      <c r="GTM5" s="65"/>
      <c r="GTN5" s="65"/>
      <c r="GTO5" s="65"/>
      <c r="GTP5" s="65"/>
      <c r="GTQ5" s="65"/>
      <c r="GTR5" s="65"/>
      <c r="GTS5" s="65"/>
      <c r="GTT5" s="65"/>
      <c r="GTU5" s="65"/>
      <c r="GTV5" s="65"/>
      <c r="GTW5" s="65"/>
      <c r="GTX5" s="65"/>
      <c r="GTY5" s="65"/>
      <c r="GTZ5" s="65"/>
      <c r="GUA5" s="65"/>
      <c r="GUB5" s="65"/>
      <c r="GUC5" s="65"/>
      <c r="GUD5" s="65"/>
      <c r="GUE5" s="65"/>
      <c r="GUF5" s="65"/>
      <c r="GUG5" s="65"/>
      <c r="GUH5" s="65"/>
      <c r="GUI5" s="65"/>
      <c r="GUJ5" s="65"/>
      <c r="GUK5" s="65"/>
      <c r="GUL5" s="65"/>
      <c r="GUM5" s="65"/>
      <c r="GUN5" s="65"/>
      <c r="GUO5" s="65"/>
      <c r="GUP5" s="65"/>
      <c r="GUQ5" s="65"/>
      <c r="GUR5" s="65"/>
      <c r="GUS5" s="65"/>
      <c r="GUT5" s="65"/>
      <c r="GUU5" s="65"/>
      <c r="GUV5" s="65"/>
      <c r="GUW5" s="65"/>
      <c r="GUX5" s="65"/>
      <c r="GUY5" s="65"/>
      <c r="GUZ5" s="65"/>
      <c r="GVA5" s="65"/>
      <c r="GVB5" s="65"/>
      <c r="GVC5" s="65"/>
      <c r="GVD5" s="65"/>
      <c r="GVE5" s="65"/>
      <c r="GVF5" s="65"/>
      <c r="GVG5" s="65"/>
      <c r="GVH5" s="65"/>
      <c r="GVI5" s="65"/>
      <c r="GVJ5" s="65"/>
      <c r="GVK5" s="65"/>
      <c r="GVL5" s="65"/>
      <c r="GVM5" s="65"/>
      <c r="GVN5" s="65"/>
      <c r="GVO5" s="65"/>
      <c r="GVP5" s="65"/>
      <c r="GVQ5" s="65"/>
      <c r="GVR5" s="65"/>
      <c r="GVS5" s="65"/>
      <c r="GVT5" s="65"/>
      <c r="GVU5" s="65"/>
      <c r="GVV5" s="65"/>
      <c r="GVW5" s="65"/>
      <c r="GVX5" s="65"/>
      <c r="GVY5" s="65"/>
      <c r="GVZ5" s="65"/>
      <c r="GWA5" s="65"/>
      <c r="GWB5" s="65"/>
      <c r="GWC5" s="65"/>
      <c r="GWD5" s="65"/>
      <c r="GWE5" s="65"/>
      <c r="GWF5" s="65"/>
      <c r="GWG5" s="65"/>
      <c r="GWH5" s="65"/>
      <c r="GWI5" s="65"/>
      <c r="GWJ5" s="65"/>
      <c r="GWK5" s="65"/>
      <c r="GWL5" s="65"/>
      <c r="GWM5" s="65"/>
      <c r="GWN5" s="65"/>
      <c r="GWO5" s="65"/>
      <c r="GWP5" s="65"/>
      <c r="GWQ5" s="65"/>
      <c r="GWR5" s="65"/>
      <c r="GWS5" s="65"/>
      <c r="GWT5" s="65"/>
      <c r="GWU5" s="65"/>
      <c r="GWV5" s="65"/>
      <c r="GWW5" s="65"/>
      <c r="GWX5" s="65"/>
      <c r="GWY5" s="65"/>
      <c r="GWZ5" s="65"/>
      <c r="GXA5" s="65"/>
      <c r="GXB5" s="65"/>
      <c r="GXC5" s="65"/>
      <c r="GXD5" s="65"/>
      <c r="GXE5" s="65"/>
      <c r="GXF5" s="65"/>
      <c r="GXG5" s="65"/>
      <c r="GXH5" s="65"/>
      <c r="GXI5" s="65"/>
      <c r="GXJ5" s="65"/>
      <c r="GXK5" s="65"/>
      <c r="GXL5" s="65"/>
      <c r="GXM5" s="65"/>
      <c r="GXN5" s="65"/>
      <c r="GXO5" s="65"/>
      <c r="GXP5" s="65"/>
      <c r="GXQ5" s="65"/>
      <c r="GXR5" s="65"/>
      <c r="GXS5" s="65"/>
      <c r="GXT5" s="65"/>
      <c r="GXU5" s="65"/>
      <c r="GXV5" s="65"/>
      <c r="GXW5" s="65"/>
      <c r="GXX5" s="65"/>
      <c r="GXY5" s="65"/>
      <c r="GXZ5" s="65"/>
      <c r="GYA5" s="65"/>
      <c r="GYB5" s="65"/>
      <c r="GYC5" s="65"/>
      <c r="GYD5" s="65"/>
      <c r="GYE5" s="65"/>
      <c r="GYF5" s="65"/>
      <c r="GYG5" s="65"/>
      <c r="GYH5" s="65"/>
      <c r="GYI5" s="65"/>
      <c r="GYJ5" s="65"/>
      <c r="GYK5" s="65"/>
      <c r="GYL5" s="65"/>
      <c r="GYM5" s="65"/>
      <c r="GYN5" s="65"/>
      <c r="GYO5" s="65"/>
      <c r="GYP5" s="65"/>
      <c r="GYQ5" s="65"/>
      <c r="GYR5" s="65"/>
      <c r="GYS5" s="65"/>
      <c r="GYT5" s="65"/>
      <c r="GYU5" s="65"/>
      <c r="GYV5" s="65"/>
      <c r="GYW5" s="65"/>
      <c r="GYX5" s="65"/>
      <c r="GYY5" s="65"/>
      <c r="GYZ5" s="65"/>
      <c r="GZA5" s="65"/>
      <c r="GZB5" s="65"/>
      <c r="GZC5" s="65"/>
      <c r="GZD5" s="65"/>
      <c r="GZE5" s="65"/>
      <c r="GZF5" s="65"/>
      <c r="GZG5" s="65"/>
      <c r="GZH5" s="65"/>
      <c r="GZI5" s="65"/>
      <c r="GZJ5" s="65"/>
      <c r="GZK5" s="65"/>
      <c r="GZL5" s="65"/>
      <c r="GZM5" s="65"/>
      <c r="GZN5" s="65"/>
      <c r="GZO5" s="65"/>
      <c r="GZP5" s="65"/>
      <c r="GZQ5" s="65"/>
      <c r="GZR5" s="65"/>
      <c r="GZS5" s="65"/>
      <c r="GZT5" s="65"/>
      <c r="GZU5" s="65"/>
      <c r="GZV5" s="65"/>
      <c r="GZW5" s="65"/>
      <c r="GZX5" s="65"/>
      <c r="GZY5" s="65"/>
      <c r="GZZ5" s="65"/>
      <c r="HAA5" s="65"/>
      <c r="HAB5" s="65"/>
      <c r="HAC5" s="65"/>
      <c r="HAD5" s="65"/>
      <c r="HAE5" s="65"/>
      <c r="HAF5" s="65"/>
      <c r="HAG5" s="65"/>
      <c r="HAH5" s="65"/>
      <c r="HAI5" s="65"/>
      <c r="HAJ5" s="65"/>
      <c r="HAK5" s="65"/>
      <c r="HAL5" s="65"/>
      <c r="HAM5" s="65"/>
      <c r="HAN5" s="65"/>
      <c r="HAO5" s="65"/>
      <c r="HAP5" s="65"/>
      <c r="HAQ5" s="65"/>
      <c r="HAR5" s="65"/>
      <c r="HAS5" s="65"/>
      <c r="HAT5" s="65"/>
      <c r="HAU5" s="65"/>
      <c r="HAV5" s="65"/>
      <c r="HAW5" s="65"/>
      <c r="HAX5" s="65"/>
      <c r="HAY5" s="65"/>
      <c r="HAZ5" s="65"/>
      <c r="HBA5" s="65"/>
      <c r="HBB5" s="65"/>
      <c r="HBC5" s="65"/>
      <c r="HBD5" s="65"/>
      <c r="HBE5" s="65"/>
      <c r="HBF5" s="65"/>
      <c r="HBG5" s="65"/>
      <c r="HBH5" s="65"/>
      <c r="HBI5" s="65"/>
      <c r="HBJ5" s="65"/>
      <c r="HBK5" s="65"/>
      <c r="HBL5" s="65"/>
      <c r="HBM5" s="65"/>
      <c r="HBN5" s="65"/>
      <c r="HBO5" s="65"/>
      <c r="HBP5" s="65"/>
      <c r="HBQ5" s="65"/>
      <c r="HBR5" s="65"/>
      <c r="HBS5" s="65"/>
      <c r="HBT5" s="65"/>
      <c r="HBU5" s="65"/>
      <c r="HBV5" s="65"/>
      <c r="HBW5" s="65"/>
      <c r="HBX5" s="65"/>
      <c r="HBY5" s="65"/>
      <c r="HBZ5" s="65"/>
      <c r="HCA5" s="65"/>
      <c r="HCB5" s="65"/>
      <c r="HCC5" s="65"/>
      <c r="HCD5" s="65"/>
      <c r="HCE5" s="65"/>
      <c r="HCF5" s="65"/>
      <c r="HCG5" s="65"/>
      <c r="HCH5" s="65"/>
      <c r="HCI5" s="65"/>
      <c r="HCJ5" s="65"/>
      <c r="HCK5" s="65"/>
      <c r="HCL5" s="65"/>
      <c r="HCM5" s="65"/>
      <c r="HCN5" s="65"/>
      <c r="HCO5" s="65"/>
      <c r="HCP5" s="65"/>
      <c r="HCQ5" s="65"/>
      <c r="HCR5" s="65"/>
      <c r="HCS5" s="65"/>
      <c r="HCT5" s="65"/>
      <c r="HCU5" s="65"/>
      <c r="HCV5" s="65"/>
      <c r="HCW5" s="65"/>
      <c r="HCX5" s="65"/>
      <c r="HCY5" s="65"/>
      <c r="HCZ5" s="65"/>
      <c r="HDA5" s="65"/>
      <c r="HDB5" s="65"/>
      <c r="HDC5" s="65"/>
      <c r="HDD5" s="65"/>
      <c r="HDE5" s="65"/>
      <c r="HDF5" s="65"/>
      <c r="HDG5" s="65"/>
      <c r="HDH5" s="65"/>
      <c r="HDI5" s="65"/>
      <c r="HDJ5" s="65"/>
      <c r="HDK5" s="65"/>
      <c r="HDL5" s="65"/>
      <c r="HDM5" s="65"/>
      <c r="HDN5" s="65"/>
      <c r="HDO5" s="65"/>
      <c r="HDP5" s="65"/>
      <c r="HDQ5" s="65"/>
      <c r="HDR5" s="65"/>
      <c r="HDS5" s="65"/>
      <c r="HDT5" s="65"/>
      <c r="HDU5" s="65"/>
      <c r="HDV5" s="65"/>
      <c r="HDW5" s="65"/>
      <c r="HDX5" s="65"/>
      <c r="HDY5" s="65"/>
      <c r="HDZ5" s="65"/>
      <c r="HEA5" s="65"/>
      <c r="HEB5" s="65"/>
      <c r="HEC5" s="65"/>
      <c r="HED5" s="65"/>
      <c r="HEE5" s="65"/>
      <c r="HEF5" s="65"/>
      <c r="HEG5" s="65"/>
      <c r="HEH5" s="65"/>
      <c r="HEI5" s="65"/>
      <c r="HEJ5" s="65"/>
      <c r="HEK5" s="65"/>
      <c r="HEL5" s="65"/>
      <c r="HEM5" s="65"/>
      <c r="HEN5" s="65"/>
      <c r="HEO5" s="65"/>
      <c r="HEP5" s="65"/>
      <c r="HEQ5" s="65"/>
      <c r="HER5" s="65"/>
      <c r="HES5" s="65"/>
      <c r="HET5" s="65"/>
      <c r="HEU5" s="65"/>
      <c r="HEV5" s="65"/>
      <c r="HEW5" s="65"/>
      <c r="HEX5" s="65"/>
      <c r="HEY5" s="65"/>
      <c r="HEZ5" s="65"/>
      <c r="HFA5" s="65"/>
      <c r="HFB5" s="65"/>
      <c r="HFC5" s="65"/>
      <c r="HFD5" s="65"/>
      <c r="HFE5" s="65"/>
      <c r="HFF5" s="65"/>
      <c r="HFG5" s="65"/>
      <c r="HFH5" s="65"/>
      <c r="HFI5" s="65"/>
      <c r="HFJ5" s="65"/>
      <c r="HFK5" s="65"/>
      <c r="HFL5" s="65"/>
      <c r="HFM5" s="65"/>
      <c r="HFN5" s="65"/>
      <c r="HFO5" s="65"/>
      <c r="HFP5" s="65"/>
      <c r="HFQ5" s="65"/>
      <c r="HFR5" s="65"/>
      <c r="HFS5" s="65"/>
      <c r="HFT5" s="65"/>
      <c r="HFU5" s="65"/>
      <c r="HFV5" s="65"/>
      <c r="HFW5" s="65"/>
      <c r="HFX5" s="65"/>
      <c r="HFY5" s="65"/>
      <c r="HFZ5" s="65"/>
      <c r="HGA5" s="65"/>
      <c r="HGB5" s="65"/>
      <c r="HGC5" s="65"/>
      <c r="HGD5" s="65"/>
      <c r="HGE5" s="65"/>
      <c r="HGF5" s="65"/>
      <c r="HGG5" s="65"/>
      <c r="HGH5" s="65"/>
      <c r="HGI5" s="65"/>
      <c r="HGJ5" s="65"/>
      <c r="HGK5" s="65"/>
      <c r="HGL5" s="65"/>
      <c r="HGM5" s="65"/>
      <c r="HGN5" s="65"/>
      <c r="HGO5" s="65"/>
      <c r="HGP5" s="65"/>
      <c r="HGQ5" s="65"/>
      <c r="HGR5" s="65"/>
      <c r="HGS5" s="65"/>
      <c r="HGT5" s="65"/>
      <c r="HGU5" s="65"/>
      <c r="HGV5" s="65"/>
      <c r="HGW5" s="65"/>
      <c r="HGX5" s="65"/>
      <c r="HGY5" s="65"/>
      <c r="HGZ5" s="65"/>
      <c r="HHA5" s="65"/>
      <c r="HHB5" s="65"/>
      <c r="HHC5" s="65"/>
      <c r="HHD5" s="65"/>
      <c r="HHE5" s="65"/>
      <c r="HHF5" s="65"/>
      <c r="HHG5" s="65"/>
      <c r="HHH5" s="65"/>
      <c r="HHI5" s="65"/>
      <c r="HHJ5" s="65"/>
      <c r="HHK5" s="65"/>
      <c r="HHL5" s="65"/>
      <c r="HHM5" s="65"/>
      <c r="HHN5" s="65"/>
      <c r="HHO5" s="65"/>
      <c r="HHP5" s="65"/>
      <c r="HHQ5" s="65"/>
      <c r="HHR5" s="65"/>
      <c r="HHS5" s="65"/>
      <c r="HHT5" s="65"/>
      <c r="HHU5" s="65"/>
      <c r="HHV5" s="65"/>
      <c r="HHW5" s="65"/>
      <c r="HHX5" s="65"/>
      <c r="HHY5" s="65"/>
      <c r="HHZ5" s="65"/>
      <c r="HIA5" s="65"/>
      <c r="HIB5" s="65"/>
      <c r="HIC5" s="65"/>
      <c r="HID5" s="65"/>
      <c r="HIE5" s="65"/>
      <c r="HIF5" s="65"/>
      <c r="HIG5" s="65"/>
      <c r="HIH5" s="65"/>
      <c r="HII5" s="65"/>
      <c r="HIJ5" s="65"/>
      <c r="HIK5" s="65"/>
      <c r="HIL5" s="65"/>
      <c r="HIM5" s="65"/>
      <c r="HIN5" s="65"/>
      <c r="HIO5" s="65"/>
      <c r="HIP5" s="65"/>
      <c r="HIQ5" s="65"/>
      <c r="HIR5" s="65"/>
      <c r="HIS5" s="65"/>
      <c r="HIT5" s="65"/>
      <c r="HIU5" s="65"/>
      <c r="HIV5" s="65"/>
      <c r="HIW5" s="65"/>
      <c r="HIX5" s="65"/>
      <c r="HIY5" s="65"/>
      <c r="HIZ5" s="65"/>
      <c r="HJA5" s="65"/>
      <c r="HJB5" s="65"/>
      <c r="HJC5" s="65"/>
      <c r="HJD5" s="65"/>
      <c r="HJE5" s="65"/>
      <c r="HJF5" s="65"/>
      <c r="HJG5" s="65"/>
      <c r="HJH5" s="65"/>
      <c r="HJI5" s="65"/>
      <c r="HJJ5" s="65"/>
      <c r="HJK5" s="65"/>
      <c r="HJL5" s="65"/>
      <c r="HJM5" s="65"/>
      <c r="HJN5" s="65"/>
      <c r="HJO5" s="65"/>
      <c r="HJP5" s="65"/>
      <c r="HJQ5" s="65"/>
      <c r="HJR5" s="65"/>
      <c r="HJS5" s="65"/>
      <c r="HJT5" s="65"/>
      <c r="HJU5" s="65"/>
      <c r="HJV5" s="65"/>
      <c r="HJW5" s="65"/>
      <c r="HJX5" s="65"/>
      <c r="HJY5" s="65"/>
      <c r="HJZ5" s="65"/>
      <c r="HKA5" s="65"/>
      <c r="HKB5" s="65"/>
      <c r="HKC5" s="65"/>
      <c r="HKD5" s="65"/>
      <c r="HKE5" s="65"/>
      <c r="HKF5" s="65"/>
      <c r="HKG5" s="65"/>
      <c r="HKH5" s="65"/>
      <c r="HKI5" s="65"/>
      <c r="HKJ5" s="65"/>
      <c r="HKK5" s="65"/>
      <c r="HKL5" s="65"/>
      <c r="HKM5" s="65"/>
      <c r="HKN5" s="65"/>
      <c r="HKO5" s="65"/>
      <c r="HKP5" s="65"/>
      <c r="HKQ5" s="65"/>
      <c r="HKR5" s="65"/>
      <c r="HKS5" s="65"/>
      <c r="HKT5" s="65"/>
      <c r="HKU5" s="65"/>
      <c r="HKV5" s="65"/>
      <c r="HKW5" s="65"/>
      <c r="HKX5" s="65"/>
      <c r="HKY5" s="65"/>
      <c r="HKZ5" s="65"/>
      <c r="HLA5" s="65"/>
      <c r="HLB5" s="65"/>
      <c r="HLC5" s="65"/>
      <c r="HLD5" s="65"/>
      <c r="HLE5" s="65"/>
      <c r="HLF5" s="65"/>
      <c r="HLG5" s="65"/>
      <c r="HLH5" s="65"/>
      <c r="HLI5" s="65"/>
      <c r="HLJ5" s="65"/>
      <c r="HLK5" s="65"/>
      <c r="HLL5" s="65"/>
      <c r="HLM5" s="65"/>
      <c r="HLN5" s="65"/>
      <c r="HLO5" s="65"/>
      <c r="HLP5" s="65"/>
      <c r="HLQ5" s="65"/>
      <c r="HLR5" s="65"/>
      <c r="HLS5" s="65"/>
      <c r="HLT5" s="65"/>
      <c r="HLU5" s="65"/>
      <c r="HLV5" s="65"/>
      <c r="HLW5" s="65"/>
      <c r="HLX5" s="65"/>
      <c r="HLY5" s="65"/>
      <c r="HLZ5" s="65"/>
      <c r="HMA5" s="65"/>
      <c r="HMB5" s="65"/>
      <c r="HMC5" s="65"/>
      <c r="HMD5" s="65"/>
      <c r="HME5" s="65"/>
      <c r="HMF5" s="65"/>
      <c r="HMG5" s="65"/>
      <c r="HMH5" s="65"/>
      <c r="HMI5" s="65"/>
      <c r="HMJ5" s="65"/>
      <c r="HMK5" s="65"/>
      <c r="HML5" s="65"/>
      <c r="HMM5" s="65"/>
      <c r="HMN5" s="65"/>
      <c r="HMO5" s="65"/>
      <c r="HMP5" s="65"/>
      <c r="HMQ5" s="65"/>
      <c r="HMR5" s="65"/>
      <c r="HMS5" s="65"/>
      <c r="HMT5" s="65"/>
      <c r="HMU5" s="65"/>
      <c r="HMV5" s="65"/>
      <c r="HMW5" s="65"/>
      <c r="HMX5" s="65"/>
      <c r="HMY5" s="65"/>
      <c r="HMZ5" s="65"/>
      <c r="HNA5" s="65"/>
      <c r="HNB5" s="65"/>
      <c r="HNC5" s="65"/>
      <c r="HND5" s="65"/>
      <c r="HNE5" s="65"/>
      <c r="HNF5" s="65"/>
      <c r="HNG5" s="65"/>
      <c r="HNH5" s="65"/>
      <c r="HNI5" s="65"/>
      <c r="HNJ5" s="65"/>
      <c r="HNK5" s="65"/>
      <c r="HNL5" s="65"/>
      <c r="HNM5" s="65"/>
      <c r="HNN5" s="65"/>
      <c r="HNO5" s="65"/>
      <c r="HNP5" s="65"/>
      <c r="HNQ5" s="65"/>
      <c r="HNR5" s="65"/>
      <c r="HNS5" s="65"/>
      <c r="HNT5" s="65"/>
      <c r="HNU5" s="65"/>
      <c r="HNV5" s="65"/>
      <c r="HNW5" s="65"/>
      <c r="HNX5" s="65"/>
      <c r="HNY5" s="65"/>
      <c r="HNZ5" s="65"/>
      <c r="HOA5" s="65"/>
      <c r="HOB5" s="65"/>
      <c r="HOC5" s="65"/>
      <c r="HOD5" s="65"/>
      <c r="HOE5" s="65"/>
      <c r="HOF5" s="65"/>
      <c r="HOG5" s="65"/>
      <c r="HOH5" s="65"/>
      <c r="HOI5" s="65"/>
      <c r="HOJ5" s="65"/>
      <c r="HOK5" s="65"/>
      <c r="HOL5" s="65"/>
      <c r="HOM5" s="65"/>
      <c r="HON5" s="65"/>
      <c r="HOO5" s="65"/>
      <c r="HOP5" s="65"/>
      <c r="HOQ5" s="65"/>
      <c r="HOR5" s="65"/>
      <c r="HOS5" s="65"/>
      <c r="HOT5" s="65"/>
      <c r="HOU5" s="65"/>
      <c r="HOV5" s="65"/>
      <c r="HOW5" s="65"/>
      <c r="HOX5" s="65"/>
      <c r="HOY5" s="65"/>
      <c r="HOZ5" s="65"/>
      <c r="HPA5" s="65"/>
      <c r="HPB5" s="65"/>
      <c r="HPC5" s="65"/>
      <c r="HPD5" s="65"/>
      <c r="HPE5" s="65"/>
      <c r="HPF5" s="65"/>
      <c r="HPG5" s="65"/>
      <c r="HPH5" s="65"/>
      <c r="HPI5" s="65"/>
      <c r="HPJ5" s="65"/>
      <c r="HPK5" s="65"/>
      <c r="HPL5" s="65"/>
      <c r="HPM5" s="65"/>
      <c r="HPN5" s="65"/>
      <c r="HPO5" s="65"/>
      <c r="HPP5" s="65"/>
      <c r="HPQ5" s="65"/>
      <c r="HPR5" s="65"/>
      <c r="HPS5" s="65"/>
      <c r="HPT5" s="65"/>
      <c r="HPU5" s="65"/>
      <c r="HPV5" s="65"/>
      <c r="HPW5" s="65"/>
      <c r="HPX5" s="65"/>
      <c r="HPY5" s="65"/>
      <c r="HPZ5" s="65"/>
      <c r="HQA5" s="65"/>
      <c r="HQB5" s="65"/>
      <c r="HQC5" s="65"/>
      <c r="HQD5" s="65"/>
      <c r="HQE5" s="65"/>
      <c r="HQF5" s="65"/>
      <c r="HQG5" s="65"/>
      <c r="HQH5" s="65"/>
      <c r="HQI5" s="65"/>
      <c r="HQJ5" s="65"/>
      <c r="HQK5" s="65"/>
      <c r="HQL5" s="65"/>
      <c r="HQM5" s="65"/>
      <c r="HQN5" s="65"/>
      <c r="HQO5" s="65"/>
      <c r="HQP5" s="65"/>
      <c r="HQQ5" s="65"/>
      <c r="HQR5" s="65"/>
      <c r="HQS5" s="65"/>
      <c r="HQT5" s="65"/>
      <c r="HQU5" s="65"/>
      <c r="HQV5" s="65"/>
      <c r="HQW5" s="65"/>
      <c r="HQX5" s="65"/>
      <c r="HQY5" s="65"/>
      <c r="HQZ5" s="65"/>
      <c r="HRA5" s="65"/>
      <c r="HRB5" s="65"/>
      <c r="HRC5" s="65"/>
      <c r="HRD5" s="65"/>
      <c r="HRE5" s="65"/>
      <c r="HRF5" s="65"/>
      <c r="HRG5" s="65"/>
      <c r="HRH5" s="65"/>
      <c r="HRI5" s="65"/>
      <c r="HRJ5" s="65"/>
      <c r="HRK5" s="65"/>
      <c r="HRL5" s="65"/>
      <c r="HRM5" s="65"/>
      <c r="HRN5" s="65"/>
      <c r="HRO5" s="65"/>
      <c r="HRP5" s="65"/>
      <c r="HRQ5" s="65"/>
      <c r="HRR5" s="65"/>
      <c r="HRS5" s="65"/>
      <c r="HRT5" s="65"/>
      <c r="HRU5" s="65"/>
      <c r="HRV5" s="65"/>
      <c r="HRW5" s="65"/>
      <c r="HRX5" s="65"/>
      <c r="HRY5" s="65"/>
      <c r="HRZ5" s="65"/>
      <c r="HSA5" s="65"/>
      <c r="HSB5" s="65"/>
      <c r="HSC5" s="65"/>
      <c r="HSD5" s="65"/>
      <c r="HSE5" s="65"/>
      <c r="HSF5" s="65"/>
      <c r="HSG5" s="65"/>
      <c r="HSH5" s="65"/>
      <c r="HSI5" s="65"/>
      <c r="HSJ5" s="65"/>
      <c r="HSK5" s="65"/>
      <c r="HSL5" s="65"/>
      <c r="HSM5" s="65"/>
      <c r="HSN5" s="65"/>
      <c r="HSO5" s="65"/>
      <c r="HSP5" s="65"/>
      <c r="HSQ5" s="65"/>
      <c r="HSR5" s="65"/>
      <c r="HSS5" s="65"/>
      <c r="HST5" s="65"/>
      <c r="HSU5" s="65"/>
      <c r="HSV5" s="65"/>
      <c r="HSW5" s="65"/>
      <c r="HSX5" s="65"/>
      <c r="HSY5" s="65"/>
      <c r="HSZ5" s="65"/>
      <c r="HTA5" s="65"/>
      <c r="HTB5" s="65"/>
      <c r="HTC5" s="65"/>
      <c r="HTD5" s="65"/>
      <c r="HTE5" s="65"/>
      <c r="HTF5" s="65"/>
      <c r="HTG5" s="65"/>
      <c r="HTH5" s="65"/>
      <c r="HTI5" s="65"/>
      <c r="HTJ5" s="65"/>
      <c r="HTK5" s="65"/>
      <c r="HTL5" s="65"/>
      <c r="HTM5" s="65"/>
      <c r="HTN5" s="65"/>
      <c r="HTO5" s="65"/>
      <c r="HTP5" s="65"/>
      <c r="HTQ5" s="65"/>
      <c r="HTR5" s="65"/>
      <c r="HTS5" s="65"/>
      <c r="HTT5" s="65"/>
      <c r="HTU5" s="65"/>
      <c r="HTV5" s="65"/>
      <c r="HTW5" s="65"/>
      <c r="HTX5" s="65"/>
      <c r="HTY5" s="65"/>
      <c r="HTZ5" s="65"/>
      <c r="HUA5" s="65"/>
      <c r="HUB5" s="65"/>
      <c r="HUC5" s="65"/>
      <c r="HUD5" s="65"/>
      <c r="HUE5" s="65"/>
      <c r="HUF5" s="65"/>
      <c r="HUG5" s="65"/>
      <c r="HUH5" s="65"/>
      <c r="HUI5" s="65"/>
      <c r="HUJ5" s="65"/>
      <c r="HUK5" s="65"/>
      <c r="HUL5" s="65"/>
      <c r="HUM5" s="65"/>
      <c r="HUN5" s="65"/>
      <c r="HUO5" s="65"/>
      <c r="HUP5" s="65"/>
      <c r="HUQ5" s="65"/>
      <c r="HUR5" s="65"/>
      <c r="HUS5" s="65"/>
      <c r="HUT5" s="65"/>
      <c r="HUU5" s="65"/>
      <c r="HUV5" s="65"/>
      <c r="HUW5" s="65"/>
      <c r="HUX5" s="65"/>
      <c r="HUY5" s="65"/>
      <c r="HUZ5" s="65"/>
      <c r="HVA5" s="65"/>
      <c r="HVB5" s="65"/>
      <c r="HVC5" s="65"/>
      <c r="HVD5" s="65"/>
      <c r="HVE5" s="65"/>
      <c r="HVF5" s="65"/>
      <c r="HVG5" s="65"/>
      <c r="HVH5" s="65"/>
      <c r="HVI5" s="65"/>
      <c r="HVJ5" s="65"/>
      <c r="HVK5" s="65"/>
      <c r="HVL5" s="65"/>
      <c r="HVM5" s="65"/>
      <c r="HVN5" s="65"/>
      <c r="HVO5" s="65"/>
      <c r="HVP5" s="65"/>
      <c r="HVQ5" s="65"/>
      <c r="HVR5" s="65"/>
      <c r="HVS5" s="65"/>
      <c r="HVT5" s="65"/>
      <c r="HVU5" s="65"/>
      <c r="HVV5" s="65"/>
      <c r="HVW5" s="65"/>
      <c r="HVX5" s="65"/>
      <c r="HVY5" s="65"/>
      <c r="HVZ5" s="65"/>
      <c r="HWA5" s="65"/>
      <c r="HWB5" s="65"/>
      <c r="HWC5" s="65"/>
      <c r="HWD5" s="65"/>
      <c r="HWE5" s="65"/>
      <c r="HWF5" s="65"/>
      <c r="HWG5" s="65"/>
      <c r="HWH5" s="65"/>
      <c r="HWI5" s="65"/>
      <c r="HWJ5" s="65"/>
      <c r="HWK5" s="65"/>
      <c r="HWL5" s="65"/>
      <c r="HWM5" s="65"/>
      <c r="HWN5" s="65"/>
      <c r="HWO5" s="65"/>
      <c r="HWP5" s="65"/>
      <c r="HWQ5" s="65"/>
      <c r="HWR5" s="65"/>
      <c r="HWS5" s="65"/>
      <c r="HWT5" s="65"/>
      <c r="HWU5" s="65"/>
      <c r="HWV5" s="65"/>
      <c r="HWW5" s="65"/>
      <c r="HWX5" s="65"/>
      <c r="HWY5" s="65"/>
      <c r="HWZ5" s="65"/>
      <c r="HXA5" s="65"/>
      <c r="HXB5" s="65"/>
      <c r="HXC5" s="65"/>
      <c r="HXD5" s="65"/>
      <c r="HXE5" s="65"/>
      <c r="HXF5" s="65"/>
      <c r="HXG5" s="65"/>
      <c r="HXH5" s="65"/>
      <c r="HXI5" s="65"/>
      <c r="HXJ5" s="65"/>
      <c r="HXK5" s="65"/>
      <c r="HXL5" s="65"/>
      <c r="HXM5" s="65"/>
      <c r="HXN5" s="65"/>
      <c r="HXO5" s="65"/>
      <c r="HXP5" s="65"/>
      <c r="HXQ5" s="65"/>
      <c r="HXR5" s="65"/>
      <c r="HXS5" s="65"/>
      <c r="HXT5" s="65"/>
      <c r="HXU5" s="65"/>
      <c r="HXV5" s="65"/>
      <c r="HXW5" s="65"/>
      <c r="HXX5" s="65"/>
      <c r="HXY5" s="65"/>
      <c r="HXZ5" s="65"/>
      <c r="HYA5" s="65"/>
      <c r="HYB5" s="65"/>
      <c r="HYC5" s="65"/>
      <c r="HYD5" s="65"/>
      <c r="HYE5" s="65"/>
      <c r="HYF5" s="65"/>
      <c r="HYG5" s="65"/>
      <c r="HYH5" s="65"/>
      <c r="HYI5" s="65"/>
      <c r="HYJ5" s="65"/>
      <c r="HYK5" s="65"/>
      <c r="HYL5" s="65"/>
      <c r="HYM5" s="65"/>
      <c r="HYN5" s="65"/>
      <c r="HYO5" s="65"/>
      <c r="HYP5" s="65"/>
      <c r="HYQ5" s="65"/>
      <c r="HYR5" s="65"/>
      <c r="HYS5" s="65"/>
      <c r="HYT5" s="65"/>
      <c r="HYU5" s="65"/>
      <c r="HYV5" s="65"/>
      <c r="HYW5" s="65"/>
      <c r="HYX5" s="65"/>
      <c r="HYY5" s="65"/>
      <c r="HYZ5" s="65"/>
      <c r="HZA5" s="65"/>
      <c r="HZB5" s="65"/>
      <c r="HZC5" s="65"/>
      <c r="HZD5" s="65"/>
      <c r="HZE5" s="65"/>
      <c r="HZF5" s="65"/>
      <c r="HZG5" s="65"/>
      <c r="HZH5" s="65"/>
      <c r="HZI5" s="65"/>
      <c r="HZJ5" s="65"/>
      <c r="HZK5" s="65"/>
      <c r="HZL5" s="65"/>
      <c r="HZM5" s="65"/>
      <c r="HZN5" s="65"/>
      <c r="HZO5" s="65"/>
      <c r="HZP5" s="65"/>
      <c r="HZQ5" s="65"/>
      <c r="HZR5" s="65"/>
      <c r="HZS5" s="65"/>
      <c r="HZT5" s="65"/>
      <c r="HZU5" s="65"/>
      <c r="HZV5" s="65"/>
      <c r="HZW5" s="65"/>
      <c r="HZX5" s="65"/>
      <c r="HZY5" s="65"/>
      <c r="HZZ5" s="65"/>
      <c r="IAA5" s="65"/>
      <c r="IAB5" s="65"/>
      <c r="IAC5" s="65"/>
      <c r="IAD5" s="65"/>
      <c r="IAE5" s="65"/>
      <c r="IAF5" s="65"/>
      <c r="IAG5" s="65"/>
      <c r="IAH5" s="65"/>
      <c r="IAI5" s="65"/>
      <c r="IAJ5" s="65"/>
      <c r="IAK5" s="65"/>
      <c r="IAL5" s="65"/>
      <c r="IAM5" s="65"/>
      <c r="IAN5" s="65"/>
      <c r="IAO5" s="65"/>
      <c r="IAP5" s="65"/>
      <c r="IAQ5" s="65"/>
      <c r="IAR5" s="65"/>
      <c r="IAS5" s="65"/>
      <c r="IAT5" s="65"/>
      <c r="IAU5" s="65"/>
      <c r="IAV5" s="65"/>
      <c r="IAW5" s="65"/>
      <c r="IAX5" s="65"/>
      <c r="IAY5" s="65"/>
      <c r="IAZ5" s="65"/>
      <c r="IBA5" s="65"/>
      <c r="IBB5" s="65"/>
      <c r="IBC5" s="65"/>
      <c r="IBD5" s="65"/>
      <c r="IBE5" s="65"/>
      <c r="IBF5" s="65"/>
      <c r="IBG5" s="65"/>
      <c r="IBH5" s="65"/>
      <c r="IBI5" s="65"/>
      <c r="IBJ5" s="65"/>
      <c r="IBK5" s="65"/>
      <c r="IBL5" s="65"/>
      <c r="IBM5" s="65"/>
      <c r="IBN5" s="65"/>
      <c r="IBO5" s="65"/>
      <c r="IBP5" s="65"/>
      <c r="IBQ5" s="65"/>
      <c r="IBR5" s="65"/>
      <c r="IBS5" s="65"/>
      <c r="IBT5" s="65"/>
      <c r="IBU5" s="65"/>
      <c r="IBV5" s="65"/>
      <c r="IBW5" s="65"/>
      <c r="IBX5" s="65"/>
      <c r="IBY5" s="65"/>
      <c r="IBZ5" s="65"/>
      <c r="ICA5" s="65"/>
      <c r="ICB5" s="65"/>
      <c r="ICC5" s="65"/>
      <c r="ICD5" s="65"/>
      <c r="ICE5" s="65"/>
      <c r="ICF5" s="65"/>
      <c r="ICG5" s="65"/>
      <c r="ICH5" s="65"/>
      <c r="ICI5" s="65"/>
      <c r="ICJ5" s="65"/>
      <c r="ICK5" s="65"/>
      <c r="ICL5" s="65"/>
      <c r="ICM5" s="65"/>
      <c r="ICN5" s="65"/>
      <c r="ICO5" s="65"/>
      <c r="ICP5" s="65"/>
      <c r="ICQ5" s="65"/>
      <c r="ICR5" s="65"/>
      <c r="ICS5" s="65"/>
      <c r="ICT5" s="65"/>
      <c r="ICU5" s="65"/>
      <c r="ICV5" s="65"/>
      <c r="ICW5" s="65"/>
      <c r="ICX5" s="65"/>
      <c r="ICY5" s="65"/>
      <c r="ICZ5" s="65"/>
      <c r="IDA5" s="65"/>
      <c r="IDB5" s="65"/>
      <c r="IDC5" s="65"/>
      <c r="IDD5" s="65"/>
      <c r="IDE5" s="65"/>
      <c r="IDF5" s="65"/>
      <c r="IDG5" s="65"/>
      <c r="IDH5" s="65"/>
      <c r="IDI5" s="65"/>
      <c r="IDJ5" s="65"/>
      <c r="IDK5" s="65"/>
      <c r="IDL5" s="65"/>
      <c r="IDM5" s="65"/>
      <c r="IDN5" s="65"/>
      <c r="IDO5" s="65"/>
      <c r="IDP5" s="65"/>
      <c r="IDQ5" s="65"/>
      <c r="IDR5" s="65"/>
      <c r="IDS5" s="65"/>
      <c r="IDT5" s="65"/>
      <c r="IDU5" s="65"/>
      <c r="IDV5" s="65"/>
      <c r="IDW5" s="65"/>
      <c r="IDX5" s="65"/>
      <c r="IDY5" s="65"/>
      <c r="IDZ5" s="65"/>
      <c r="IEA5" s="65"/>
      <c r="IEB5" s="65"/>
      <c r="IEC5" s="65"/>
      <c r="IED5" s="65"/>
      <c r="IEE5" s="65"/>
      <c r="IEF5" s="65"/>
      <c r="IEG5" s="65"/>
      <c r="IEH5" s="65"/>
      <c r="IEI5" s="65"/>
      <c r="IEJ5" s="65"/>
      <c r="IEK5" s="65"/>
      <c r="IEL5" s="65"/>
      <c r="IEM5" s="65"/>
      <c r="IEN5" s="65"/>
      <c r="IEO5" s="65"/>
      <c r="IEP5" s="65"/>
      <c r="IEQ5" s="65"/>
      <c r="IER5" s="65"/>
      <c r="IES5" s="65"/>
      <c r="IET5" s="65"/>
      <c r="IEU5" s="65"/>
      <c r="IEV5" s="65"/>
      <c r="IEW5" s="65"/>
      <c r="IEX5" s="65"/>
      <c r="IEY5" s="65"/>
      <c r="IEZ5" s="65"/>
      <c r="IFA5" s="65"/>
      <c r="IFB5" s="65"/>
      <c r="IFC5" s="65"/>
      <c r="IFD5" s="65"/>
      <c r="IFE5" s="65"/>
      <c r="IFF5" s="65"/>
      <c r="IFG5" s="65"/>
      <c r="IFH5" s="65"/>
      <c r="IFI5" s="65"/>
      <c r="IFJ5" s="65"/>
      <c r="IFK5" s="65"/>
      <c r="IFL5" s="65"/>
      <c r="IFM5" s="65"/>
      <c r="IFN5" s="65"/>
      <c r="IFO5" s="65"/>
      <c r="IFP5" s="65"/>
      <c r="IFQ5" s="65"/>
      <c r="IFR5" s="65"/>
      <c r="IFS5" s="65"/>
      <c r="IFT5" s="65"/>
      <c r="IFU5" s="65"/>
      <c r="IFV5" s="65"/>
      <c r="IFW5" s="65"/>
      <c r="IFX5" s="65"/>
      <c r="IFY5" s="65"/>
      <c r="IFZ5" s="65"/>
      <c r="IGA5" s="65"/>
      <c r="IGB5" s="65"/>
      <c r="IGC5" s="65"/>
      <c r="IGD5" s="65"/>
      <c r="IGE5" s="65"/>
      <c r="IGF5" s="65"/>
      <c r="IGG5" s="65"/>
      <c r="IGH5" s="65"/>
      <c r="IGI5" s="65"/>
      <c r="IGJ5" s="65"/>
      <c r="IGK5" s="65"/>
      <c r="IGL5" s="65"/>
      <c r="IGM5" s="65"/>
      <c r="IGN5" s="65"/>
      <c r="IGO5" s="65"/>
      <c r="IGP5" s="65"/>
      <c r="IGQ5" s="65"/>
      <c r="IGR5" s="65"/>
      <c r="IGS5" s="65"/>
      <c r="IGT5" s="65"/>
      <c r="IGU5" s="65"/>
      <c r="IGV5" s="65"/>
      <c r="IGW5" s="65"/>
      <c r="IGX5" s="65"/>
      <c r="IGY5" s="65"/>
      <c r="IGZ5" s="65"/>
      <c r="IHA5" s="65"/>
      <c r="IHB5" s="65"/>
      <c r="IHC5" s="65"/>
      <c r="IHD5" s="65"/>
      <c r="IHE5" s="65"/>
      <c r="IHF5" s="65"/>
      <c r="IHG5" s="65"/>
      <c r="IHH5" s="65"/>
      <c r="IHI5" s="65"/>
      <c r="IHJ5" s="65"/>
      <c r="IHK5" s="65"/>
      <c r="IHL5" s="65"/>
      <c r="IHM5" s="65"/>
      <c r="IHN5" s="65"/>
      <c r="IHO5" s="65"/>
      <c r="IHP5" s="65"/>
      <c r="IHQ5" s="65"/>
      <c r="IHR5" s="65"/>
      <c r="IHS5" s="65"/>
      <c r="IHT5" s="65"/>
      <c r="IHU5" s="65"/>
      <c r="IHV5" s="65"/>
      <c r="IHW5" s="65"/>
      <c r="IHX5" s="65"/>
      <c r="IHY5" s="65"/>
      <c r="IHZ5" s="65"/>
      <c r="IIA5" s="65"/>
      <c r="IIB5" s="65"/>
      <c r="IIC5" s="65"/>
      <c r="IID5" s="65"/>
      <c r="IIE5" s="65"/>
      <c r="IIF5" s="65"/>
      <c r="IIG5" s="65"/>
      <c r="IIH5" s="65"/>
      <c r="III5" s="65"/>
      <c r="IIJ5" s="65"/>
      <c r="IIK5" s="65"/>
      <c r="IIL5" s="65"/>
      <c r="IIM5" s="65"/>
      <c r="IIN5" s="65"/>
      <c r="IIO5" s="65"/>
      <c r="IIP5" s="65"/>
      <c r="IIQ5" s="65"/>
      <c r="IIR5" s="65"/>
      <c r="IIS5" s="65"/>
      <c r="IIT5" s="65"/>
      <c r="IIU5" s="65"/>
      <c r="IIV5" s="65"/>
      <c r="IIW5" s="65"/>
      <c r="IIX5" s="65"/>
      <c r="IIY5" s="65"/>
      <c r="IIZ5" s="65"/>
      <c r="IJA5" s="65"/>
      <c r="IJB5" s="65"/>
      <c r="IJC5" s="65"/>
      <c r="IJD5" s="65"/>
      <c r="IJE5" s="65"/>
      <c r="IJF5" s="65"/>
      <c r="IJG5" s="65"/>
      <c r="IJH5" s="65"/>
      <c r="IJI5" s="65"/>
      <c r="IJJ5" s="65"/>
      <c r="IJK5" s="65"/>
      <c r="IJL5" s="65"/>
      <c r="IJM5" s="65"/>
      <c r="IJN5" s="65"/>
      <c r="IJO5" s="65"/>
      <c r="IJP5" s="65"/>
      <c r="IJQ5" s="65"/>
      <c r="IJR5" s="65"/>
      <c r="IJS5" s="65"/>
      <c r="IJT5" s="65"/>
      <c r="IJU5" s="65"/>
      <c r="IJV5" s="65"/>
      <c r="IJW5" s="65"/>
      <c r="IJX5" s="65"/>
      <c r="IJY5" s="65"/>
      <c r="IJZ5" s="65"/>
      <c r="IKA5" s="65"/>
      <c r="IKB5" s="65"/>
      <c r="IKC5" s="65"/>
      <c r="IKD5" s="65"/>
      <c r="IKE5" s="65"/>
      <c r="IKF5" s="65"/>
      <c r="IKG5" s="65"/>
      <c r="IKH5" s="65"/>
      <c r="IKI5" s="65"/>
      <c r="IKJ5" s="65"/>
      <c r="IKK5" s="65"/>
      <c r="IKL5" s="65"/>
      <c r="IKM5" s="65"/>
      <c r="IKN5" s="65"/>
      <c r="IKO5" s="65"/>
      <c r="IKP5" s="65"/>
      <c r="IKQ5" s="65"/>
      <c r="IKR5" s="65"/>
      <c r="IKS5" s="65"/>
      <c r="IKT5" s="65"/>
      <c r="IKU5" s="65"/>
      <c r="IKV5" s="65"/>
      <c r="IKW5" s="65"/>
      <c r="IKX5" s="65"/>
      <c r="IKY5" s="65"/>
      <c r="IKZ5" s="65"/>
      <c r="ILA5" s="65"/>
      <c r="ILB5" s="65"/>
      <c r="ILC5" s="65"/>
      <c r="ILD5" s="65"/>
      <c r="ILE5" s="65"/>
      <c r="ILF5" s="65"/>
      <c r="ILG5" s="65"/>
      <c r="ILH5" s="65"/>
      <c r="ILI5" s="65"/>
      <c r="ILJ5" s="65"/>
      <c r="ILK5" s="65"/>
      <c r="ILL5" s="65"/>
      <c r="ILM5" s="65"/>
      <c r="ILN5" s="65"/>
      <c r="ILO5" s="65"/>
      <c r="ILP5" s="65"/>
      <c r="ILQ5" s="65"/>
      <c r="ILR5" s="65"/>
      <c r="ILS5" s="65"/>
      <c r="ILT5" s="65"/>
      <c r="ILU5" s="65"/>
      <c r="ILV5" s="65"/>
      <c r="ILW5" s="65"/>
      <c r="ILX5" s="65"/>
      <c r="ILY5" s="65"/>
      <c r="ILZ5" s="65"/>
      <c r="IMA5" s="65"/>
      <c r="IMB5" s="65"/>
      <c r="IMC5" s="65"/>
      <c r="IMD5" s="65"/>
      <c r="IME5" s="65"/>
      <c r="IMF5" s="65"/>
      <c r="IMG5" s="65"/>
      <c r="IMH5" s="65"/>
      <c r="IMI5" s="65"/>
      <c r="IMJ5" s="65"/>
      <c r="IMK5" s="65"/>
      <c r="IML5" s="65"/>
      <c r="IMM5" s="65"/>
      <c r="IMN5" s="65"/>
      <c r="IMO5" s="65"/>
      <c r="IMP5" s="65"/>
      <c r="IMQ5" s="65"/>
      <c r="IMR5" s="65"/>
      <c r="IMS5" s="65"/>
      <c r="IMT5" s="65"/>
      <c r="IMU5" s="65"/>
      <c r="IMV5" s="65"/>
      <c r="IMW5" s="65"/>
      <c r="IMX5" s="65"/>
      <c r="IMY5" s="65"/>
      <c r="IMZ5" s="65"/>
      <c r="INA5" s="65"/>
      <c r="INB5" s="65"/>
      <c r="INC5" s="65"/>
      <c r="IND5" s="65"/>
      <c r="INE5" s="65"/>
      <c r="INF5" s="65"/>
      <c r="ING5" s="65"/>
      <c r="INH5" s="65"/>
      <c r="INI5" s="65"/>
      <c r="INJ5" s="65"/>
      <c r="INK5" s="65"/>
      <c r="INL5" s="65"/>
      <c r="INM5" s="65"/>
      <c r="INN5" s="65"/>
      <c r="INO5" s="65"/>
      <c r="INP5" s="65"/>
      <c r="INQ5" s="65"/>
      <c r="INR5" s="65"/>
      <c r="INS5" s="65"/>
      <c r="INT5" s="65"/>
      <c r="INU5" s="65"/>
      <c r="INV5" s="65"/>
      <c r="INW5" s="65"/>
      <c r="INX5" s="65"/>
      <c r="INY5" s="65"/>
      <c r="INZ5" s="65"/>
      <c r="IOA5" s="65"/>
      <c r="IOB5" s="65"/>
      <c r="IOC5" s="65"/>
      <c r="IOD5" s="65"/>
      <c r="IOE5" s="65"/>
      <c r="IOF5" s="65"/>
      <c r="IOG5" s="65"/>
      <c r="IOH5" s="65"/>
      <c r="IOI5" s="65"/>
      <c r="IOJ5" s="65"/>
      <c r="IOK5" s="65"/>
      <c r="IOL5" s="65"/>
      <c r="IOM5" s="65"/>
      <c r="ION5" s="65"/>
      <c r="IOO5" s="65"/>
      <c r="IOP5" s="65"/>
      <c r="IOQ5" s="65"/>
      <c r="IOR5" s="65"/>
      <c r="IOS5" s="65"/>
      <c r="IOT5" s="65"/>
      <c r="IOU5" s="65"/>
      <c r="IOV5" s="65"/>
      <c r="IOW5" s="65"/>
      <c r="IOX5" s="65"/>
      <c r="IOY5" s="65"/>
      <c r="IOZ5" s="65"/>
      <c r="IPA5" s="65"/>
      <c r="IPB5" s="65"/>
      <c r="IPC5" s="65"/>
      <c r="IPD5" s="65"/>
      <c r="IPE5" s="65"/>
      <c r="IPF5" s="65"/>
      <c r="IPG5" s="65"/>
      <c r="IPH5" s="65"/>
      <c r="IPI5" s="65"/>
      <c r="IPJ5" s="65"/>
      <c r="IPK5" s="65"/>
      <c r="IPL5" s="65"/>
      <c r="IPM5" s="65"/>
      <c r="IPN5" s="65"/>
      <c r="IPO5" s="65"/>
      <c r="IPP5" s="65"/>
      <c r="IPQ5" s="65"/>
      <c r="IPR5" s="65"/>
      <c r="IPS5" s="65"/>
      <c r="IPT5" s="65"/>
      <c r="IPU5" s="65"/>
      <c r="IPV5" s="65"/>
      <c r="IPW5" s="65"/>
      <c r="IPX5" s="65"/>
      <c r="IPY5" s="65"/>
      <c r="IPZ5" s="65"/>
      <c r="IQA5" s="65"/>
      <c r="IQB5" s="65"/>
      <c r="IQC5" s="65"/>
      <c r="IQD5" s="65"/>
      <c r="IQE5" s="65"/>
      <c r="IQF5" s="65"/>
      <c r="IQG5" s="65"/>
      <c r="IQH5" s="65"/>
      <c r="IQI5" s="65"/>
      <c r="IQJ5" s="65"/>
      <c r="IQK5" s="65"/>
      <c r="IQL5" s="65"/>
      <c r="IQM5" s="65"/>
      <c r="IQN5" s="65"/>
      <c r="IQO5" s="65"/>
      <c r="IQP5" s="65"/>
      <c r="IQQ5" s="65"/>
      <c r="IQR5" s="65"/>
      <c r="IQS5" s="65"/>
      <c r="IQT5" s="65"/>
      <c r="IQU5" s="65"/>
      <c r="IQV5" s="65"/>
      <c r="IQW5" s="65"/>
      <c r="IQX5" s="65"/>
      <c r="IQY5" s="65"/>
      <c r="IQZ5" s="65"/>
      <c r="IRA5" s="65"/>
      <c r="IRB5" s="65"/>
      <c r="IRC5" s="65"/>
      <c r="IRD5" s="65"/>
      <c r="IRE5" s="65"/>
      <c r="IRF5" s="65"/>
      <c r="IRG5" s="65"/>
      <c r="IRH5" s="65"/>
      <c r="IRI5" s="65"/>
      <c r="IRJ5" s="65"/>
      <c r="IRK5" s="65"/>
      <c r="IRL5" s="65"/>
      <c r="IRM5" s="65"/>
      <c r="IRN5" s="65"/>
      <c r="IRO5" s="65"/>
      <c r="IRP5" s="65"/>
      <c r="IRQ5" s="65"/>
      <c r="IRR5" s="65"/>
      <c r="IRS5" s="65"/>
      <c r="IRT5" s="65"/>
      <c r="IRU5" s="65"/>
      <c r="IRV5" s="65"/>
      <c r="IRW5" s="65"/>
      <c r="IRX5" s="65"/>
      <c r="IRY5" s="65"/>
      <c r="IRZ5" s="65"/>
      <c r="ISA5" s="65"/>
      <c r="ISB5" s="65"/>
      <c r="ISC5" s="65"/>
      <c r="ISD5" s="65"/>
      <c r="ISE5" s="65"/>
      <c r="ISF5" s="65"/>
      <c r="ISG5" s="65"/>
      <c r="ISH5" s="65"/>
      <c r="ISI5" s="65"/>
      <c r="ISJ5" s="65"/>
      <c r="ISK5" s="65"/>
      <c r="ISL5" s="65"/>
      <c r="ISM5" s="65"/>
      <c r="ISN5" s="65"/>
      <c r="ISO5" s="65"/>
      <c r="ISP5" s="65"/>
      <c r="ISQ5" s="65"/>
      <c r="ISR5" s="65"/>
      <c r="ISS5" s="65"/>
      <c r="IST5" s="65"/>
      <c r="ISU5" s="65"/>
      <c r="ISV5" s="65"/>
      <c r="ISW5" s="65"/>
      <c r="ISX5" s="65"/>
      <c r="ISY5" s="65"/>
      <c r="ISZ5" s="65"/>
      <c r="ITA5" s="65"/>
      <c r="ITB5" s="65"/>
      <c r="ITC5" s="65"/>
      <c r="ITD5" s="65"/>
      <c r="ITE5" s="65"/>
      <c r="ITF5" s="65"/>
      <c r="ITG5" s="65"/>
      <c r="ITH5" s="65"/>
      <c r="ITI5" s="65"/>
      <c r="ITJ5" s="65"/>
      <c r="ITK5" s="65"/>
      <c r="ITL5" s="65"/>
      <c r="ITM5" s="65"/>
      <c r="ITN5" s="65"/>
      <c r="ITO5" s="65"/>
      <c r="ITP5" s="65"/>
      <c r="ITQ5" s="65"/>
      <c r="ITR5" s="65"/>
      <c r="ITS5" s="65"/>
      <c r="ITT5" s="65"/>
      <c r="ITU5" s="65"/>
      <c r="ITV5" s="65"/>
      <c r="ITW5" s="65"/>
      <c r="ITX5" s="65"/>
      <c r="ITY5" s="65"/>
      <c r="ITZ5" s="65"/>
      <c r="IUA5" s="65"/>
      <c r="IUB5" s="65"/>
      <c r="IUC5" s="65"/>
      <c r="IUD5" s="65"/>
      <c r="IUE5" s="65"/>
      <c r="IUF5" s="65"/>
      <c r="IUG5" s="65"/>
      <c r="IUH5" s="65"/>
      <c r="IUI5" s="65"/>
      <c r="IUJ5" s="65"/>
      <c r="IUK5" s="65"/>
      <c r="IUL5" s="65"/>
      <c r="IUM5" s="65"/>
      <c r="IUN5" s="65"/>
      <c r="IUO5" s="65"/>
      <c r="IUP5" s="65"/>
      <c r="IUQ5" s="65"/>
      <c r="IUR5" s="65"/>
      <c r="IUS5" s="65"/>
      <c r="IUT5" s="65"/>
      <c r="IUU5" s="65"/>
      <c r="IUV5" s="65"/>
      <c r="IUW5" s="65"/>
      <c r="IUX5" s="65"/>
      <c r="IUY5" s="65"/>
      <c r="IUZ5" s="65"/>
      <c r="IVA5" s="65"/>
      <c r="IVB5" s="65"/>
      <c r="IVC5" s="65"/>
      <c r="IVD5" s="65"/>
      <c r="IVE5" s="65"/>
      <c r="IVF5" s="65"/>
      <c r="IVG5" s="65"/>
      <c r="IVH5" s="65"/>
      <c r="IVI5" s="65"/>
      <c r="IVJ5" s="65"/>
      <c r="IVK5" s="65"/>
      <c r="IVL5" s="65"/>
      <c r="IVM5" s="65"/>
      <c r="IVN5" s="65"/>
      <c r="IVO5" s="65"/>
      <c r="IVP5" s="65"/>
      <c r="IVQ5" s="65"/>
      <c r="IVR5" s="65"/>
      <c r="IVS5" s="65"/>
      <c r="IVT5" s="65"/>
      <c r="IVU5" s="65"/>
      <c r="IVV5" s="65"/>
      <c r="IVW5" s="65"/>
      <c r="IVX5" s="65"/>
      <c r="IVY5" s="65"/>
      <c r="IVZ5" s="65"/>
      <c r="IWA5" s="65"/>
      <c r="IWB5" s="65"/>
      <c r="IWC5" s="65"/>
      <c r="IWD5" s="65"/>
      <c r="IWE5" s="65"/>
      <c r="IWF5" s="65"/>
      <c r="IWG5" s="65"/>
      <c r="IWH5" s="65"/>
      <c r="IWI5" s="65"/>
      <c r="IWJ5" s="65"/>
      <c r="IWK5" s="65"/>
      <c r="IWL5" s="65"/>
      <c r="IWM5" s="65"/>
      <c r="IWN5" s="65"/>
      <c r="IWO5" s="65"/>
      <c r="IWP5" s="65"/>
      <c r="IWQ5" s="65"/>
      <c r="IWR5" s="65"/>
      <c r="IWS5" s="65"/>
      <c r="IWT5" s="65"/>
      <c r="IWU5" s="65"/>
      <c r="IWV5" s="65"/>
      <c r="IWW5" s="65"/>
      <c r="IWX5" s="65"/>
      <c r="IWY5" s="65"/>
      <c r="IWZ5" s="65"/>
      <c r="IXA5" s="65"/>
      <c r="IXB5" s="65"/>
      <c r="IXC5" s="65"/>
      <c r="IXD5" s="65"/>
      <c r="IXE5" s="65"/>
      <c r="IXF5" s="65"/>
      <c r="IXG5" s="65"/>
      <c r="IXH5" s="65"/>
      <c r="IXI5" s="65"/>
      <c r="IXJ5" s="65"/>
      <c r="IXK5" s="65"/>
      <c r="IXL5" s="65"/>
      <c r="IXM5" s="65"/>
      <c r="IXN5" s="65"/>
      <c r="IXO5" s="65"/>
      <c r="IXP5" s="65"/>
      <c r="IXQ5" s="65"/>
      <c r="IXR5" s="65"/>
      <c r="IXS5" s="65"/>
      <c r="IXT5" s="65"/>
      <c r="IXU5" s="65"/>
      <c r="IXV5" s="65"/>
      <c r="IXW5" s="65"/>
      <c r="IXX5" s="65"/>
      <c r="IXY5" s="65"/>
      <c r="IXZ5" s="65"/>
      <c r="IYA5" s="65"/>
      <c r="IYB5" s="65"/>
      <c r="IYC5" s="65"/>
      <c r="IYD5" s="65"/>
      <c r="IYE5" s="65"/>
      <c r="IYF5" s="65"/>
      <c r="IYG5" s="65"/>
      <c r="IYH5" s="65"/>
      <c r="IYI5" s="65"/>
      <c r="IYJ5" s="65"/>
      <c r="IYK5" s="65"/>
      <c r="IYL5" s="65"/>
      <c r="IYM5" s="65"/>
      <c r="IYN5" s="65"/>
      <c r="IYO5" s="65"/>
      <c r="IYP5" s="65"/>
      <c r="IYQ5" s="65"/>
      <c r="IYR5" s="65"/>
      <c r="IYS5" s="65"/>
      <c r="IYT5" s="65"/>
      <c r="IYU5" s="65"/>
      <c r="IYV5" s="65"/>
      <c r="IYW5" s="65"/>
      <c r="IYX5" s="65"/>
      <c r="IYY5" s="65"/>
      <c r="IYZ5" s="65"/>
      <c r="IZA5" s="65"/>
      <c r="IZB5" s="65"/>
      <c r="IZC5" s="65"/>
      <c r="IZD5" s="65"/>
      <c r="IZE5" s="65"/>
      <c r="IZF5" s="65"/>
      <c r="IZG5" s="65"/>
      <c r="IZH5" s="65"/>
      <c r="IZI5" s="65"/>
      <c r="IZJ5" s="65"/>
      <c r="IZK5" s="65"/>
      <c r="IZL5" s="65"/>
      <c r="IZM5" s="65"/>
      <c r="IZN5" s="65"/>
      <c r="IZO5" s="65"/>
      <c r="IZP5" s="65"/>
      <c r="IZQ5" s="65"/>
      <c r="IZR5" s="65"/>
      <c r="IZS5" s="65"/>
      <c r="IZT5" s="65"/>
      <c r="IZU5" s="65"/>
      <c r="IZV5" s="65"/>
      <c r="IZW5" s="65"/>
      <c r="IZX5" s="65"/>
      <c r="IZY5" s="65"/>
      <c r="IZZ5" s="65"/>
      <c r="JAA5" s="65"/>
      <c r="JAB5" s="65"/>
      <c r="JAC5" s="65"/>
      <c r="JAD5" s="65"/>
      <c r="JAE5" s="65"/>
      <c r="JAF5" s="65"/>
      <c r="JAG5" s="65"/>
      <c r="JAH5" s="65"/>
      <c r="JAI5" s="65"/>
      <c r="JAJ5" s="65"/>
      <c r="JAK5" s="65"/>
      <c r="JAL5" s="65"/>
      <c r="JAM5" s="65"/>
      <c r="JAN5" s="65"/>
      <c r="JAO5" s="65"/>
      <c r="JAP5" s="65"/>
      <c r="JAQ5" s="65"/>
      <c r="JAR5" s="65"/>
      <c r="JAS5" s="65"/>
      <c r="JAT5" s="65"/>
      <c r="JAU5" s="65"/>
      <c r="JAV5" s="65"/>
      <c r="JAW5" s="65"/>
      <c r="JAX5" s="65"/>
      <c r="JAY5" s="65"/>
      <c r="JAZ5" s="65"/>
      <c r="JBA5" s="65"/>
      <c r="JBB5" s="65"/>
      <c r="JBC5" s="65"/>
      <c r="JBD5" s="65"/>
      <c r="JBE5" s="65"/>
      <c r="JBF5" s="65"/>
      <c r="JBG5" s="65"/>
      <c r="JBH5" s="65"/>
      <c r="JBI5" s="65"/>
      <c r="JBJ5" s="65"/>
      <c r="JBK5" s="65"/>
      <c r="JBL5" s="65"/>
      <c r="JBM5" s="65"/>
      <c r="JBN5" s="65"/>
      <c r="JBO5" s="65"/>
      <c r="JBP5" s="65"/>
      <c r="JBQ5" s="65"/>
      <c r="JBR5" s="65"/>
      <c r="JBS5" s="65"/>
      <c r="JBT5" s="65"/>
      <c r="JBU5" s="65"/>
      <c r="JBV5" s="65"/>
      <c r="JBW5" s="65"/>
      <c r="JBX5" s="65"/>
      <c r="JBY5" s="65"/>
      <c r="JBZ5" s="65"/>
      <c r="JCA5" s="65"/>
      <c r="JCB5" s="65"/>
      <c r="JCC5" s="65"/>
      <c r="JCD5" s="65"/>
      <c r="JCE5" s="65"/>
      <c r="JCF5" s="65"/>
      <c r="JCG5" s="65"/>
      <c r="JCH5" s="65"/>
      <c r="JCI5" s="65"/>
      <c r="JCJ5" s="65"/>
      <c r="JCK5" s="65"/>
      <c r="JCL5" s="65"/>
      <c r="JCM5" s="65"/>
      <c r="JCN5" s="65"/>
      <c r="JCO5" s="65"/>
      <c r="JCP5" s="65"/>
      <c r="JCQ5" s="65"/>
      <c r="JCR5" s="65"/>
      <c r="JCS5" s="65"/>
      <c r="JCT5" s="65"/>
      <c r="JCU5" s="65"/>
      <c r="JCV5" s="65"/>
      <c r="JCW5" s="65"/>
      <c r="JCX5" s="65"/>
      <c r="JCY5" s="65"/>
      <c r="JCZ5" s="65"/>
      <c r="JDA5" s="65"/>
      <c r="JDB5" s="65"/>
      <c r="JDC5" s="65"/>
      <c r="JDD5" s="65"/>
      <c r="JDE5" s="65"/>
      <c r="JDF5" s="65"/>
      <c r="JDG5" s="65"/>
      <c r="JDH5" s="65"/>
      <c r="JDI5" s="65"/>
      <c r="JDJ5" s="65"/>
      <c r="JDK5" s="65"/>
      <c r="JDL5" s="65"/>
      <c r="JDM5" s="65"/>
      <c r="JDN5" s="65"/>
      <c r="JDO5" s="65"/>
      <c r="JDP5" s="65"/>
      <c r="JDQ5" s="65"/>
      <c r="JDR5" s="65"/>
      <c r="JDS5" s="65"/>
      <c r="JDT5" s="65"/>
      <c r="JDU5" s="65"/>
      <c r="JDV5" s="65"/>
      <c r="JDW5" s="65"/>
      <c r="JDX5" s="65"/>
      <c r="JDY5" s="65"/>
      <c r="JDZ5" s="65"/>
      <c r="JEA5" s="65"/>
      <c r="JEB5" s="65"/>
      <c r="JEC5" s="65"/>
      <c r="JED5" s="65"/>
      <c r="JEE5" s="65"/>
      <c r="JEF5" s="65"/>
      <c r="JEG5" s="65"/>
      <c r="JEH5" s="65"/>
      <c r="JEI5" s="65"/>
      <c r="JEJ5" s="65"/>
      <c r="JEK5" s="65"/>
      <c r="JEL5" s="65"/>
      <c r="JEM5" s="65"/>
      <c r="JEN5" s="65"/>
      <c r="JEO5" s="65"/>
      <c r="JEP5" s="65"/>
      <c r="JEQ5" s="65"/>
      <c r="JER5" s="65"/>
      <c r="JES5" s="65"/>
      <c r="JET5" s="65"/>
      <c r="JEU5" s="65"/>
      <c r="JEV5" s="65"/>
      <c r="JEW5" s="65"/>
      <c r="JEX5" s="65"/>
      <c r="JEY5" s="65"/>
      <c r="JEZ5" s="65"/>
      <c r="JFA5" s="65"/>
      <c r="JFB5" s="65"/>
      <c r="JFC5" s="65"/>
      <c r="JFD5" s="65"/>
      <c r="JFE5" s="65"/>
      <c r="JFF5" s="65"/>
      <c r="JFG5" s="65"/>
      <c r="JFH5" s="65"/>
      <c r="JFI5" s="65"/>
      <c r="JFJ5" s="65"/>
      <c r="JFK5" s="65"/>
      <c r="JFL5" s="65"/>
      <c r="JFM5" s="65"/>
      <c r="JFN5" s="65"/>
      <c r="JFO5" s="65"/>
      <c r="JFP5" s="65"/>
      <c r="JFQ5" s="65"/>
      <c r="JFR5" s="65"/>
      <c r="JFS5" s="65"/>
      <c r="JFT5" s="65"/>
      <c r="JFU5" s="65"/>
      <c r="JFV5" s="65"/>
      <c r="JFW5" s="65"/>
      <c r="JFX5" s="65"/>
      <c r="JFY5" s="65"/>
      <c r="JFZ5" s="65"/>
      <c r="JGA5" s="65"/>
      <c r="JGB5" s="65"/>
      <c r="JGC5" s="65"/>
      <c r="JGD5" s="65"/>
      <c r="JGE5" s="65"/>
      <c r="JGF5" s="65"/>
      <c r="JGG5" s="65"/>
      <c r="JGH5" s="65"/>
      <c r="JGI5" s="65"/>
      <c r="JGJ5" s="65"/>
      <c r="JGK5" s="65"/>
      <c r="JGL5" s="65"/>
      <c r="JGM5" s="65"/>
      <c r="JGN5" s="65"/>
      <c r="JGO5" s="65"/>
      <c r="JGP5" s="65"/>
      <c r="JGQ5" s="65"/>
      <c r="JGR5" s="65"/>
      <c r="JGS5" s="65"/>
      <c r="JGT5" s="65"/>
      <c r="JGU5" s="65"/>
      <c r="JGV5" s="65"/>
      <c r="JGW5" s="65"/>
      <c r="JGX5" s="65"/>
      <c r="JGY5" s="65"/>
      <c r="JGZ5" s="65"/>
      <c r="JHA5" s="65"/>
      <c r="JHB5" s="65"/>
      <c r="JHC5" s="65"/>
      <c r="JHD5" s="65"/>
      <c r="JHE5" s="65"/>
      <c r="JHF5" s="65"/>
      <c r="JHG5" s="65"/>
      <c r="JHH5" s="65"/>
      <c r="JHI5" s="65"/>
      <c r="JHJ5" s="65"/>
      <c r="JHK5" s="65"/>
      <c r="JHL5" s="65"/>
      <c r="JHM5" s="65"/>
      <c r="JHN5" s="65"/>
      <c r="JHO5" s="65"/>
      <c r="JHP5" s="65"/>
      <c r="JHQ5" s="65"/>
      <c r="JHR5" s="65"/>
      <c r="JHS5" s="65"/>
      <c r="JHT5" s="65"/>
      <c r="JHU5" s="65"/>
      <c r="JHV5" s="65"/>
      <c r="JHW5" s="65"/>
      <c r="JHX5" s="65"/>
      <c r="JHY5" s="65"/>
      <c r="JHZ5" s="65"/>
      <c r="JIA5" s="65"/>
      <c r="JIB5" s="65"/>
      <c r="JIC5" s="65"/>
      <c r="JID5" s="65"/>
      <c r="JIE5" s="65"/>
      <c r="JIF5" s="65"/>
      <c r="JIG5" s="65"/>
      <c r="JIH5" s="65"/>
      <c r="JII5" s="65"/>
      <c r="JIJ5" s="65"/>
      <c r="JIK5" s="65"/>
      <c r="JIL5" s="65"/>
      <c r="JIM5" s="65"/>
      <c r="JIN5" s="65"/>
      <c r="JIO5" s="65"/>
      <c r="JIP5" s="65"/>
      <c r="JIQ5" s="65"/>
      <c r="JIR5" s="65"/>
      <c r="JIS5" s="65"/>
      <c r="JIT5" s="65"/>
      <c r="JIU5" s="65"/>
      <c r="JIV5" s="65"/>
      <c r="JIW5" s="65"/>
      <c r="JIX5" s="65"/>
      <c r="JIY5" s="65"/>
      <c r="JIZ5" s="65"/>
      <c r="JJA5" s="65"/>
      <c r="JJB5" s="65"/>
      <c r="JJC5" s="65"/>
      <c r="JJD5" s="65"/>
      <c r="JJE5" s="65"/>
      <c r="JJF5" s="65"/>
      <c r="JJG5" s="65"/>
      <c r="JJH5" s="65"/>
      <c r="JJI5" s="65"/>
      <c r="JJJ5" s="65"/>
      <c r="JJK5" s="65"/>
      <c r="JJL5" s="65"/>
      <c r="JJM5" s="65"/>
      <c r="JJN5" s="65"/>
      <c r="JJO5" s="65"/>
      <c r="JJP5" s="65"/>
      <c r="JJQ5" s="65"/>
      <c r="JJR5" s="65"/>
      <c r="JJS5" s="65"/>
      <c r="JJT5" s="65"/>
      <c r="JJU5" s="65"/>
      <c r="JJV5" s="65"/>
      <c r="JJW5" s="65"/>
      <c r="JJX5" s="65"/>
      <c r="JJY5" s="65"/>
      <c r="JJZ5" s="65"/>
      <c r="JKA5" s="65"/>
      <c r="JKB5" s="65"/>
      <c r="JKC5" s="65"/>
      <c r="JKD5" s="65"/>
      <c r="JKE5" s="65"/>
      <c r="JKF5" s="65"/>
      <c r="JKG5" s="65"/>
      <c r="JKH5" s="65"/>
      <c r="JKI5" s="65"/>
      <c r="JKJ5" s="65"/>
      <c r="JKK5" s="65"/>
      <c r="JKL5" s="65"/>
      <c r="JKM5" s="65"/>
      <c r="JKN5" s="65"/>
      <c r="JKO5" s="65"/>
      <c r="JKP5" s="65"/>
      <c r="JKQ5" s="65"/>
      <c r="JKR5" s="65"/>
      <c r="JKS5" s="65"/>
      <c r="JKT5" s="65"/>
      <c r="JKU5" s="65"/>
      <c r="JKV5" s="65"/>
      <c r="JKW5" s="65"/>
      <c r="JKX5" s="65"/>
      <c r="JKY5" s="65"/>
      <c r="JKZ5" s="65"/>
      <c r="JLA5" s="65"/>
      <c r="JLB5" s="65"/>
      <c r="JLC5" s="65"/>
      <c r="JLD5" s="65"/>
      <c r="JLE5" s="65"/>
      <c r="JLF5" s="65"/>
      <c r="JLG5" s="65"/>
      <c r="JLH5" s="65"/>
      <c r="JLI5" s="65"/>
      <c r="JLJ5" s="65"/>
      <c r="JLK5" s="65"/>
      <c r="JLL5" s="65"/>
      <c r="JLM5" s="65"/>
      <c r="JLN5" s="65"/>
      <c r="JLO5" s="65"/>
      <c r="JLP5" s="65"/>
      <c r="JLQ5" s="65"/>
      <c r="JLR5" s="65"/>
      <c r="JLS5" s="65"/>
      <c r="JLT5" s="65"/>
      <c r="JLU5" s="65"/>
      <c r="JLV5" s="65"/>
      <c r="JLW5" s="65"/>
      <c r="JLX5" s="65"/>
      <c r="JLY5" s="65"/>
      <c r="JLZ5" s="65"/>
      <c r="JMA5" s="65"/>
      <c r="JMB5" s="65"/>
      <c r="JMC5" s="65"/>
      <c r="JMD5" s="65"/>
      <c r="JME5" s="65"/>
      <c r="JMF5" s="65"/>
      <c r="JMG5" s="65"/>
      <c r="JMH5" s="65"/>
      <c r="JMI5" s="65"/>
      <c r="JMJ5" s="65"/>
      <c r="JMK5" s="65"/>
      <c r="JML5" s="65"/>
      <c r="JMM5" s="65"/>
      <c r="JMN5" s="65"/>
      <c r="JMO5" s="65"/>
      <c r="JMP5" s="65"/>
      <c r="JMQ5" s="65"/>
      <c r="JMR5" s="65"/>
      <c r="JMS5" s="65"/>
      <c r="JMT5" s="65"/>
      <c r="JMU5" s="65"/>
      <c r="JMV5" s="65"/>
      <c r="JMW5" s="65"/>
      <c r="JMX5" s="65"/>
      <c r="JMY5" s="65"/>
      <c r="JMZ5" s="65"/>
      <c r="JNA5" s="65"/>
      <c r="JNB5" s="65"/>
      <c r="JNC5" s="65"/>
      <c r="JND5" s="65"/>
      <c r="JNE5" s="65"/>
      <c r="JNF5" s="65"/>
      <c r="JNG5" s="65"/>
      <c r="JNH5" s="65"/>
      <c r="JNI5" s="65"/>
      <c r="JNJ5" s="65"/>
      <c r="JNK5" s="65"/>
      <c r="JNL5" s="65"/>
      <c r="JNM5" s="65"/>
      <c r="JNN5" s="65"/>
      <c r="JNO5" s="65"/>
      <c r="JNP5" s="65"/>
      <c r="JNQ5" s="65"/>
      <c r="JNR5" s="65"/>
      <c r="JNS5" s="65"/>
      <c r="JNT5" s="65"/>
      <c r="JNU5" s="65"/>
      <c r="JNV5" s="65"/>
      <c r="JNW5" s="65"/>
      <c r="JNX5" s="65"/>
      <c r="JNY5" s="65"/>
      <c r="JNZ5" s="65"/>
      <c r="JOA5" s="65"/>
      <c r="JOB5" s="65"/>
      <c r="JOC5" s="65"/>
      <c r="JOD5" s="65"/>
      <c r="JOE5" s="65"/>
      <c r="JOF5" s="65"/>
      <c r="JOG5" s="65"/>
      <c r="JOH5" s="65"/>
      <c r="JOI5" s="65"/>
      <c r="JOJ5" s="65"/>
      <c r="JOK5" s="65"/>
      <c r="JOL5" s="65"/>
      <c r="JOM5" s="65"/>
      <c r="JON5" s="65"/>
      <c r="JOO5" s="65"/>
      <c r="JOP5" s="65"/>
      <c r="JOQ5" s="65"/>
      <c r="JOR5" s="65"/>
      <c r="JOS5" s="65"/>
      <c r="JOT5" s="65"/>
      <c r="JOU5" s="65"/>
      <c r="JOV5" s="65"/>
      <c r="JOW5" s="65"/>
      <c r="JOX5" s="65"/>
      <c r="JOY5" s="65"/>
      <c r="JOZ5" s="65"/>
      <c r="JPA5" s="65"/>
      <c r="JPB5" s="65"/>
      <c r="JPC5" s="65"/>
      <c r="JPD5" s="65"/>
      <c r="JPE5" s="65"/>
      <c r="JPF5" s="65"/>
      <c r="JPG5" s="65"/>
      <c r="JPH5" s="65"/>
      <c r="JPI5" s="65"/>
      <c r="JPJ5" s="65"/>
      <c r="JPK5" s="65"/>
      <c r="JPL5" s="65"/>
      <c r="JPM5" s="65"/>
      <c r="JPN5" s="65"/>
      <c r="JPO5" s="65"/>
      <c r="JPP5" s="65"/>
      <c r="JPQ5" s="65"/>
      <c r="JPR5" s="65"/>
      <c r="JPS5" s="65"/>
      <c r="JPT5" s="65"/>
      <c r="JPU5" s="65"/>
      <c r="JPV5" s="65"/>
      <c r="JPW5" s="65"/>
      <c r="JPX5" s="65"/>
      <c r="JPY5" s="65"/>
      <c r="JPZ5" s="65"/>
      <c r="JQA5" s="65"/>
      <c r="JQB5" s="65"/>
      <c r="JQC5" s="65"/>
      <c r="JQD5" s="65"/>
      <c r="JQE5" s="65"/>
      <c r="JQF5" s="65"/>
      <c r="JQG5" s="65"/>
      <c r="JQH5" s="65"/>
      <c r="JQI5" s="65"/>
      <c r="JQJ5" s="65"/>
      <c r="JQK5" s="65"/>
      <c r="JQL5" s="65"/>
      <c r="JQM5" s="65"/>
      <c r="JQN5" s="65"/>
      <c r="JQO5" s="65"/>
      <c r="JQP5" s="65"/>
      <c r="JQQ5" s="65"/>
      <c r="JQR5" s="65"/>
      <c r="JQS5" s="65"/>
      <c r="JQT5" s="65"/>
      <c r="JQU5" s="65"/>
      <c r="JQV5" s="65"/>
      <c r="JQW5" s="65"/>
      <c r="JQX5" s="65"/>
      <c r="JQY5" s="65"/>
      <c r="JQZ5" s="65"/>
      <c r="JRA5" s="65"/>
      <c r="JRB5" s="65"/>
      <c r="JRC5" s="65"/>
      <c r="JRD5" s="65"/>
      <c r="JRE5" s="65"/>
      <c r="JRF5" s="65"/>
      <c r="JRG5" s="65"/>
      <c r="JRH5" s="65"/>
      <c r="JRI5" s="65"/>
      <c r="JRJ5" s="65"/>
      <c r="JRK5" s="65"/>
      <c r="JRL5" s="65"/>
      <c r="JRM5" s="65"/>
      <c r="JRN5" s="65"/>
      <c r="JRO5" s="65"/>
      <c r="JRP5" s="65"/>
      <c r="JRQ5" s="65"/>
      <c r="JRR5" s="65"/>
      <c r="JRS5" s="65"/>
      <c r="JRT5" s="65"/>
      <c r="JRU5" s="65"/>
      <c r="JRV5" s="65"/>
      <c r="JRW5" s="65"/>
      <c r="JRX5" s="65"/>
      <c r="JRY5" s="65"/>
      <c r="JRZ5" s="65"/>
      <c r="JSA5" s="65"/>
      <c r="JSB5" s="65"/>
      <c r="JSC5" s="65"/>
      <c r="JSD5" s="65"/>
      <c r="JSE5" s="65"/>
      <c r="JSF5" s="65"/>
      <c r="JSG5" s="65"/>
      <c r="JSH5" s="65"/>
      <c r="JSI5" s="65"/>
      <c r="JSJ5" s="65"/>
      <c r="JSK5" s="65"/>
      <c r="JSL5" s="65"/>
      <c r="JSM5" s="65"/>
      <c r="JSN5" s="65"/>
      <c r="JSO5" s="65"/>
      <c r="JSP5" s="65"/>
      <c r="JSQ5" s="65"/>
      <c r="JSR5" s="65"/>
      <c r="JSS5" s="65"/>
      <c r="JST5" s="65"/>
      <c r="JSU5" s="65"/>
      <c r="JSV5" s="65"/>
      <c r="JSW5" s="65"/>
      <c r="JSX5" s="65"/>
      <c r="JSY5" s="65"/>
      <c r="JSZ5" s="65"/>
      <c r="JTA5" s="65"/>
      <c r="JTB5" s="65"/>
      <c r="JTC5" s="65"/>
      <c r="JTD5" s="65"/>
      <c r="JTE5" s="65"/>
      <c r="JTF5" s="65"/>
      <c r="JTG5" s="65"/>
      <c r="JTH5" s="65"/>
      <c r="JTI5" s="65"/>
      <c r="JTJ5" s="65"/>
      <c r="JTK5" s="65"/>
      <c r="JTL5" s="65"/>
      <c r="JTM5" s="65"/>
      <c r="JTN5" s="65"/>
      <c r="JTO5" s="65"/>
      <c r="JTP5" s="65"/>
      <c r="JTQ5" s="65"/>
      <c r="JTR5" s="65"/>
      <c r="JTS5" s="65"/>
      <c r="JTT5" s="65"/>
      <c r="JTU5" s="65"/>
      <c r="JTV5" s="65"/>
      <c r="JTW5" s="65"/>
      <c r="JTX5" s="65"/>
      <c r="JTY5" s="65"/>
      <c r="JTZ5" s="65"/>
      <c r="JUA5" s="65"/>
      <c r="JUB5" s="65"/>
      <c r="JUC5" s="65"/>
      <c r="JUD5" s="65"/>
      <c r="JUE5" s="65"/>
      <c r="JUF5" s="65"/>
      <c r="JUG5" s="65"/>
      <c r="JUH5" s="65"/>
      <c r="JUI5" s="65"/>
      <c r="JUJ5" s="65"/>
      <c r="JUK5" s="65"/>
      <c r="JUL5" s="65"/>
      <c r="JUM5" s="65"/>
      <c r="JUN5" s="65"/>
      <c r="JUO5" s="65"/>
      <c r="JUP5" s="65"/>
      <c r="JUQ5" s="65"/>
      <c r="JUR5" s="65"/>
      <c r="JUS5" s="65"/>
      <c r="JUT5" s="65"/>
      <c r="JUU5" s="65"/>
      <c r="JUV5" s="65"/>
      <c r="JUW5" s="65"/>
      <c r="JUX5" s="65"/>
      <c r="JUY5" s="65"/>
      <c r="JUZ5" s="65"/>
      <c r="JVA5" s="65"/>
      <c r="JVB5" s="65"/>
      <c r="JVC5" s="65"/>
      <c r="JVD5" s="65"/>
      <c r="JVE5" s="65"/>
      <c r="JVF5" s="65"/>
      <c r="JVG5" s="65"/>
      <c r="JVH5" s="65"/>
      <c r="JVI5" s="65"/>
      <c r="JVJ5" s="65"/>
      <c r="JVK5" s="65"/>
      <c r="JVL5" s="65"/>
      <c r="JVM5" s="65"/>
      <c r="JVN5" s="65"/>
      <c r="JVO5" s="65"/>
      <c r="JVP5" s="65"/>
      <c r="JVQ5" s="65"/>
      <c r="JVR5" s="65"/>
      <c r="JVS5" s="65"/>
      <c r="JVT5" s="65"/>
      <c r="JVU5" s="65"/>
      <c r="JVV5" s="65"/>
      <c r="JVW5" s="65"/>
      <c r="JVX5" s="65"/>
      <c r="JVY5" s="65"/>
      <c r="JVZ5" s="65"/>
      <c r="JWA5" s="65"/>
      <c r="JWB5" s="65"/>
      <c r="JWC5" s="65"/>
      <c r="JWD5" s="65"/>
      <c r="JWE5" s="65"/>
      <c r="JWF5" s="65"/>
      <c r="JWG5" s="65"/>
      <c r="JWH5" s="65"/>
      <c r="JWI5" s="65"/>
      <c r="JWJ5" s="65"/>
      <c r="JWK5" s="65"/>
      <c r="JWL5" s="65"/>
      <c r="JWM5" s="65"/>
      <c r="JWN5" s="65"/>
      <c r="JWO5" s="65"/>
      <c r="JWP5" s="65"/>
      <c r="JWQ5" s="65"/>
      <c r="JWR5" s="65"/>
      <c r="JWS5" s="65"/>
      <c r="JWT5" s="65"/>
      <c r="JWU5" s="65"/>
      <c r="JWV5" s="65"/>
      <c r="JWW5" s="65"/>
      <c r="JWX5" s="65"/>
      <c r="JWY5" s="65"/>
      <c r="JWZ5" s="65"/>
      <c r="JXA5" s="65"/>
      <c r="JXB5" s="65"/>
      <c r="JXC5" s="65"/>
      <c r="JXD5" s="65"/>
      <c r="JXE5" s="65"/>
      <c r="JXF5" s="65"/>
      <c r="JXG5" s="65"/>
      <c r="JXH5" s="65"/>
      <c r="JXI5" s="65"/>
      <c r="JXJ5" s="65"/>
      <c r="JXK5" s="65"/>
      <c r="JXL5" s="65"/>
      <c r="JXM5" s="65"/>
      <c r="JXN5" s="65"/>
      <c r="JXO5" s="65"/>
      <c r="JXP5" s="65"/>
      <c r="JXQ5" s="65"/>
      <c r="JXR5" s="65"/>
      <c r="JXS5" s="65"/>
      <c r="JXT5" s="65"/>
      <c r="JXU5" s="65"/>
      <c r="JXV5" s="65"/>
      <c r="JXW5" s="65"/>
      <c r="JXX5" s="65"/>
      <c r="JXY5" s="65"/>
      <c r="JXZ5" s="65"/>
      <c r="JYA5" s="65"/>
      <c r="JYB5" s="65"/>
      <c r="JYC5" s="65"/>
      <c r="JYD5" s="65"/>
      <c r="JYE5" s="65"/>
      <c r="JYF5" s="65"/>
      <c r="JYG5" s="65"/>
      <c r="JYH5" s="65"/>
      <c r="JYI5" s="65"/>
      <c r="JYJ5" s="65"/>
      <c r="JYK5" s="65"/>
      <c r="JYL5" s="65"/>
      <c r="JYM5" s="65"/>
      <c r="JYN5" s="65"/>
      <c r="JYO5" s="65"/>
      <c r="JYP5" s="65"/>
      <c r="JYQ5" s="65"/>
      <c r="JYR5" s="65"/>
      <c r="JYS5" s="65"/>
      <c r="JYT5" s="65"/>
      <c r="JYU5" s="65"/>
      <c r="JYV5" s="65"/>
      <c r="JYW5" s="65"/>
      <c r="JYX5" s="65"/>
      <c r="JYY5" s="65"/>
      <c r="JYZ5" s="65"/>
      <c r="JZA5" s="65"/>
      <c r="JZB5" s="65"/>
      <c r="JZC5" s="65"/>
      <c r="JZD5" s="65"/>
      <c r="JZE5" s="65"/>
      <c r="JZF5" s="65"/>
      <c r="JZG5" s="65"/>
      <c r="JZH5" s="65"/>
      <c r="JZI5" s="65"/>
      <c r="JZJ5" s="65"/>
      <c r="JZK5" s="65"/>
      <c r="JZL5" s="65"/>
      <c r="JZM5" s="65"/>
      <c r="JZN5" s="65"/>
      <c r="JZO5" s="65"/>
      <c r="JZP5" s="65"/>
      <c r="JZQ5" s="65"/>
      <c r="JZR5" s="65"/>
      <c r="JZS5" s="65"/>
      <c r="JZT5" s="65"/>
      <c r="JZU5" s="65"/>
      <c r="JZV5" s="65"/>
      <c r="JZW5" s="65"/>
      <c r="JZX5" s="65"/>
      <c r="JZY5" s="65"/>
      <c r="JZZ5" s="65"/>
      <c r="KAA5" s="65"/>
      <c r="KAB5" s="65"/>
      <c r="KAC5" s="65"/>
      <c r="KAD5" s="65"/>
      <c r="KAE5" s="65"/>
      <c r="KAF5" s="65"/>
      <c r="KAG5" s="65"/>
      <c r="KAH5" s="65"/>
      <c r="KAI5" s="65"/>
      <c r="KAJ5" s="65"/>
      <c r="KAK5" s="65"/>
      <c r="KAL5" s="65"/>
      <c r="KAM5" s="65"/>
      <c r="KAN5" s="65"/>
      <c r="KAO5" s="65"/>
      <c r="KAP5" s="65"/>
      <c r="KAQ5" s="65"/>
      <c r="KAR5" s="65"/>
      <c r="KAS5" s="65"/>
      <c r="KAT5" s="65"/>
      <c r="KAU5" s="65"/>
      <c r="KAV5" s="65"/>
      <c r="KAW5" s="65"/>
      <c r="KAX5" s="65"/>
      <c r="KAY5" s="65"/>
      <c r="KAZ5" s="65"/>
      <c r="KBA5" s="65"/>
      <c r="KBB5" s="65"/>
      <c r="KBC5" s="65"/>
      <c r="KBD5" s="65"/>
      <c r="KBE5" s="65"/>
      <c r="KBF5" s="65"/>
      <c r="KBG5" s="65"/>
      <c r="KBH5" s="65"/>
      <c r="KBI5" s="65"/>
      <c r="KBJ5" s="65"/>
      <c r="KBK5" s="65"/>
      <c r="KBL5" s="65"/>
      <c r="KBM5" s="65"/>
      <c r="KBN5" s="65"/>
      <c r="KBO5" s="65"/>
      <c r="KBP5" s="65"/>
      <c r="KBQ5" s="65"/>
      <c r="KBR5" s="65"/>
      <c r="KBS5" s="65"/>
      <c r="KBT5" s="65"/>
      <c r="KBU5" s="65"/>
      <c r="KBV5" s="65"/>
      <c r="KBW5" s="65"/>
      <c r="KBX5" s="65"/>
      <c r="KBY5" s="65"/>
      <c r="KBZ5" s="65"/>
      <c r="KCA5" s="65"/>
      <c r="KCB5" s="65"/>
      <c r="KCC5" s="65"/>
      <c r="KCD5" s="65"/>
      <c r="KCE5" s="65"/>
      <c r="KCF5" s="65"/>
      <c r="KCG5" s="65"/>
      <c r="KCH5" s="65"/>
      <c r="KCI5" s="65"/>
      <c r="KCJ5" s="65"/>
      <c r="KCK5" s="65"/>
      <c r="KCL5" s="65"/>
      <c r="KCM5" s="65"/>
      <c r="KCN5" s="65"/>
      <c r="KCO5" s="65"/>
      <c r="KCP5" s="65"/>
      <c r="KCQ5" s="65"/>
      <c r="KCR5" s="65"/>
      <c r="KCS5" s="65"/>
      <c r="KCT5" s="65"/>
      <c r="KCU5" s="65"/>
      <c r="KCV5" s="65"/>
      <c r="KCW5" s="65"/>
      <c r="KCX5" s="65"/>
      <c r="KCY5" s="65"/>
      <c r="KCZ5" s="65"/>
      <c r="KDA5" s="65"/>
      <c r="KDB5" s="65"/>
      <c r="KDC5" s="65"/>
      <c r="KDD5" s="65"/>
      <c r="KDE5" s="65"/>
      <c r="KDF5" s="65"/>
      <c r="KDG5" s="65"/>
      <c r="KDH5" s="65"/>
      <c r="KDI5" s="65"/>
      <c r="KDJ5" s="65"/>
      <c r="KDK5" s="65"/>
      <c r="KDL5" s="65"/>
      <c r="KDM5" s="65"/>
      <c r="KDN5" s="65"/>
      <c r="KDO5" s="65"/>
      <c r="KDP5" s="65"/>
      <c r="KDQ5" s="65"/>
      <c r="KDR5" s="65"/>
      <c r="KDS5" s="65"/>
      <c r="KDT5" s="65"/>
      <c r="KDU5" s="65"/>
      <c r="KDV5" s="65"/>
      <c r="KDW5" s="65"/>
      <c r="KDX5" s="65"/>
      <c r="KDY5" s="65"/>
      <c r="KDZ5" s="65"/>
      <c r="KEA5" s="65"/>
      <c r="KEB5" s="65"/>
      <c r="KEC5" s="65"/>
      <c r="KED5" s="65"/>
      <c r="KEE5" s="65"/>
      <c r="KEF5" s="65"/>
      <c r="KEG5" s="65"/>
      <c r="KEH5" s="65"/>
      <c r="KEI5" s="65"/>
      <c r="KEJ5" s="65"/>
      <c r="KEK5" s="65"/>
      <c r="KEL5" s="65"/>
      <c r="KEM5" s="65"/>
      <c r="KEN5" s="65"/>
      <c r="KEO5" s="65"/>
      <c r="KEP5" s="65"/>
      <c r="KEQ5" s="65"/>
      <c r="KER5" s="65"/>
      <c r="KES5" s="65"/>
      <c r="KET5" s="65"/>
      <c r="KEU5" s="65"/>
      <c r="KEV5" s="65"/>
      <c r="KEW5" s="65"/>
      <c r="KEX5" s="65"/>
      <c r="KEY5" s="65"/>
      <c r="KEZ5" s="65"/>
      <c r="KFA5" s="65"/>
      <c r="KFB5" s="65"/>
      <c r="KFC5" s="65"/>
      <c r="KFD5" s="65"/>
      <c r="KFE5" s="65"/>
      <c r="KFF5" s="65"/>
      <c r="KFG5" s="65"/>
      <c r="KFH5" s="65"/>
      <c r="KFI5" s="65"/>
      <c r="KFJ5" s="65"/>
      <c r="KFK5" s="65"/>
      <c r="KFL5" s="65"/>
      <c r="KFM5" s="65"/>
      <c r="KFN5" s="65"/>
      <c r="KFO5" s="65"/>
      <c r="KFP5" s="65"/>
      <c r="KFQ5" s="65"/>
      <c r="KFR5" s="65"/>
      <c r="KFS5" s="65"/>
      <c r="KFT5" s="65"/>
      <c r="KFU5" s="65"/>
      <c r="KFV5" s="65"/>
      <c r="KFW5" s="65"/>
      <c r="KFX5" s="65"/>
      <c r="KFY5" s="65"/>
      <c r="KFZ5" s="65"/>
      <c r="KGA5" s="65"/>
      <c r="KGB5" s="65"/>
      <c r="KGC5" s="65"/>
      <c r="KGD5" s="65"/>
      <c r="KGE5" s="65"/>
      <c r="KGF5" s="65"/>
      <c r="KGG5" s="65"/>
      <c r="KGH5" s="65"/>
      <c r="KGI5" s="65"/>
      <c r="KGJ5" s="65"/>
      <c r="KGK5" s="65"/>
      <c r="KGL5" s="65"/>
      <c r="KGM5" s="65"/>
      <c r="KGN5" s="65"/>
      <c r="KGO5" s="65"/>
      <c r="KGP5" s="65"/>
      <c r="KGQ5" s="65"/>
      <c r="KGR5" s="65"/>
      <c r="KGS5" s="65"/>
      <c r="KGT5" s="65"/>
      <c r="KGU5" s="65"/>
      <c r="KGV5" s="65"/>
      <c r="KGW5" s="65"/>
      <c r="KGX5" s="65"/>
      <c r="KGY5" s="65"/>
      <c r="KGZ5" s="65"/>
      <c r="KHA5" s="65"/>
      <c r="KHB5" s="65"/>
      <c r="KHC5" s="65"/>
      <c r="KHD5" s="65"/>
      <c r="KHE5" s="65"/>
      <c r="KHF5" s="65"/>
      <c r="KHG5" s="65"/>
      <c r="KHH5" s="65"/>
      <c r="KHI5" s="65"/>
      <c r="KHJ5" s="65"/>
      <c r="KHK5" s="65"/>
      <c r="KHL5" s="65"/>
      <c r="KHM5" s="65"/>
      <c r="KHN5" s="65"/>
      <c r="KHO5" s="65"/>
      <c r="KHP5" s="65"/>
      <c r="KHQ5" s="65"/>
      <c r="KHR5" s="65"/>
      <c r="KHS5" s="65"/>
      <c r="KHT5" s="65"/>
      <c r="KHU5" s="65"/>
      <c r="KHV5" s="65"/>
      <c r="KHW5" s="65"/>
      <c r="KHX5" s="65"/>
      <c r="KHY5" s="65"/>
      <c r="KHZ5" s="65"/>
      <c r="KIA5" s="65"/>
      <c r="KIB5" s="65"/>
      <c r="KIC5" s="65"/>
      <c r="KID5" s="65"/>
      <c r="KIE5" s="65"/>
      <c r="KIF5" s="65"/>
      <c r="KIG5" s="65"/>
      <c r="KIH5" s="65"/>
      <c r="KII5" s="65"/>
      <c r="KIJ5" s="65"/>
      <c r="KIK5" s="65"/>
      <c r="KIL5" s="65"/>
      <c r="KIM5" s="65"/>
      <c r="KIN5" s="65"/>
      <c r="KIO5" s="65"/>
      <c r="KIP5" s="65"/>
      <c r="KIQ5" s="65"/>
      <c r="KIR5" s="65"/>
      <c r="KIS5" s="65"/>
      <c r="KIT5" s="65"/>
      <c r="KIU5" s="65"/>
      <c r="KIV5" s="65"/>
      <c r="KIW5" s="65"/>
      <c r="KIX5" s="65"/>
      <c r="KIY5" s="65"/>
      <c r="KIZ5" s="65"/>
      <c r="KJA5" s="65"/>
      <c r="KJB5" s="65"/>
      <c r="KJC5" s="65"/>
      <c r="KJD5" s="65"/>
      <c r="KJE5" s="65"/>
      <c r="KJF5" s="65"/>
      <c r="KJG5" s="65"/>
      <c r="KJH5" s="65"/>
      <c r="KJI5" s="65"/>
      <c r="KJJ5" s="65"/>
      <c r="KJK5" s="65"/>
      <c r="KJL5" s="65"/>
      <c r="KJM5" s="65"/>
      <c r="KJN5" s="65"/>
      <c r="KJO5" s="65"/>
      <c r="KJP5" s="65"/>
      <c r="KJQ5" s="65"/>
      <c r="KJR5" s="65"/>
      <c r="KJS5" s="65"/>
      <c r="KJT5" s="65"/>
      <c r="KJU5" s="65"/>
      <c r="KJV5" s="65"/>
      <c r="KJW5" s="65"/>
      <c r="KJX5" s="65"/>
      <c r="KJY5" s="65"/>
      <c r="KJZ5" s="65"/>
      <c r="KKA5" s="65"/>
      <c r="KKB5" s="65"/>
      <c r="KKC5" s="65"/>
      <c r="KKD5" s="65"/>
      <c r="KKE5" s="65"/>
      <c r="KKF5" s="65"/>
      <c r="KKG5" s="65"/>
      <c r="KKH5" s="65"/>
      <c r="KKI5" s="65"/>
      <c r="KKJ5" s="65"/>
      <c r="KKK5" s="65"/>
      <c r="KKL5" s="65"/>
      <c r="KKM5" s="65"/>
      <c r="KKN5" s="65"/>
      <c r="KKO5" s="65"/>
      <c r="KKP5" s="65"/>
      <c r="KKQ5" s="65"/>
      <c r="KKR5" s="65"/>
      <c r="KKS5" s="65"/>
      <c r="KKT5" s="65"/>
      <c r="KKU5" s="65"/>
      <c r="KKV5" s="65"/>
      <c r="KKW5" s="65"/>
      <c r="KKX5" s="65"/>
      <c r="KKY5" s="65"/>
      <c r="KKZ5" s="65"/>
      <c r="KLA5" s="65"/>
      <c r="KLB5" s="65"/>
      <c r="KLC5" s="65"/>
      <c r="KLD5" s="65"/>
      <c r="KLE5" s="65"/>
      <c r="KLF5" s="65"/>
      <c r="KLG5" s="65"/>
      <c r="KLH5" s="65"/>
      <c r="KLI5" s="65"/>
      <c r="KLJ5" s="65"/>
      <c r="KLK5" s="65"/>
      <c r="KLL5" s="65"/>
      <c r="KLM5" s="65"/>
      <c r="KLN5" s="65"/>
      <c r="KLO5" s="65"/>
      <c r="KLP5" s="65"/>
      <c r="KLQ5" s="65"/>
      <c r="KLR5" s="65"/>
      <c r="KLS5" s="65"/>
      <c r="KLT5" s="65"/>
      <c r="KLU5" s="65"/>
      <c r="KLV5" s="65"/>
      <c r="KLW5" s="65"/>
      <c r="KLX5" s="65"/>
      <c r="KLY5" s="65"/>
      <c r="KLZ5" s="65"/>
      <c r="KMA5" s="65"/>
      <c r="KMB5" s="65"/>
      <c r="KMC5" s="65"/>
      <c r="KMD5" s="65"/>
      <c r="KME5" s="65"/>
      <c r="KMF5" s="65"/>
      <c r="KMG5" s="65"/>
      <c r="KMH5" s="65"/>
      <c r="KMI5" s="65"/>
      <c r="KMJ5" s="65"/>
      <c r="KMK5" s="65"/>
      <c r="KML5" s="65"/>
      <c r="KMM5" s="65"/>
      <c r="KMN5" s="65"/>
      <c r="KMO5" s="65"/>
      <c r="KMP5" s="65"/>
      <c r="KMQ5" s="65"/>
      <c r="KMR5" s="65"/>
      <c r="KMS5" s="65"/>
      <c r="KMT5" s="65"/>
      <c r="KMU5" s="65"/>
      <c r="KMV5" s="65"/>
      <c r="KMW5" s="65"/>
      <c r="KMX5" s="65"/>
      <c r="KMY5" s="65"/>
      <c r="KMZ5" s="65"/>
      <c r="KNA5" s="65"/>
      <c r="KNB5" s="65"/>
      <c r="KNC5" s="65"/>
      <c r="KND5" s="65"/>
      <c r="KNE5" s="65"/>
      <c r="KNF5" s="65"/>
      <c r="KNG5" s="65"/>
      <c r="KNH5" s="65"/>
      <c r="KNI5" s="65"/>
      <c r="KNJ5" s="65"/>
      <c r="KNK5" s="65"/>
      <c r="KNL5" s="65"/>
      <c r="KNM5" s="65"/>
      <c r="KNN5" s="65"/>
      <c r="KNO5" s="65"/>
      <c r="KNP5" s="65"/>
      <c r="KNQ5" s="65"/>
      <c r="KNR5" s="65"/>
      <c r="KNS5" s="65"/>
      <c r="KNT5" s="65"/>
      <c r="KNU5" s="65"/>
      <c r="KNV5" s="65"/>
      <c r="KNW5" s="65"/>
      <c r="KNX5" s="65"/>
      <c r="KNY5" s="65"/>
      <c r="KNZ5" s="65"/>
      <c r="KOA5" s="65"/>
      <c r="KOB5" s="65"/>
      <c r="KOC5" s="65"/>
      <c r="KOD5" s="65"/>
      <c r="KOE5" s="65"/>
      <c r="KOF5" s="65"/>
      <c r="KOG5" s="65"/>
      <c r="KOH5" s="65"/>
      <c r="KOI5" s="65"/>
      <c r="KOJ5" s="65"/>
      <c r="KOK5" s="65"/>
      <c r="KOL5" s="65"/>
      <c r="KOM5" s="65"/>
      <c r="KON5" s="65"/>
      <c r="KOO5" s="65"/>
      <c r="KOP5" s="65"/>
      <c r="KOQ5" s="65"/>
      <c r="KOR5" s="65"/>
      <c r="KOS5" s="65"/>
      <c r="KOT5" s="65"/>
      <c r="KOU5" s="65"/>
      <c r="KOV5" s="65"/>
      <c r="KOW5" s="65"/>
      <c r="KOX5" s="65"/>
      <c r="KOY5" s="65"/>
      <c r="KOZ5" s="65"/>
      <c r="KPA5" s="65"/>
      <c r="KPB5" s="65"/>
      <c r="KPC5" s="65"/>
      <c r="KPD5" s="65"/>
      <c r="KPE5" s="65"/>
      <c r="KPF5" s="65"/>
      <c r="KPG5" s="65"/>
      <c r="KPH5" s="65"/>
      <c r="KPI5" s="65"/>
      <c r="KPJ5" s="65"/>
      <c r="KPK5" s="65"/>
      <c r="KPL5" s="65"/>
      <c r="KPM5" s="65"/>
      <c r="KPN5" s="65"/>
      <c r="KPO5" s="65"/>
      <c r="KPP5" s="65"/>
      <c r="KPQ5" s="65"/>
      <c r="KPR5" s="65"/>
      <c r="KPS5" s="65"/>
      <c r="KPT5" s="65"/>
      <c r="KPU5" s="65"/>
      <c r="KPV5" s="65"/>
      <c r="KPW5" s="65"/>
      <c r="KPX5" s="65"/>
      <c r="KPY5" s="65"/>
      <c r="KPZ5" s="65"/>
      <c r="KQA5" s="65"/>
      <c r="KQB5" s="65"/>
      <c r="KQC5" s="65"/>
      <c r="KQD5" s="65"/>
      <c r="KQE5" s="65"/>
      <c r="KQF5" s="65"/>
      <c r="KQG5" s="65"/>
      <c r="KQH5" s="65"/>
      <c r="KQI5" s="65"/>
      <c r="KQJ5" s="65"/>
      <c r="KQK5" s="65"/>
      <c r="KQL5" s="65"/>
      <c r="KQM5" s="65"/>
      <c r="KQN5" s="65"/>
      <c r="KQO5" s="65"/>
      <c r="KQP5" s="65"/>
      <c r="KQQ5" s="65"/>
      <c r="KQR5" s="65"/>
      <c r="KQS5" s="65"/>
      <c r="KQT5" s="65"/>
      <c r="KQU5" s="65"/>
      <c r="KQV5" s="65"/>
      <c r="KQW5" s="65"/>
      <c r="KQX5" s="65"/>
      <c r="KQY5" s="65"/>
      <c r="KQZ5" s="65"/>
      <c r="KRA5" s="65"/>
      <c r="KRB5" s="65"/>
      <c r="KRC5" s="65"/>
      <c r="KRD5" s="65"/>
      <c r="KRE5" s="65"/>
      <c r="KRF5" s="65"/>
      <c r="KRG5" s="65"/>
      <c r="KRH5" s="65"/>
      <c r="KRI5" s="65"/>
      <c r="KRJ5" s="65"/>
      <c r="KRK5" s="65"/>
      <c r="KRL5" s="65"/>
      <c r="KRM5" s="65"/>
      <c r="KRN5" s="65"/>
      <c r="KRO5" s="65"/>
      <c r="KRP5" s="65"/>
      <c r="KRQ5" s="65"/>
      <c r="KRR5" s="65"/>
      <c r="KRS5" s="65"/>
      <c r="KRT5" s="65"/>
      <c r="KRU5" s="65"/>
      <c r="KRV5" s="65"/>
      <c r="KRW5" s="65"/>
      <c r="KRX5" s="65"/>
      <c r="KRY5" s="65"/>
      <c r="KRZ5" s="65"/>
      <c r="KSA5" s="65"/>
      <c r="KSB5" s="65"/>
      <c r="KSC5" s="65"/>
      <c r="KSD5" s="65"/>
      <c r="KSE5" s="65"/>
      <c r="KSF5" s="65"/>
      <c r="KSG5" s="65"/>
      <c r="KSH5" s="65"/>
      <c r="KSI5" s="65"/>
      <c r="KSJ5" s="65"/>
      <c r="KSK5" s="65"/>
      <c r="KSL5" s="65"/>
      <c r="KSM5" s="65"/>
      <c r="KSN5" s="65"/>
      <c r="KSO5" s="65"/>
      <c r="KSP5" s="65"/>
      <c r="KSQ5" s="65"/>
      <c r="KSR5" s="65"/>
      <c r="KSS5" s="65"/>
      <c r="KST5" s="65"/>
      <c r="KSU5" s="65"/>
      <c r="KSV5" s="65"/>
      <c r="KSW5" s="65"/>
      <c r="KSX5" s="65"/>
      <c r="KSY5" s="65"/>
      <c r="KSZ5" s="65"/>
      <c r="KTA5" s="65"/>
      <c r="KTB5" s="65"/>
      <c r="KTC5" s="65"/>
      <c r="KTD5" s="65"/>
      <c r="KTE5" s="65"/>
      <c r="KTF5" s="65"/>
      <c r="KTG5" s="65"/>
      <c r="KTH5" s="65"/>
      <c r="KTI5" s="65"/>
      <c r="KTJ5" s="65"/>
      <c r="KTK5" s="65"/>
      <c r="KTL5" s="65"/>
      <c r="KTM5" s="65"/>
      <c r="KTN5" s="65"/>
      <c r="KTO5" s="65"/>
      <c r="KTP5" s="65"/>
      <c r="KTQ5" s="65"/>
      <c r="KTR5" s="65"/>
      <c r="KTS5" s="65"/>
      <c r="KTT5" s="65"/>
      <c r="KTU5" s="65"/>
      <c r="KTV5" s="65"/>
      <c r="KTW5" s="65"/>
      <c r="KTX5" s="65"/>
      <c r="KTY5" s="65"/>
      <c r="KTZ5" s="65"/>
      <c r="KUA5" s="65"/>
      <c r="KUB5" s="65"/>
      <c r="KUC5" s="65"/>
      <c r="KUD5" s="65"/>
      <c r="KUE5" s="65"/>
      <c r="KUF5" s="65"/>
      <c r="KUG5" s="65"/>
      <c r="KUH5" s="65"/>
      <c r="KUI5" s="65"/>
      <c r="KUJ5" s="65"/>
      <c r="KUK5" s="65"/>
      <c r="KUL5" s="65"/>
      <c r="KUM5" s="65"/>
      <c r="KUN5" s="65"/>
      <c r="KUO5" s="65"/>
      <c r="KUP5" s="65"/>
      <c r="KUQ5" s="65"/>
      <c r="KUR5" s="65"/>
      <c r="KUS5" s="65"/>
      <c r="KUT5" s="65"/>
      <c r="KUU5" s="65"/>
      <c r="KUV5" s="65"/>
      <c r="KUW5" s="65"/>
      <c r="KUX5" s="65"/>
      <c r="KUY5" s="65"/>
      <c r="KUZ5" s="65"/>
      <c r="KVA5" s="65"/>
      <c r="KVB5" s="65"/>
      <c r="KVC5" s="65"/>
      <c r="KVD5" s="65"/>
      <c r="KVE5" s="65"/>
      <c r="KVF5" s="65"/>
      <c r="KVG5" s="65"/>
      <c r="KVH5" s="65"/>
      <c r="KVI5" s="65"/>
      <c r="KVJ5" s="65"/>
      <c r="KVK5" s="65"/>
      <c r="KVL5" s="65"/>
      <c r="KVM5" s="65"/>
      <c r="KVN5" s="65"/>
      <c r="KVO5" s="65"/>
      <c r="KVP5" s="65"/>
      <c r="KVQ5" s="65"/>
      <c r="KVR5" s="65"/>
      <c r="KVS5" s="65"/>
      <c r="KVT5" s="65"/>
      <c r="KVU5" s="65"/>
      <c r="KVV5" s="65"/>
      <c r="KVW5" s="65"/>
      <c r="KVX5" s="65"/>
      <c r="KVY5" s="65"/>
      <c r="KVZ5" s="65"/>
      <c r="KWA5" s="65"/>
      <c r="KWB5" s="65"/>
      <c r="KWC5" s="65"/>
      <c r="KWD5" s="65"/>
      <c r="KWE5" s="65"/>
      <c r="KWF5" s="65"/>
      <c r="KWG5" s="65"/>
      <c r="KWH5" s="65"/>
      <c r="KWI5" s="65"/>
      <c r="KWJ5" s="65"/>
      <c r="KWK5" s="65"/>
      <c r="KWL5" s="65"/>
      <c r="KWM5" s="65"/>
      <c r="KWN5" s="65"/>
      <c r="KWO5" s="65"/>
      <c r="KWP5" s="65"/>
      <c r="KWQ5" s="65"/>
      <c r="KWR5" s="65"/>
      <c r="KWS5" s="65"/>
      <c r="KWT5" s="65"/>
      <c r="KWU5" s="65"/>
      <c r="KWV5" s="65"/>
      <c r="KWW5" s="65"/>
      <c r="KWX5" s="65"/>
      <c r="KWY5" s="65"/>
      <c r="KWZ5" s="65"/>
      <c r="KXA5" s="65"/>
      <c r="KXB5" s="65"/>
      <c r="KXC5" s="65"/>
      <c r="KXD5" s="65"/>
      <c r="KXE5" s="65"/>
      <c r="KXF5" s="65"/>
      <c r="KXG5" s="65"/>
      <c r="KXH5" s="65"/>
      <c r="KXI5" s="65"/>
      <c r="KXJ5" s="65"/>
      <c r="KXK5" s="65"/>
      <c r="KXL5" s="65"/>
      <c r="KXM5" s="65"/>
      <c r="KXN5" s="65"/>
      <c r="KXO5" s="65"/>
      <c r="KXP5" s="65"/>
      <c r="KXQ5" s="65"/>
      <c r="KXR5" s="65"/>
      <c r="KXS5" s="65"/>
      <c r="KXT5" s="65"/>
      <c r="KXU5" s="65"/>
      <c r="KXV5" s="65"/>
      <c r="KXW5" s="65"/>
      <c r="KXX5" s="65"/>
      <c r="KXY5" s="65"/>
      <c r="KXZ5" s="65"/>
      <c r="KYA5" s="65"/>
      <c r="KYB5" s="65"/>
      <c r="KYC5" s="65"/>
      <c r="KYD5" s="65"/>
      <c r="KYE5" s="65"/>
      <c r="KYF5" s="65"/>
      <c r="KYG5" s="65"/>
      <c r="KYH5" s="65"/>
      <c r="KYI5" s="65"/>
      <c r="KYJ5" s="65"/>
      <c r="KYK5" s="65"/>
      <c r="KYL5" s="65"/>
      <c r="KYM5" s="65"/>
      <c r="KYN5" s="65"/>
      <c r="KYO5" s="65"/>
      <c r="KYP5" s="65"/>
      <c r="KYQ5" s="65"/>
      <c r="KYR5" s="65"/>
      <c r="KYS5" s="65"/>
      <c r="KYT5" s="65"/>
      <c r="KYU5" s="65"/>
      <c r="KYV5" s="65"/>
      <c r="KYW5" s="65"/>
      <c r="KYX5" s="65"/>
      <c r="KYY5" s="65"/>
      <c r="KYZ5" s="65"/>
      <c r="KZA5" s="65"/>
      <c r="KZB5" s="65"/>
      <c r="KZC5" s="65"/>
      <c r="KZD5" s="65"/>
      <c r="KZE5" s="65"/>
      <c r="KZF5" s="65"/>
      <c r="KZG5" s="65"/>
      <c r="KZH5" s="65"/>
      <c r="KZI5" s="65"/>
      <c r="KZJ5" s="65"/>
      <c r="KZK5" s="65"/>
      <c r="KZL5" s="65"/>
      <c r="KZM5" s="65"/>
      <c r="KZN5" s="65"/>
      <c r="KZO5" s="65"/>
      <c r="KZP5" s="65"/>
      <c r="KZQ5" s="65"/>
      <c r="KZR5" s="65"/>
      <c r="KZS5" s="65"/>
      <c r="KZT5" s="65"/>
      <c r="KZU5" s="65"/>
      <c r="KZV5" s="65"/>
      <c r="KZW5" s="65"/>
      <c r="KZX5" s="65"/>
      <c r="KZY5" s="65"/>
      <c r="KZZ5" s="65"/>
      <c r="LAA5" s="65"/>
      <c r="LAB5" s="65"/>
      <c r="LAC5" s="65"/>
      <c r="LAD5" s="65"/>
      <c r="LAE5" s="65"/>
      <c r="LAF5" s="65"/>
      <c r="LAG5" s="65"/>
      <c r="LAH5" s="65"/>
      <c r="LAI5" s="65"/>
      <c r="LAJ5" s="65"/>
      <c r="LAK5" s="65"/>
      <c r="LAL5" s="65"/>
      <c r="LAM5" s="65"/>
      <c r="LAN5" s="65"/>
      <c r="LAO5" s="65"/>
      <c r="LAP5" s="65"/>
      <c r="LAQ5" s="65"/>
      <c r="LAR5" s="65"/>
      <c r="LAS5" s="65"/>
      <c r="LAT5" s="65"/>
      <c r="LAU5" s="65"/>
      <c r="LAV5" s="65"/>
      <c r="LAW5" s="65"/>
      <c r="LAX5" s="65"/>
      <c r="LAY5" s="65"/>
      <c r="LAZ5" s="65"/>
      <c r="LBA5" s="65"/>
      <c r="LBB5" s="65"/>
      <c r="LBC5" s="65"/>
      <c r="LBD5" s="65"/>
      <c r="LBE5" s="65"/>
      <c r="LBF5" s="65"/>
      <c r="LBG5" s="65"/>
      <c r="LBH5" s="65"/>
      <c r="LBI5" s="65"/>
      <c r="LBJ5" s="65"/>
      <c r="LBK5" s="65"/>
      <c r="LBL5" s="65"/>
      <c r="LBM5" s="65"/>
      <c r="LBN5" s="65"/>
      <c r="LBO5" s="65"/>
      <c r="LBP5" s="65"/>
      <c r="LBQ5" s="65"/>
      <c r="LBR5" s="65"/>
      <c r="LBS5" s="65"/>
      <c r="LBT5" s="65"/>
      <c r="LBU5" s="65"/>
      <c r="LBV5" s="65"/>
      <c r="LBW5" s="65"/>
      <c r="LBX5" s="65"/>
      <c r="LBY5" s="65"/>
      <c r="LBZ5" s="65"/>
      <c r="LCA5" s="65"/>
      <c r="LCB5" s="65"/>
      <c r="LCC5" s="65"/>
      <c r="LCD5" s="65"/>
      <c r="LCE5" s="65"/>
      <c r="LCF5" s="65"/>
      <c r="LCG5" s="65"/>
      <c r="LCH5" s="65"/>
      <c r="LCI5" s="65"/>
      <c r="LCJ5" s="65"/>
      <c r="LCK5" s="65"/>
      <c r="LCL5" s="65"/>
      <c r="LCM5" s="65"/>
      <c r="LCN5" s="65"/>
      <c r="LCO5" s="65"/>
      <c r="LCP5" s="65"/>
      <c r="LCQ5" s="65"/>
      <c r="LCR5" s="65"/>
      <c r="LCS5" s="65"/>
      <c r="LCT5" s="65"/>
      <c r="LCU5" s="65"/>
      <c r="LCV5" s="65"/>
      <c r="LCW5" s="65"/>
      <c r="LCX5" s="65"/>
      <c r="LCY5" s="65"/>
      <c r="LCZ5" s="65"/>
      <c r="LDA5" s="65"/>
      <c r="LDB5" s="65"/>
      <c r="LDC5" s="65"/>
      <c r="LDD5" s="65"/>
      <c r="LDE5" s="65"/>
      <c r="LDF5" s="65"/>
      <c r="LDG5" s="65"/>
      <c r="LDH5" s="65"/>
      <c r="LDI5" s="65"/>
      <c r="LDJ5" s="65"/>
      <c r="LDK5" s="65"/>
      <c r="LDL5" s="65"/>
      <c r="LDM5" s="65"/>
      <c r="LDN5" s="65"/>
      <c r="LDO5" s="65"/>
      <c r="LDP5" s="65"/>
      <c r="LDQ5" s="65"/>
      <c r="LDR5" s="65"/>
      <c r="LDS5" s="65"/>
      <c r="LDT5" s="65"/>
      <c r="LDU5" s="65"/>
      <c r="LDV5" s="65"/>
      <c r="LDW5" s="65"/>
      <c r="LDX5" s="65"/>
      <c r="LDY5" s="65"/>
      <c r="LDZ5" s="65"/>
      <c r="LEA5" s="65"/>
      <c r="LEB5" s="65"/>
      <c r="LEC5" s="65"/>
      <c r="LED5" s="65"/>
      <c r="LEE5" s="65"/>
      <c r="LEF5" s="65"/>
      <c r="LEG5" s="65"/>
      <c r="LEH5" s="65"/>
      <c r="LEI5" s="65"/>
      <c r="LEJ5" s="65"/>
      <c r="LEK5" s="65"/>
      <c r="LEL5" s="65"/>
      <c r="LEM5" s="65"/>
      <c r="LEN5" s="65"/>
      <c r="LEO5" s="65"/>
      <c r="LEP5" s="65"/>
      <c r="LEQ5" s="65"/>
      <c r="LER5" s="65"/>
      <c r="LES5" s="65"/>
      <c r="LET5" s="65"/>
      <c r="LEU5" s="65"/>
      <c r="LEV5" s="65"/>
      <c r="LEW5" s="65"/>
      <c r="LEX5" s="65"/>
      <c r="LEY5" s="65"/>
      <c r="LEZ5" s="65"/>
      <c r="LFA5" s="65"/>
      <c r="LFB5" s="65"/>
      <c r="LFC5" s="65"/>
      <c r="LFD5" s="65"/>
      <c r="LFE5" s="65"/>
      <c r="LFF5" s="65"/>
      <c r="LFG5" s="65"/>
      <c r="LFH5" s="65"/>
      <c r="LFI5" s="65"/>
      <c r="LFJ5" s="65"/>
      <c r="LFK5" s="65"/>
      <c r="LFL5" s="65"/>
      <c r="LFM5" s="65"/>
      <c r="LFN5" s="65"/>
      <c r="LFO5" s="65"/>
      <c r="LFP5" s="65"/>
      <c r="LFQ5" s="65"/>
      <c r="LFR5" s="65"/>
      <c r="LFS5" s="65"/>
      <c r="LFT5" s="65"/>
      <c r="LFU5" s="65"/>
      <c r="LFV5" s="65"/>
      <c r="LFW5" s="65"/>
      <c r="LFX5" s="65"/>
      <c r="LFY5" s="65"/>
      <c r="LFZ5" s="65"/>
      <c r="LGA5" s="65"/>
      <c r="LGB5" s="65"/>
      <c r="LGC5" s="65"/>
      <c r="LGD5" s="65"/>
      <c r="LGE5" s="65"/>
      <c r="LGF5" s="65"/>
      <c r="LGG5" s="65"/>
      <c r="LGH5" s="65"/>
      <c r="LGI5" s="65"/>
      <c r="LGJ5" s="65"/>
      <c r="LGK5" s="65"/>
      <c r="LGL5" s="65"/>
      <c r="LGM5" s="65"/>
      <c r="LGN5" s="65"/>
      <c r="LGO5" s="65"/>
      <c r="LGP5" s="65"/>
      <c r="LGQ5" s="65"/>
      <c r="LGR5" s="65"/>
      <c r="LGS5" s="65"/>
      <c r="LGT5" s="65"/>
      <c r="LGU5" s="65"/>
      <c r="LGV5" s="65"/>
      <c r="LGW5" s="65"/>
      <c r="LGX5" s="65"/>
      <c r="LGY5" s="65"/>
      <c r="LGZ5" s="65"/>
      <c r="LHA5" s="65"/>
      <c r="LHB5" s="65"/>
      <c r="LHC5" s="65"/>
      <c r="LHD5" s="65"/>
      <c r="LHE5" s="65"/>
      <c r="LHF5" s="65"/>
      <c r="LHG5" s="65"/>
      <c r="LHH5" s="65"/>
      <c r="LHI5" s="65"/>
      <c r="LHJ5" s="65"/>
      <c r="LHK5" s="65"/>
      <c r="LHL5" s="65"/>
      <c r="LHM5" s="65"/>
      <c r="LHN5" s="65"/>
      <c r="LHO5" s="65"/>
      <c r="LHP5" s="65"/>
      <c r="LHQ5" s="65"/>
      <c r="LHR5" s="65"/>
      <c r="LHS5" s="65"/>
      <c r="LHT5" s="65"/>
      <c r="LHU5" s="65"/>
      <c r="LHV5" s="65"/>
      <c r="LHW5" s="65"/>
      <c r="LHX5" s="65"/>
      <c r="LHY5" s="65"/>
      <c r="LHZ5" s="65"/>
      <c r="LIA5" s="65"/>
      <c r="LIB5" s="65"/>
      <c r="LIC5" s="65"/>
      <c r="LID5" s="65"/>
      <c r="LIE5" s="65"/>
      <c r="LIF5" s="65"/>
      <c r="LIG5" s="65"/>
      <c r="LIH5" s="65"/>
      <c r="LII5" s="65"/>
      <c r="LIJ5" s="65"/>
      <c r="LIK5" s="65"/>
      <c r="LIL5" s="65"/>
      <c r="LIM5" s="65"/>
      <c r="LIN5" s="65"/>
      <c r="LIO5" s="65"/>
      <c r="LIP5" s="65"/>
      <c r="LIQ5" s="65"/>
      <c r="LIR5" s="65"/>
      <c r="LIS5" s="65"/>
      <c r="LIT5" s="65"/>
      <c r="LIU5" s="65"/>
      <c r="LIV5" s="65"/>
      <c r="LIW5" s="65"/>
      <c r="LIX5" s="65"/>
      <c r="LIY5" s="65"/>
      <c r="LIZ5" s="65"/>
      <c r="LJA5" s="65"/>
      <c r="LJB5" s="65"/>
      <c r="LJC5" s="65"/>
      <c r="LJD5" s="65"/>
      <c r="LJE5" s="65"/>
      <c r="LJF5" s="65"/>
      <c r="LJG5" s="65"/>
      <c r="LJH5" s="65"/>
      <c r="LJI5" s="65"/>
      <c r="LJJ5" s="65"/>
      <c r="LJK5" s="65"/>
      <c r="LJL5" s="65"/>
      <c r="LJM5" s="65"/>
      <c r="LJN5" s="65"/>
      <c r="LJO5" s="65"/>
      <c r="LJP5" s="65"/>
      <c r="LJQ5" s="65"/>
      <c r="LJR5" s="65"/>
      <c r="LJS5" s="65"/>
      <c r="LJT5" s="65"/>
      <c r="LJU5" s="65"/>
      <c r="LJV5" s="65"/>
      <c r="LJW5" s="65"/>
      <c r="LJX5" s="65"/>
      <c r="LJY5" s="65"/>
      <c r="LJZ5" s="65"/>
      <c r="LKA5" s="65"/>
      <c r="LKB5" s="65"/>
      <c r="LKC5" s="65"/>
      <c r="LKD5" s="65"/>
      <c r="LKE5" s="65"/>
      <c r="LKF5" s="65"/>
      <c r="LKG5" s="65"/>
      <c r="LKH5" s="65"/>
      <c r="LKI5" s="65"/>
      <c r="LKJ5" s="65"/>
      <c r="LKK5" s="65"/>
      <c r="LKL5" s="65"/>
      <c r="LKM5" s="65"/>
      <c r="LKN5" s="65"/>
      <c r="LKO5" s="65"/>
      <c r="LKP5" s="65"/>
      <c r="LKQ5" s="65"/>
      <c r="LKR5" s="65"/>
      <c r="LKS5" s="65"/>
      <c r="LKT5" s="65"/>
      <c r="LKU5" s="65"/>
      <c r="LKV5" s="65"/>
      <c r="LKW5" s="65"/>
      <c r="LKX5" s="65"/>
      <c r="LKY5" s="65"/>
      <c r="LKZ5" s="65"/>
      <c r="LLA5" s="65"/>
      <c r="LLB5" s="65"/>
      <c r="LLC5" s="65"/>
      <c r="LLD5" s="65"/>
      <c r="LLE5" s="65"/>
      <c r="LLF5" s="65"/>
      <c r="LLG5" s="65"/>
      <c r="LLH5" s="65"/>
      <c r="LLI5" s="65"/>
      <c r="LLJ5" s="65"/>
      <c r="LLK5" s="65"/>
      <c r="LLL5" s="65"/>
      <c r="LLM5" s="65"/>
      <c r="LLN5" s="65"/>
      <c r="LLO5" s="65"/>
      <c r="LLP5" s="65"/>
      <c r="LLQ5" s="65"/>
      <c r="LLR5" s="65"/>
      <c r="LLS5" s="65"/>
      <c r="LLT5" s="65"/>
      <c r="LLU5" s="65"/>
      <c r="LLV5" s="65"/>
      <c r="LLW5" s="65"/>
      <c r="LLX5" s="65"/>
      <c r="LLY5" s="65"/>
      <c r="LLZ5" s="65"/>
      <c r="LMA5" s="65"/>
      <c r="LMB5" s="65"/>
      <c r="LMC5" s="65"/>
      <c r="LMD5" s="65"/>
      <c r="LME5" s="65"/>
      <c r="LMF5" s="65"/>
      <c r="LMG5" s="65"/>
      <c r="LMH5" s="65"/>
      <c r="LMI5" s="65"/>
      <c r="LMJ5" s="65"/>
      <c r="LMK5" s="65"/>
      <c r="LML5" s="65"/>
      <c r="LMM5" s="65"/>
      <c r="LMN5" s="65"/>
      <c r="LMO5" s="65"/>
      <c r="LMP5" s="65"/>
      <c r="LMQ5" s="65"/>
      <c r="LMR5" s="65"/>
      <c r="LMS5" s="65"/>
      <c r="LMT5" s="65"/>
      <c r="LMU5" s="65"/>
      <c r="LMV5" s="65"/>
      <c r="LMW5" s="65"/>
      <c r="LMX5" s="65"/>
      <c r="LMY5" s="65"/>
      <c r="LMZ5" s="65"/>
      <c r="LNA5" s="65"/>
      <c r="LNB5" s="65"/>
      <c r="LNC5" s="65"/>
      <c r="LND5" s="65"/>
      <c r="LNE5" s="65"/>
      <c r="LNF5" s="65"/>
      <c r="LNG5" s="65"/>
      <c r="LNH5" s="65"/>
      <c r="LNI5" s="65"/>
      <c r="LNJ5" s="65"/>
      <c r="LNK5" s="65"/>
      <c r="LNL5" s="65"/>
      <c r="LNM5" s="65"/>
      <c r="LNN5" s="65"/>
      <c r="LNO5" s="65"/>
      <c r="LNP5" s="65"/>
      <c r="LNQ5" s="65"/>
      <c r="LNR5" s="65"/>
      <c r="LNS5" s="65"/>
      <c r="LNT5" s="65"/>
      <c r="LNU5" s="65"/>
      <c r="LNV5" s="65"/>
      <c r="LNW5" s="65"/>
      <c r="LNX5" s="65"/>
      <c r="LNY5" s="65"/>
      <c r="LNZ5" s="65"/>
      <c r="LOA5" s="65"/>
      <c r="LOB5" s="65"/>
      <c r="LOC5" s="65"/>
      <c r="LOD5" s="65"/>
      <c r="LOE5" s="65"/>
      <c r="LOF5" s="65"/>
      <c r="LOG5" s="65"/>
      <c r="LOH5" s="65"/>
      <c r="LOI5" s="65"/>
      <c r="LOJ5" s="65"/>
      <c r="LOK5" s="65"/>
      <c r="LOL5" s="65"/>
      <c r="LOM5" s="65"/>
      <c r="LON5" s="65"/>
      <c r="LOO5" s="65"/>
      <c r="LOP5" s="65"/>
      <c r="LOQ5" s="65"/>
      <c r="LOR5" s="65"/>
      <c r="LOS5" s="65"/>
      <c r="LOT5" s="65"/>
      <c r="LOU5" s="65"/>
      <c r="LOV5" s="65"/>
      <c r="LOW5" s="65"/>
      <c r="LOX5" s="65"/>
      <c r="LOY5" s="65"/>
      <c r="LOZ5" s="65"/>
      <c r="LPA5" s="65"/>
      <c r="LPB5" s="65"/>
      <c r="LPC5" s="65"/>
      <c r="LPD5" s="65"/>
      <c r="LPE5" s="65"/>
      <c r="LPF5" s="65"/>
      <c r="LPG5" s="65"/>
      <c r="LPH5" s="65"/>
      <c r="LPI5" s="65"/>
      <c r="LPJ5" s="65"/>
      <c r="LPK5" s="65"/>
      <c r="LPL5" s="65"/>
      <c r="LPM5" s="65"/>
      <c r="LPN5" s="65"/>
      <c r="LPO5" s="65"/>
      <c r="LPP5" s="65"/>
      <c r="LPQ5" s="65"/>
      <c r="LPR5" s="65"/>
      <c r="LPS5" s="65"/>
      <c r="LPT5" s="65"/>
      <c r="LPU5" s="65"/>
      <c r="LPV5" s="65"/>
      <c r="LPW5" s="65"/>
      <c r="LPX5" s="65"/>
      <c r="LPY5" s="65"/>
      <c r="LPZ5" s="65"/>
      <c r="LQA5" s="65"/>
      <c r="LQB5" s="65"/>
      <c r="LQC5" s="65"/>
      <c r="LQD5" s="65"/>
      <c r="LQE5" s="65"/>
      <c r="LQF5" s="65"/>
      <c r="LQG5" s="65"/>
      <c r="LQH5" s="65"/>
      <c r="LQI5" s="65"/>
      <c r="LQJ5" s="65"/>
      <c r="LQK5" s="65"/>
      <c r="LQL5" s="65"/>
      <c r="LQM5" s="65"/>
      <c r="LQN5" s="65"/>
      <c r="LQO5" s="65"/>
      <c r="LQP5" s="65"/>
      <c r="LQQ5" s="65"/>
      <c r="LQR5" s="65"/>
      <c r="LQS5" s="65"/>
      <c r="LQT5" s="65"/>
      <c r="LQU5" s="65"/>
      <c r="LQV5" s="65"/>
      <c r="LQW5" s="65"/>
      <c r="LQX5" s="65"/>
      <c r="LQY5" s="65"/>
      <c r="LQZ5" s="65"/>
      <c r="LRA5" s="65"/>
      <c r="LRB5" s="65"/>
      <c r="LRC5" s="65"/>
      <c r="LRD5" s="65"/>
      <c r="LRE5" s="65"/>
      <c r="LRF5" s="65"/>
      <c r="LRG5" s="65"/>
      <c r="LRH5" s="65"/>
      <c r="LRI5" s="65"/>
      <c r="LRJ5" s="65"/>
      <c r="LRK5" s="65"/>
      <c r="LRL5" s="65"/>
      <c r="LRM5" s="65"/>
      <c r="LRN5" s="65"/>
      <c r="LRO5" s="65"/>
      <c r="LRP5" s="65"/>
      <c r="LRQ5" s="65"/>
      <c r="LRR5" s="65"/>
      <c r="LRS5" s="65"/>
      <c r="LRT5" s="65"/>
      <c r="LRU5" s="65"/>
      <c r="LRV5" s="65"/>
      <c r="LRW5" s="65"/>
      <c r="LRX5" s="65"/>
      <c r="LRY5" s="65"/>
      <c r="LRZ5" s="65"/>
      <c r="LSA5" s="65"/>
      <c r="LSB5" s="65"/>
      <c r="LSC5" s="65"/>
      <c r="LSD5" s="65"/>
      <c r="LSE5" s="65"/>
      <c r="LSF5" s="65"/>
      <c r="LSG5" s="65"/>
      <c r="LSH5" s="65"/>
      <c r="LSI5" s="65"/>
      <c r="LSJ5" s="65"/>
      <c r="LSK5" s="65"/>
      <c r="LSL5" s="65"/>
      <c r="LSM5" s="65"/>
      <c r="LSN5" s="65"/>
      <c r="LSO5" s="65"/>
      <c r="LSP5" s="65"/>
      <c r="LSQ5" s="65"/>
      <c r="LSR5" s="65"/>
      <c r="LSS5" s="65"/>
      <c r="LST5" s="65"/>
      <c r="LSU5" s="65"/>
      <c r="LSV5" s="65"/>
      <c r="LSW5" s="65"/>
      <c r="LSX5" s="65"/>
      <c r="LSY5" s="65"/>
      <c r="LSZ5" s="65"/>
      <c r="LTA5" s="65"/>
      <c r="LTB5" s="65"/>
      <c r="LTC5" s="65"/>
      <c r="LTD5" s="65"/>
      <c r="LTE5" s="65"/>
      <c r="LTF5" s="65"/>
      <c r="LTG5" s="65"/>
      <c r="LTH5" s="65"/>
      <c r="LTI5" s="65"/>
      <c r="LTJ5" s="65"/>
      <c r="LTK5" s="65"/>
      <c r="LTL5" s="65"/>
      <c r="LTM5" s="65"/>
      <c r="LTN5" s="65"/>
      <c r="LTO5" s="65"/>
      <c r="LTP5" s="65"/>
      <c r="LTQ5" s="65"/>
      <c r="LTR5" s="65"/>
      <c r="LTS5" s="65"/>
      <c r="LTT5" s="65"/>
      <c r="LTU5" s="65"/>
      <c r="LTV5" s="65"/>
      <c r="LTW5" s="65"/>
      <c r="LTX5" s="65"/>
      <c r="LTY5" s="65"/>
      <c r="LTZ5" s="65"/>
      <c r="LUA5" s="65"/>
      <c r="LUB5" s="65"/>
      <c r="LUC5" s="65"/>
      <c r="LUD5" s="65"/>
      <c r="LUE5" s="65"/>
      <c r="LUF5" s="65"/>
      <c r="LUG5" s="65"/>
      <c r="LUH5" s="65"/>
      <c r="LUI5" s="65"/>
      <c r="LUJ5" s="65"/>
      <c r="LUK5" s="65"/>
      <c r="LUL5" s="65"/>
      <c r="LUM5" s="65"/>
      <c r="LUN5" s="65"/>
      <c r="LUO5" s="65"/>
      <c r="LUP5" s="65"/>
      <c r="LUQ5" s="65"/>
      <c r="LUR5" s="65"/>
      <c r="LUS5" s="65"/>
      <c r="LUT5" s="65"/>
      <c r="LUU5" s="65"/>
      <c r="LUV5" s="65"/>
      <c r="LUW5" s="65"/>
      <c r="LUX5" s="65"/>
      <c r="LUY5" s="65"/>
      <c r="LUZ5" s="65"/>
      <c r="LVA5" s="65"/>
      <c r="LVB5" s="65"/>
      <c r="LVC5" s="65"/>
      <c r="LVD5" s="65"/>
      <c r="LVE5" s="65"/>
      <c r="LVF5" s="65"/>
      <c r="LVG5" s="65"/>
      <c r="LVH5" s="65"/>
      <c r="LVI5" s="65"/>
      <c r="LVJ5" s="65"/>
      <c r="LVK5" s="65"/>
      <c r="LVL5" s="65"/>
      <c r="LVM5" s="65"/>
      <c r="LVN5" s="65"/>
      <c r="LVO5" s="65"/>
      <c r="LVP5" s="65"/>
      <c r="LVQ5" s="65"/>
      <c r="LVR5" s="65"/>
      <c r="LVS5" s="65"/>
      <c r="LVT5" s="65"/>
      <c r="LVU5" s="65"/>
      <c r="LVV5" s="65"/>
      <c r="LVW5" s="65"/>
      <c r="LVX5" s="65"/>
      <c r="LVY5" s="65"/>
      <c r="LVZ5" s="65"/>
      <c r="LWA5" s="65"/>
      <c r="LWB5" s="65"/>
      <c r="LWC5" s="65"/>
      <c r="LWD5" s="65"/>
      <c r="LWE5" s="65"/>
      <c r="LWF5" s="65"/>
      <c r="LWG5" s="65"/>
      <c r="LWH5" s="65"/>
      <c r="LWI5" s="65"/>
      <c r="LWJ5" s="65"/>
      <c r="LWK5" s="65"/>
      <c r="LWL5" s="65"/>
      <c r="LWM5" s="65"/>
      <c r="LWN5" s="65"/>
      <c r="LWO5" s="65"/>
      <c r="LWP5" s="65"/>
      <c r="LWQ5" s="65"/>
      <c r="LWR5" s="65"/>
      <c r="LWS5" s="65"/>
      <c r="LWT5" s="65"/>
      <c r="LWU5" s="65"/>
      <c r="LWV5" s="65"/>
      <c r="LWW5" s="65"/>
      <c r="LWX5" s="65"/>
      <c r="LWY5" s="65"/>
      <c r="LWZ5" s="65"/>
      <c r="LXA5" s="65"/>
      <c r="LXB5" s="65"/>
      <c r="LXC5" s="65"/>
      <c r="LXD5" s="65"/>
      <c r="LXE5" s="65"/>
      <c r="LXF5" s="65"/>
      <c r="LXG5" s="65"/>
      <c r="LXH5" s="65"/>
      <c r="LXI5" s="65"/>
      <c r="LXJ5" s="65"/>
      <c r="LXK5" s="65"/>
      <c r="LXL5" s="65"/>
      <c r="LXM5" s="65"/>
      <c r="LXN5" s="65"/>
      <c r="LXO5" s="65"/>
      <c r="LXP5" s="65"/>
      <c r="LXQ5" s="65"/>
      <c r="LXR5" s="65"/>
      <c r="LXS5" s="65"/>
      <c r="LXT5" s="65"/>
      <c r="LXU5" s="65"/>
      <c r="LXV5" s="65"/>
      <c r="LXW5" s="65"/>
      <c r="LXX5" s="65"/>
      <c r="LXY5" s="65"/>
      <c r="LXZ5" s="65"/>
      <c r="LYA5" s="65"/>
      <c r="LYB5" s="65"/>
      <c r="LYC5" s="65"/>
      <c r="LYD5" s="65"/>
      <c r="LYE5" s="65"/>
      <c r="LYF5" s="65"/>
      <c r="LYG5" s="65"/>
      <c r="LYH5" s="65"/>
      <c r="LYI5" s="65"/>
      <c r="LYJ5" s="65"/>
      <c r="LYK5" s="65"/>
      <c r="LYL5" s="65"/>
      <c r="LYM5" s="65"/>
      <c r="LYN5" s="65"/>
      <c r="LYO5" s="65"/>
      <c r="LYP5" s="65"/>
      <c r="LYQ5" s="65"/>
      <c r="LYR5" s="65"/>
      <c r="LYS5" s="65"/>
      <c r="LYT5" s="65"/>
      <c r="LYU5" s="65"/>
      <c r="LYV5" s="65"/>
      <c r="LYW5" s="65"/>
      <c r="LYX5" s="65"/>
      <c r="LYY5" s="65"/>
      <c r="LYZ5" s="65"/>
      <c r="LZA5" s="65"/>
      <c r="LZB5" s="65"/>
      <c r="LZC5" s="65"/>
      <c r="LZD5" s="65"/>
      <c r="LZE5" s="65"/>
      <c r="LZF5" s="65"/>
      <c r="LZG5" s="65"/>
      <c r="LZH5" s="65"/>
      <c r="LZI5" s="65"/>
      <c r="LZJ5" s="65"/>
      <c r="LZK5" s="65"/>
      <c r="LZL5" s="65"/>
      <c r="LZM5" s="65"/>
      <c r="LZN5" s="65"/>
      <c r="LZO5" s="65"/>
      <c r="LZP5" s="65"/>
      <c r="LZQ5" s="65"/>
      <c r="LZR5" s="65"/>
      <c r="LZS5" s="65"/>
      <c r="LZT5" s="65"/>
      <c r="LZU5" s="65"/>
      <c r="LZV5" s="65"/>
      <c r="LZW5" s="65"/>
      <c r="LZX5" s="65"/>
      <c r="LZY5" s="65"/>
      <c r="LZZ5" s="65"/>
      <c r="MAA5" s="65"/>
      <c r="MAB5" s="65"/>
      <c r="MAC5" s="65"/>
      <c r="MAD5" s="65"/>
      <c r="MAE5" s="65"/>
      <c r="MAF5" s="65"/>
      <c r="MAG5" s="65"/>
      <c r="MAH5" s="65"/>
      <c r="MAI5" s="65"/>
      <c r="MAJ5" s="65"/>
      <c r="MAK5" s="65"/>
      <c r="MAL5" s="65"/>
      <c r="MAM5" s="65"/>
      <c r="MAN5" s="65"/>
      <c r="MAO5" s="65"/>
      <c r="MAP5" s="65"/>
      <c r="MAQ5" s="65"/>
      <c r="MAR5" s="65"/>
      <c r="MAS5" s="65"/>
      <c r="MAT5" s="65"/>
      <c r="MAU5" s="65"/>
      <c r="MAV5" s="65"/>
      <c r="MAW5" s="65"/>
      <c r="MAX5" s="65"/>
      <c r="MAY5" s="65"/>
      <c r="MAZ5" s="65"/>
      <c r="MBA5" s="65"/>
      <c r="MBB5" s="65"/>
      <c r="MBC5" s="65"/>
      <c r="MBD5" s="65"/>
      <c r="MBE5" s="65"/>
      <c r="MBF5" s="65"/>
      <c r="MBG5" s="65"/>
      <c r="MBH5" s="65"/>
      <c r="MBI5" s="65"/>
      <c r="MBJ5" s="65"/>
      <c r="MBK5" s="65"/>
      <c r="MBL5" s="65"/>
      <c r="MBM5" s="65"/>
      <c r="MBN5" s="65"/>
      <c r="MBO5" s="65"/>
      <c r="MBP5" s="65"/>
      <c r="MBQ5" s="65"/>
      <c r="MBR5" s="65"/>
      <c r="MBS5" s="65"/>
      <c r="MBT5" s="65"/>
      <c r="MBU5" s="65"/>
      <c r="MBV5" s="65"/>
      <c r="MBW5" s="65"/>
      <c r="MBX5" s="65"/>
      <c r="MBY5" s="65"/>
      <c r="MBZ5" s="65"/>
      <c r="MCA5" s="65"/>
      <c r="MCB5" s="65"/>
      <c r="MCC5" s="65"/>
      <c r="MCD5" s="65"/>
      <c r="MCE5" s="65"/>
      <c r="MCF5" s="65"/>
      <c r="MCG5" s="65"/>
      <c r="MCH5" s="65"/>
      <c r="MCI5" s="65"/>
      <c r="MCJ5" s="65"/>
      <c r="MCK5" s="65"/>
      <c r="MCL5" s="65"/>
      <c r="MCM5" s="65"/>
      <c r="MCN5" s="65"/>
      <c r="MCO5" s="65"/>
      <c r="MCP5" s="65"/>
      <c r="MCQ5" s="65"/>
      <c r="MCR5" s="65"/>
      <c r="MCS5" s="65"/>
      <c r="MCT5" s="65"/>
      <c r="MCU5" s="65"/>
      <c r="MCV5" s="65"/>
      <c r="MCW5" s="65"/>
      <c r="MCX5" s="65"/>
      <c r="MCY5" s="65"/>
      <c r="MCZ5" s="65"/>
      <c r="MDA5" s="65"/>
      <c r="MDB5" s="65"/>
      <c r="MDC5" s="65"/>
      <c r="MDD5" s="65"/>
      <c r="MDE5" s="65"/>
      <c r="MDF5" s="65"/>
      <c r="MDG5" s="65"/>
      <c r="MDH5" s="65"/>
      <c r="MDI5" s="65"/>
      <c r="MDJ5" s="65"/>
      <c r="MDK5" s="65"/>
      <c r="MDL5" s="65"/>
      <c r="MDM5" s="65"/>
      <c r="MDN5" s="65"/>
      <c r="MDO5" s="65"/>
      <c r="MDP5" s="65"/>
      <c r="MDQ5" s="65"/>
      <c r="MDR5" s="65"/>
      <c r="MDS5" s="65"/>
      <c r="MDT5" s="65"/>
      <c r="MDU5" s="65"/>
      <c r="MDV5" s="65"/>
      <c r="MDW5" s="65"/>
      <c r="MDX5" s="65"/>
      <c r="MDY5" s="65"/>
      <c r="MDZ5" s="65"/>
      <c r="MEA5" s="65"/>
      <c r="MEB5" s="65"/>
      <c r="MEC5" s="65"/>
      <c r="MED5" s="65"/>
      <c r="MEE5" s="65"/>
      <c r="MEF5" s="65"/>
      <c r="MEG5" s="65"/>
      <c r="MEH5" s="65"/>
      <c r="MEI5" s="65"/>
      <c r="MEJ5" s="65"/>
      <c r="MEK5" s="65"/>
      <c r="MEL5" s="65"/>
      <c r="MEM5" s="65"/>
      <c r="MEN5" s="65"/>
      <c r="MEO5" s="65"/>
      <c r="MEP5" s="65"/>
      <c r="MEQ5" s="65"/>
      <c r="MER5" s="65"/>
      <c r="MES5" s="65"/>
      <c r="MET5" s="65"/>
      <c r="MEU5" s="65"/>
      <c r="MEV5" s="65"/>
      <c r="MEW5" s="65"/>
      <c r="MEX5" s="65"/>
      <c r="MEY5" s="65"/>
      <c r="MEZ5" s="65"/>
      <c r="MFA5" s="65"/>
      <c r="MFB5" s="65"/>
      <c r="MFC5" s="65"/>
      <c r="MFD5" s="65"/>
      <c r="MFE5" s="65"/>
      <c r="MFF5" s="65"/>
      <c r="MFG5" s="65"/>
      <c r="MFH5" s="65"/>
      <c r="MFI5" s="65"/>
      <c r="MFJ5" s="65"/>
      <c r="MFK5" s="65"/>
      <c r="MFL5" s="65"/>
      <c r="MFM5" s="65"/>
      <c r="MFN5" s="65"/>
      <c r="MFO5" s="65"/>
      <c r="MFP5" s="65"/>
      <c r="MFQ5" s="65"/>
      <c r="MFR5" s="65"/>
      <c r="MFS5" s="65"/>
      <c r="MFT5" s="65"/>
      <c r="MFU5" s="65"/>
      <c r="MFV5" s="65"/>
      <c r="MFW5" s="65"/>
      <c r="MFX5" s="65"/>
      <c r="MFY5" s="65"/>
      <c r="MFZ5" s="65"/>
      <c r="MGA5" s="65"/>
      <c r="MGB5" s="65"/>
      <c r="MGC5" s="65"/>
      <c r="MGD5" s="65"/>
      <c r="MGE5" s="65"/>
      <c r="MGF5" s="65"/>
      <c r="MGG5" s="65"/>
      <c r="MGH5" s="65"/>
      <c r="MGI5" s="65"/>
      <c r="MGJ5" s="65"/>
      <c r="MGK5" s="65"/>
      <c r="MGL5" s="65"/>
      <c r="MGM5" s="65"/>
      <c r="MGN5" s="65"/>
      <c r="MGO5" s="65"/>
      <c r="MGP5" s="65"/>
      <c r="MGQ5" s="65"/>
      <c r="MGR5" s="65"/>
      <c r="MGS5" s="65"/>
      <c r="MGT5" s="65"/>
      <c r="MGU5" s="65"/>
      <c r="MGV5" s="65"/>
      <c r="MGW5" s="65"/>
      <c r="MGX5" s="65"/>
      <c r="MGY5" s="65"/>
      <c r="MGZ5" s="65"/>
      <c r="MHA5" s="65"/>
      <c r="MHB5" s="65"/>
      <c r="MHC5" s="65"/>
      <c r="MHD5" s="65"/>
      <c r="MHE5" s="65"/>
      <c r="MHF5" s="65"/>
      <c r="MHG5" s="65"/>
      <c r="MHH5" s="65"/>
      <c r="MHI5" s="65"/>
      <c r="MHJ5" s="65"/>
      <c r="MHK5" s="65"/>
      <c r="MHL5" s="65"/>
      <c r="MHM5" s="65"/>
      <c r="MHN5" s="65"/>
      <c r="MHO5" s="65"/>
      <c r="MHP5" s="65"/>
      <c r="MHQ5" s="65"/>
      <c r="MHR5" s="65"/>
      <c r="MHS5" s="65"/>
      <c r="MHT5" s="65"/>
      <c r="MHU5" s="65"/>
      <c r="MHV5" s="65"/>
      <c r="MHW5" s="65"/>
      <c r="MHX5" s="65"/>
      <c r="MHY5" s="65"/>
      <c r="MHZ5" s="65"/>
      <c r="MIA5" s="65"/>
      <c r="MIB5" s="65"/>
      <c r="MIC5" s="65"/>
      <c r="MID5" s="65"/>
      <c r="MIE5" s="65"/>
      <c r="MIF5" s="65"/>
      <c r="MIG5" s="65"/>
      <c r="MIH5" s="65"/>
      <c r="MII5" s="65"/>
      <c r="MIJ5" s="65"/>
      <c r="MIK5" s="65"/>
      <c r="MIL5" s="65"/>
      <c r="MIM5" s="65"/>
      <c r="MIN5" s="65"/>
      <c r="MIO5" s="65"/>
      <c r="MIP5" s="65"/>
      <c r="MIQ5" s="65"/>
      <c r="MIR5" s="65"/>
      <c r="MIS5" s="65"/>
      <c r="MIT5" s="65"/>
      <c r="MIU5" s="65"/>
      <c r="MIV5" s="65"/>
      <c r="MIW5" s="65"/>
      <c r="MIX5" s="65"/>
      <c r="MIY5" s="65"/>
      <c r="MIZ5" s="65"/>
      <c r="MJA5" s="65"/>
      <c r="MJB5" s="65"/>
      <c r="MJC5" s="65"/>
      <c r="MJD5" s="65"/>
      <c r="MJE5" s="65"/>
      <c r="MJF5" s="65"/>
      <c r="MJG5" s="65"/>
      <c r="MJH5" s="65"/>
      <c r="MJI5" s="65"/>
      <c r="MJJ5" s="65"/>
      <c r="MJK5" s="65"/>
      <c r="MJL5" s="65"/>
      <c r="MJM5" s="65"/>
      <c r="MJN5" s="65"/>
      <c r="MJO5" s="65"/>
      <c r="MJP5" s="65"/>
      <c r="MJQ5" s="65"/>
      <c r="MJR5" s="65"/>
      <c r="MJS5" s="65"/>
      <c r="MJT5" s="65"/>
      <c r="MJU5" s="65"/>
      <c r="MJV5" s="65"/>
      <c r="MJW5" s="65"/>
      <c r="MJX5" s="65"/>
      <c r="MJY5" s="65"/>
      <c r="MJZ5" s="65"/>
      <c r="MKA5" s="65"/>
      <c r="MKB5" s="65"/>
      <c r="MKC5" s="65"/>
      <c r="MKD5" s="65"/>
      <c r="MKE5" s="65"/>
      <c r="MKF5" s="65"/>
      <c r="MKG5" s="65"/>
      <c r="MKH5" s="65"/>
      <c r="MKI5" s="65"/>
      <c r="MKJ5" s="65"/>
      <c r="MKK5" s="65"/>
      <c r="MKL5" s="65"/>
      <c r="MKM5" s="65"/>
      <c r="MKN5" s="65"/>
      <c r="MKO5" s="65"/>
      <c r="MKP5" s="65"/>
      <c r="MKQ5" s="65"/>
      <c r="MKR5" s="65"/>
      <c r="MKS5" s="65"/>
      <c r="MKT5" s="65"/>
      <c r="MKU5" s="65"/>
      <c r="MKV5" s="65"/>
      <c r="MKW5" s="65"/>
      <c r="MKX5" s="65"/>
      <c r="MKY5" s="65"/>
      <c r="MKZ5" s="65"/>
      <c r="MLA5" s="65"/>
      <c r="MLB5" s="65"/>
      <c r="MLC5" s="65"/>
      <c r="MLD5" s="65"/>
      <c r="MLE5" s="65"/>
      <c r="MLF5" s="65"/>
      <c r="MLG5" s="65"/>
      <c r="MLH5" s="65"/>
      <c r="MLI5" s="65"/>
      <c r="MLJ5" s="65"/>
      <c r="MLK5" s="65"/>
      <c r="MLL5" s="65"/>
      <c r="MLM5" s="65"/>
      <c r="MLN5" s="65"/>
      <c r="MLO5" s="65"/>
      <c r="MLP5" s="65"/>
      <c r="MLQ5" s="65"/>
      <c r="MLR5" s="65"/>
      <c r="MLS5" s="65"/>
      <c r="MLT5" s="65"/>
      <c r="MLU5" s="65"/>
      <c r="MLV5" s="65"/>
      <c r="MLW5" s="65"/>
      <c r="MLX5" s="65"/>
      <c r="MLY5" s="65"/>
      <c r="MLZ5" s="65"/>
      <c r="MMA5" s="65"/>
      <c r="MMB5" s="65"/>
      <c r="MMC5" s="65"/>
      <c r="MMD5" s="65"/>
      <c r="MME5" s="65"/>
      <c r="MMF5" s="65"/>
      <c r="MMG5" s="65"/>
      <c r="MMH5" s="65"/>
      <c r="MMI5" s="65"/>
      <c r="MMJ5" s="65"/>
      <c r="MMK5" s="65"/>
      <c r="MML5" s="65"/>
      <c r="MMM5" s="65"/>
      <c r="MMN5" s="65"/>
      <c r="MMO5" s="65"/>
      <c r="MMP5" s="65"/>
      <c r="MMQ5" s="65"/>
      <c r="MMR5" s="65"/>
      <c r="MMS5" s="65"/>
      <c r="MMT5" s="65"/>
      <c r="MMU5" s="65"/>
      <c r="MMV5" s="65"/>
      <c r="MMW5" s="65"/>
      <c r="MMX5" s="65"/>
      <c r="MMY5" s="65"/>
      <c r="MMZ5" s="65"/>
      <c r="MNA5" s="65"/>
      <c r="MNB5" s="65"/>
      <c r="MNC5" s="65"/>
      <c r="MND5" s="65"/>
      <c r="MNE5" s="65"/>
      <c r="MNF5" s="65"/>
      <c r="MNG5" s="65"/>
      <c r="MNH5" s="65"/>
      <c r="MNI5" s="65"/>
      <c r="MNJ5" s="65"/>
      <c r="MNK5" s="65"/>
      <c r="MNL5" s="65"/>
      <c r="MNM5" s="65"/>
      <c r="MNN5" s="65"/>
      <c r="MNO5" s="65"/>
      <c r="MNP5" s="65"/>
      <c r="MNQ5" s="65"/>
      <c r="MNR5" s="65"/>
      <c r="MNS5" s="65"/>
      <c r="MNT5" s="65"/>
      <c r="MNU5" s="65"/>
      <c r="MNV5" s="65"/>
      <c r="MNW5" s="65"/>
      <c r="MNX5" s="65"/>
      <c r="MNY5" s="65"/>
      <c r="MNZ5" s="65"/>
      <c r="MOA5" s="65"/>
      <c r="MOB5" s="65"/>
      <c r="MOC5" s="65"/>
      <c r="MOD5" s="65"/>
      <c r="MOE5" s="65"/>
      <c r="MOF5" s="65"/>
      <c r="MOG5" s="65"/>
      <c r="MOH5" s="65"/>
      <c r="MOI5" s="65"/>
      <c r="MOJ5" s="65"/>
      <c r="MOK5" s="65"/>
      <c r="MOL5" s="65"/>
      <c r="MOM5" s="65"/>
      <c r="MON5" s="65"/>
      <c r="MOO5" s="65"/>
      <c r="MOP5" s="65"/>
      <c r="MOQ5" s="65"/>
      <c r="MOR5" s="65"/>
      <c r="MOS5" s="65"/>
      <c r="MOT5" s="65"/>
      <c r="MOU5" s="65"/>
      <c r="MOV5" s="65"/>
      <c r="MOW5" s="65"/>
      <c r="MOX5" s="65"/>
      <c r="MOY5" s="65"/>
      <c r="MOZ5" s="65"/>
      <c r="MPA5" s="65"/>
      <c r="MPB5" s="65"/>
      <c r="MPC5" s="65"/>
      <c r="MPD5" s="65"/>
      <c r="MPE5" s="65"/>
      <c r="MPF5" s="65"/>
      <c r="MPG5" s="65"/>
      <c r="MPH5" s="65"/>
      <c r="MPI5" s="65"/>
      <c r="MPJ5" s="65"/>
      <c r="MPK5" s="65"/>
      <c r="MPL5" s="65"/>
      <c r="MPM5" s="65"/>
      <c r="MPN5" s="65"/>
      <c r="MPO5" s="65"/>
      <c r="MPP5" s="65"/>
      <c r="MPQ5" s="65"/>
      <c r="MPR5" s="65"/>
      <c r="MPS5" s="65"/>
      <c r="MPT5" s="65"/>
      <c r="MPU5" s="65"/>
      <c r="MPV5" s="65"/>
      <c r="MPW5" s="65"/>
      <c r="MPX5" s="65"/>
      <c r="MPY5" s="65"/>
      <c r="MPZ5" s="65"/>
      <c r="MQA5" s="65"/>
      <c r="MQB5" s="65"/>
      <c r="MQC5" s="65"/>
      <c r="MQD5" s="65"/>
      <c r="MQE5" s="65"/>
      <c r="MQF5" s="65"/>
      <c r="MQG5" s="65"/>
      <c r="MQH5" s="65"/>
      <c r="MQI5" s="65"/>
      <c r="MQJ5" s="65"/>
      <c r="MQK5" s="65"/>
      <c r="MQL5" s="65"/>
      <c r="MQM5" s="65"/>
      <c r="MQN5" s="65"/>
      <c r="MQO5" s="65"/>
      <c r="MQP5" s="65"/>
      <c r="MQQ5" s="65"/>
      <c r="MQR5" s="65"/>
      <c r="MQS5" s="65"/>
      <c r="MQT5" s="65"/>
      <c r="MQU5" s="65"/>
      <c r="MQV5" s="65"/>
      <c r="MQW5" s="65"/>
      <c r="MQX5" s="65"/>
      <c r="MQY5" s="65"/>
      <c r="MQZ5" s="65"/>
      <c r="MRA5" s="65"/>
      <c r="MRB5" s="65"/>
      <c r="MRC5" s="65"/>
      <c r="MRD5" s="65"/>
      <c r="MRE5" s="65"/>
      <c r="MRF5" s="65"/>
      <c r="MRG5" s="65"/>
      <c r="MRH5" s="65"/>
      <c r="MRI5" s="65"/>
      <c r="MRJ5" s="65"/>
      <c r="MRK5" s="65"/>
      <c r="MRL5" s="65"/>
      <c r="MRM5" s="65"/>
      <c r="MRN5" s="65"/>
      <c r="MRO5" s="65"/>
      <c r="MRP5" s="65"/>
      <c r="MRQ5" s="65"/>
      <c r="MRR5" s="65"/>
      <c r="MRS5" s="65"/>
      <c r="MRT5" s="65"/>
      <c r="MRU5" s="65"/>
      <c r="MRV5" s="65"/>
      <c r="MRW5" s="65"/>
      <c r="MRX5" s="65"/>
      <c r="MRY5" s="65"/>
      <c r="MRZ5" s="65"/>
      <c r="MSA5" s="65"/>
      <c r="MSB5" s="65"/>
      <c r="MSC5" s="65"/>
      <c r="MSD5" s="65"/>
      <c r="MSE5" s="65"/>
      <c r="MSF5" s="65"/>
      <c r="MSG5" s="65"/>
      <c r="MSH5" s="65"/>
      <c r="MSI5" s="65"/>
      <c r="MSJ5" s="65"/>
      <c r="MSK5" s="65"/>
      <c r="MSL5" s="65"/>
      <c r="MSM5" s="65"/>
      <c r="MSN5" s="65"/>
      <c r="MSO5" s="65"/>
      <c r="MSP5" s="65"/>
      <c r="MSQ5" s="65"/>
      <c r="MSR5" s="65"/>
      <c r="MSS5" s="65"/>
      <c r="MST5" s="65"/>
      <c r="MSU5" s="65"/>
      <c r="MSV5" s="65"/>
      <c r="MSW5" s="65"/>
      <c r="MSX5" s="65"/>
      <c r="MSY5" s="65"/>
      <c r="MSZ5" s="65"/>
      <c r="MTA5" s="65"/>
      <c r="MTB5" s="65"/>
      <c r="MTC5" s="65"/>
      <c r="MTD5" s="65"/>
      <c r="MTE5" s="65"/>
      <c r="MTF5" s="65"/>
      <c r="MTG5" s="65"/>
      <c r="MTH5" s="65"/>
      <c r="MTI5" s="65"/>
      <c r="MTJ5" s="65"/>
      <c r="MTK5" s="65"/>
      <c r="MTL5" s="65"/>
      <c r="MTM5" s="65"/>
      <c r="MTN5" s="65"/>
      <c r="MTO5" s="65"/>
      <c r="MTP5" s="65"/>
      <c r="MTQ5" s="65"/>
      <c r="MTR5" s="65"/>
      <c r="MTS5" s="65"/>
      <c r="MTT5" s="65"/>
      <c r="MTU5" s="65"/>
      <c r="MTV5" s="65"/>
      <c r="MTW5" s="65"/>
      <c r="MTX5" s="65"/>
      <c r="MTY5" s="65"/>
      <c r="MTZ5" s="65"/>
      <c r="MUA5" s="65"/>
      <c r="MUB5" s="65"/>
      <c r="MUC5" s="65"/>
      <c r="MUD5" s="65"/>
      <c r="MUE5" s="65"/>
      <c r="MUF5" s="65"/>
      <c r="MUG5" s="65"/>
      <c r="MUH5" s="65"/>
      <c r="MUI5" s="65"/>
      <c r="MUJ5" s="65"/>
      <c r="MUK5" s="65"/>
      <c r="MUL5" s="65"/>
      <c r="MUM5" s="65"/>
      <c r="MUN5" s="65"/>
      <c r="MUO5" s="65"/>
      <c r="MUP5" s="65"/>
      <c r="MUQ5" s="65"/>
      <c r="MUR5" s="65"/>
      <c r="MUS5" s="65"/>
      <c r="MUT5" s="65"/>
      <c r="MUU5" s="65"/>
      <c r="MUV5" s="65"/>
      <c r="MUW5" s="65"/>
      <c r="MUX5" s="65"/>
      <c r="MUY5" s="65"/>
      <c r="MUZ5" s="65"/>
      <c r="MVA5" s="65"/>
      <c r="MVB5" s="65"/>
      <c r="MVC5" s="65"/>
      <c r="MVD5" s="65"/>
      <c r="MVE5" s="65"/>
      <c r="MVF5" s="65"/>
      <c r="MVG5" s="65"/>
      <c r="MVH5" s="65"/>
      <c r="MVI5" s="65"/>
      <c r="MVJ5" s="65"/>
      <c r="MVK5" s="65"/>
      <c r="MVL5" s="65"/>
      <c r="MVM5" s="65"/>
      <c r="MVN5" s="65"/>
      <c r="MVO5" s="65"/>
      <c r="MVP5" s="65"/>
      <c r="MVQ5" s="65"/>
      <c r="MVR5" s="65"/>
      <c r="MVS5" s="65"/>
      <c r="MVT5" s="65"/>
      <c r="MVU5" s="65"/>
      <c r="MVV5" s="65"/>
      <c r="MVW5" s="65"/>
      <c r="MVX5" s="65"/>
      <c r="MVY5" s="65"/>
      <c r="MVZ5" s="65"/>
      <c r="MWA5" s="65"/>
      <c r="MWB5" s="65"/>
      <c r="MWC5" s="65"/>
      <c r="MWD5" s="65"/>
      <c r="MWE5" s="65"/>
      <c r="MWF5" s="65"/>
      <c r="MWG5" s="65"/>
      <c r="MWH5" s="65"/>
      <c r="MWI5" s="65"/>
      <c r="MWJ5" s="65"/>
      <c r="MWK5" s="65"/>
      <c r="MWL5" s="65"/>
      <c r="MWM5" s="65"/>
      <c r="MWN5" s="65"/>
      <c r="MWO5" s="65"/>
      <c r="MWP5" s="65"/>
      <c r="MWQ5" s="65"/>
      <c r="MWR5" s="65"/>
      <c r="MWS5" s="65"/>
      <c r="MWT5" s="65"/>
      <c r="MWU5" s="65"/>
      <c r="MWV5" s="65"/>
      <c r="MWW5" s="65"/>
      <c r="MWX5" s="65"/>
      <c r="MWY5" s="65"/>
      <c r="MWZ5" s="65"/>
      <c r="MXA5" s="65"/>
      <c r="MXB5" s="65"/>
      <c r="MXC5" s="65"/>
      <c r="MXD5" s="65"/>
      <c r="MXE5" s="65"/>
      <c r="MXF5" s="65"/>
      <c r="MXG5" s="65"/>
      <c r="MXH5" s="65"/>
      <c r="MXI5" s="65"/>
      <c r="MXJ5" s="65"/>
      <c r="MXK5" s="65"/>
      <c r="MXL5" s="65"/>
      <c r="MXM5" s="65"/>
      <c r="MXN5" s="65"/>
      <c r="MXO5" s="65"/>
      <c r="MXP5" s="65"/>
      <c r="MXQ5" s="65"/>
      <c r="MXR5" s="65"/>
      <c r="MXS5" s="65"/>
      <c r="MXT5" s="65"/>
      <c r="MXU5" s="65"/>
      <c r="MXV5" s="65"/>
      <c r="MXW5" s="65"/>
      <c r="MXX5" s="65"/>
      <c r="MXY5" s="65"/>
      <c r="MXZ5" s="65"/>
      <c r="MYA5" s="65"/>
      <c r="MYB5" s="65"/>
      <c r="MYC5" s="65"/>
      <c r="MYD5" s="65"/>
      <c r="MYE5" s="65"/>
      <c r="MYF5" s="65"/>
      <c r="MYG5" s="65"/>
      <c r="MYH5" s="65"/>
      <c r="MYI5" s="65"/>
      <c r="MYJ5" s="65"/>
      <c r="MYK5" s="65"/>
      <c r="MYL5" s="65"/>
      <c r="MYM5" s="65"/>
      <c r="MYN5" s="65"/>
      <c r="MYO5" s="65"/>
      <c r="MYP5" s="65"/>
      <c r="MYQ5" s="65"/>
      <c r="MYR5" s="65"/>
      <c r="MYS5" s="65"/>
      <c r="MYT5" s="65"/>
      <c r="MYU5" s="65"/>
      <c r="MYV5" s="65"/>
      <c r="MYW5" s="65"/>
      <c r="MYX5" s="65"/>
      <c r="MYY5" s="65"/>
      <c r="MYZ5" s="65"/>
      <c r="MZA5" s="65"/>
      <c r="MZB5" s="65"/>
      <c r="MZC5" s="65"/>
      <c r="MZD5" s="65"/>
      <c r="MZE5" s="65"/>
      <c r="MZF5" s="65"/>
      <c r="MZG5" s="65"/>
      <c r="MZH5" s="65"/>
      <c r="MZI5" s="65"/>
      <c r="MZJ5" s="65"/>
      <c r="MZK5" s="65"/>
      <c r="MZL5" s="65"/>
      <c r="MZM5" s="65"/>
      <c r="MZN5" s="65"/>
      <c r="MZO5" s="65"/>
      <c r="MZP5" s="65"/>
      <c r="MZQ5" s="65"/>
      <c r="MZR5" s="65"/>
      <c r="MZS5" s="65"/>
      <c r="MZT5" s="65"/>
      <c r="MZU5" s="65"/>
      <c r="MZV5" s="65"/>
      <c r="MZW5" s="65"/>
      <c r="MZX5" s="65"/>
      <c r="MZY5" s="65"/>
      <c r="MZZ5" s="65"/>
      <c r="NAA5" s="65"/>
      <c r="NAB5" s="65"/>
      <c r="NAC5" s="65"/>
      <c r="NAD5" s="65"/>
      <c r="NAE5" s="65"/>
      <c r="NAF5" s="65"/>
      <c r="NAG5" s="65"/>
      <c r="NAH5" s="65"/>
      <c r="NAI5" s="65"/>
      <c r="NAJ5" s="65"/>
      <c r="NAK5" s="65"/>
      <c r="NAL5" s="65"/>
      <c r="NAM5" s="65"/>
      <c r="NAN5" s="65"/>
      <c r="NAO5" s="65"/>
      <c r="NAP5" s="65"/>
      <c r="NAQ5" s="65"/>
      <c r="NAR5" s="65"/>
      <c r="NAS5" s="65"/>
      <c r="NAT5" s="65"/>
      <c r="NAU5" s="65"/>
      <c r="NAV5" s="65"/>
      <c r="NAW5" s="65"/>
      <c r="NAX5" s="65"/>
      <c r="NAY5" s="65"/>
      <c r="NAZ5" s="65"/>
      <c r="NBA5" s="65"/>
      <c r="NBB5" s="65"/>
      <c r="NBC5" s="65"/>
      <c r="NBD5" s="65"/>
      <c r="NBE5" s="65"/>
      <c r="NBF5" s="65"/>
      <c r="NBG5" s="65"/>
      <c r="NBH5" s="65"/>
      <c r="NBI5" s="65"/>
      <c r="NBJ5" s="65"/>
      <c r="NBK5" s="65"/>
      <c r="NBL5" s="65"/>
      <c r="NBM5" s="65"/>
      <c r="NBN5" s="65"/>
      <c r="NBO5" s="65"/>
      <c r="NBP5" s="65"/>
      <c r="NBQ5" s="65"/>
      <c r="NBR5" s="65"/>
      <c r="NBS5" s="65"/>
      <c r="NBT5" s="65"/>
      <c r="NBU5" s="65"/>
      <c r="NBV5" s="65"/>
      <c r="NBW5" s="65"/>
      <c r="NBX5" s="65"/>
      <c r="NBY5" s="65"/>
      <c r="NBZ5" s="65"/>
      <c r="NCA5" s="65"/>
      <c r="NCB5" s="65"/>
      <c r="NCC5" s="65"/>
      <c r="NCD5" s="65"/>
      <c r="NCE5" s="65"/>
      <c r="NCF5" s="65"/>
      <c r="NCG5" s="65"/>
      <c r="NCH5" s="65"/>
      <c r="NCI5" s="65"/>
      <c r="NCJ5" s="65"/>
      <c r="NCK5" s="65"/>
      <c r="NCL5" s="65"/>
      <c r="NCM5" s="65"/>
      <c r="NCN5" s="65"/>
      <c r="NCO5" s="65"/>
      <c r="NCP5" s="65"/>
      <c r="NCQ5" s="65"/>
      <c r="NCR5" s="65"/>
      <c r="NCS5" s="65"/>
      <c r="NCT5" s="65"/>
      <c r="NCU5" s="65"/>
      <c r="NCV5" s="65"/>
      <c r="NCW5" s="65"/>
      <c r="NCX5" s="65"/>
      <c r="NCY5" s="65"/>
      <c r="NCZ5" s="65"/>
      <c r="NDA5" s="65"/>
      <c r="NDB5" s="65"/>
      <c r="NDC5" s="65"/>
      <c r="NDD5" s="65"/>
      <c r="NDE5" s="65"/>
      <c r="NDF5" s="65"/>
      <c r="NDG5" s="65"/>
      <c r="NDH5" s="65"/>
      <c r="NDI5" s="65"/>
      <c r="NDJ5" s="65"/>
      <c r="NDK5" s="65"/>
      <c r="NDL5" s="65"/>
      <c r="NDM5" s="65"/>
      <c r="NDN5" s="65"/>
      <c r="NDO5" s="65"/>
      <c r="NDP5" s="65"/>
      <c r="NDQ5" s="65"/>
      <c r="NDR5" s="65"/>
      <c r="NDS5" s="65"/>
      <c r="NDT5" s="65"/>
      <c r="NDU5" s="65"/>
      <c r="NDV5" s="65"/>
      <c r="NDW5" s="65"/>
      <c r="NDX5" s="65"/>
      <c r="NDY5" s="65"/>
      <c r="NDZ5" s="65"/>
      <c r="NEA5" s="65"/>
      <c r="NEB5" s="65"/>
      <c r="NEC5" s="65"/>
      <c r="NED5" s="65"/>
      <c r="NEE5" s="65"/>
      <c r="NEF5" s="65"/>
      <c r="NEG5" s="65"/>
      <c r="NEH5" s="65"/>
      <c r="NEI5" s="65"/>
      <c r="NEJ5" s="65"/>
      <c r="NEK5" s="65"/>
      <c r="NEL5" s="65"/>
      <c r="NEM5" s="65"/>
      <c r="NEN5" s="65"/>
      <c r="NEO5" s="65"/>
      <c r="NEP5" s="65"/>
      <c r="NEQ5" s="65"/>
      <c r="NER5" s="65"/>
      <c r="NES5" s="65"/>
      <c r="NET5" s="65"/>
      <c r="NEU5" s="65"/>
      <c r="NEV5" s="65"/>
      <c r="NEW5" s="65"/>
      <c r="NEX5" s="65"/>
      <c r="NEY5" s="65"/>
      <c r="NEZ5" s="65"/>
      <c r="NFA5" s="65"/>
      <c r="NFB5" s="65"/>
      <c r="NFC5" s="65"/>
      <c r="NFD5" s="65"/>
      <c r="NFE5" s="65"/>
      <c r="NFF5" s="65"/>
      <c r="NFG5" s="65"/>
      <c r="NFH5" s="65"/>
      <c r="NFI5" s="65"/>
      <c r="NFJ5" s="65"/>
      <c r="NFK5" s="65"/>
      <c r="NFL5" s="65"/>
      <c r="NFM5" s="65"/>
      <c r="NFN5" s="65"/>
      <c r="NFO5" s="65"/>
      <c r="NFP5" s="65"/>
      <c r="NFQ5" s="65"/>
      <c r="NFR5" s="65"/>
      <c r="NFS5" s="65"/>
      <c r="NFT5" s="65"/>
      <c r="NFU5" s="65"/>
      <c r="NFV5" s="65"/>
      <c r="NFW5" s="65"/>
      <c r="NFX5" s="65"/>
      <c r="NFY5" s="65"/>
      <c r="NFZ5" s="65"/>
      <c r="NGA5" s="65"/>
      <c r="NGB5" s="65"/>
      <c r="NGC5" s="65"/>
      <c r="NGD5" s="65"/>
      <c r="NGE5" s="65"/>
      <c r="NGF5" s="65"/>
      <c r="NGG5" s="65"/>
      <c r="NGH5" s="65"/>
      <c r="NGI5" s="65"/>
      <c r="NGJ5" s="65"/>
      <c r="NGK5" s="65"/>
      <c r="NGL5" s="65"/>
      <c r="NGM5" s="65"/>
      <c r="NGN5" s="65"/>
      <c r="NGO5" s="65"/>
      <c r="NGP5" s="65"/>
      <c r="NGQ5" s="65"/>
      <c r="NGR5" s="65"/>
      <c r="NGS5" s="65"/>
      <c r="NGT5" s="65"/>
      <c r="NGU5" s="65"/>
      <c r="NGV5" s="65"/>
      <c r="NGW5" s="65"/>
      <c r="NGX5" s="65"/>
      <c r="NGY5" s="65"/>
      <c r="NGZ5" s="65"/>
      <c r="NHA5" s="65"/>
      <c r="NHB5" s="65"/>
      <c r="NHC5" s="65"/>
      <c r="NHD5" s="65"/>
      <c r="NHE5" s="65"/>
      <c r="NHF5" s="65"/>
      <c r="NHG5" s="65"/>
      <c r="NHH5" s="65"/>
      <c r="NHI5" s="65"/>
      <c r="NHJ5" s="65"/>
      <c r="NHK5" s="65"/>
      <c r="NHL5" s="65"/>
      <c r="NHM5" s="65"/>
      <c r="NHN5" s="65"/>
      <c r="NHO5" s="65"/>
      <c r="NHP5" s="65"/>
      <c r="NHQ5" s="65"/>
      <c r="NHR5" s="65"/>
      <c r="NHS5" s="65"/>
      <c r="NHT5" s="65"/>
      <c r="NHU5" s="65"/>
      <c r="NHV5" s="65"/>
      <c r="NHW5" s="65"/>
      <c r="NHX5" s="65"/>
      <c r="NHY5" s="65"/>
      <c r="NHZ5" s="65"/>
      <c r="NIA5" s="65"/>
      <c r="NIB5" s="65"/>
      <c r="NIC5" s="65"/>
      <c r="NID5" s="65"/>
      <c r="NIE5" s="65"/>
      <c r="NIF5" s="65"/>
      <c r="NIG5" s="65"/>
      <c r="NIH5" s="65"/>
      <c r="NII5" s="65"/>
      <c r="NIJ5" s="65"/>
      <c r="NIK5" s="65"/>
      <c r="NIL5" s="65"/>
      <c r="NIM5" s="65"/>
      <c r="NIN5" s="65"/>
      <c r="NIO5" s="65"/>
      <c r="NIP5" s="65"/>
      <c r="NIQ5" s="65"/>
      <c r="NIR5" s="65"/>
      <c r="NIS5" s="65"/>
      <c r="NIT5" s="65"/>
      <c r="NIU5" s="65"/>
      <c r="NIV5" s="65"/>
      <c r="NIW5" s="65"/>
      <c r="NIX5" s="65"/>
      <c r="NIY5" s="65"/>
      <c r="NIZ5" s="65"/>
      <c r="NJA5" s="65"/>
      <c r="NJB5" s="65"/>
      <c r="NJC5" s="65"/>
      <c r="NJD5" s="65"/>
      <c r="NJE5" s="65"/>
      <c r="NJF5" s="65"/>
      <c r="NJG5" s="65"/>
      <c r="NJH5" s="65"/>
      <c r="NJI5" s="65"/>
      <c r="NJJ5" s="65"/>
      <c r="NJK5" s="65"/>
      <c r="NJL5" s="65"/>
      <c r="NJM5" s="65"/>
      <c r="NJN5" s="65"/>
      <c r="NJO5" s="65"/>
      <c r="NJP5" s="65"/>
      <c r="NJQ5" s="65"/>
      <c r="NJR5" s="65"/>
      <c r="NJS5" s="65"/>
      <c r="NJT5" s="65"/>
      <c r="NJU5" s="65"/>
      <c r="NJV5" s="65"/>
      <c r="NJW5" s="65"/>
      <c r="NJX5" s="65"/>
      <c r="NJY5" s="65"/>
      <c r="NJZ5" s="65"/>
      <c r="NKA5" s="65"/>
      <c r="NKB5" s="65"/>
      <c r="NKC5" s="65"/>
      <c r="NKD5" s="65"/>
      <c r="NKE5" s="65"/>
      <c r="NKF5" s="65"/>
      <c r="NKG5" s="65"/>
      <c r="NKH5" s="65"/>
      <c r="NKI5" s="65"/>
      <c r="NKJ5" s="65"/>
      <c r="NKK5" s="65"/>
      <c r="NKL5" s="65"/>
      <c r="NKM5" s="65"/>
      <c r="NKN5" s="65"/>
      <c r="NKO5" s="65"/>
      <c r="NKP5" s="65"/>
      <c r="NKQ5" s="65"/>
      <c r="NKR5" s="65"/>
      <c r="NKS5" s="65"/>
      <c r="NKT5" s="65"/>
      <c r="NKU5" s="65"/>
      <c r="NKV5" s="65"/>
      <c r="NKW5" s="65"/>
      <c r="NKX5" s="65"/>
      <c r="NKY5" s="65"/>
      <c r="NKZ5" s="65"/>
      <c r="NLA5" s="65"/>
      <c r="NLB5" s="65"/>
      <c r="NLC5" s="65"/>
      <c r="NLD5" s="65"/>
      <c r="NLE5" s="65"/>
      <c r="NLF5" s="65"/>
      <c r="NLG5" s="65"/>
      <c r="NLH5" s="65"/>
      <c r="NLI5" s="65"/>
      <c r="NLJ5" s="65"/>
      <c r="NLK5" s="65"/>
      <c r="NLL5" s="65"/>
      <c r="NLM5" s="65"/>
      <c r="NLN5" s="65"/>
      <c r="NLO5" s="65"/>
      <c r="NLP5" s="65"/>
      <c r="NLQ5" s="65"/>
      <c r="NLR5" s="65"/>
      <c r="NLS5" s="65"/>
      <c r="NLT5" s="65"/>
      <c r="NLU5" s="65"/>
      <c r="NLV5" s="65"/>
      <c r="NLW5" s="65"/>
      <c r="NLX5" s="65"/>
      <c r="NLY5" s="65"/>
      <c r="NLZ5" s="65"/>
      <c r="NMA5" s="65"/>
      <c r="NMB5" s="65"/>
      <c r="NMC5" s="65"/>
      <c r="NMD5" s="65"/>
      <c r="NME5" s="65"/>
      <c r="NMF5" s="65"/>
      <c r="NMG5" s="65"/>
      <c r="NMH5" s="65"/>
      <c r="NMI5" s="65"/>
      <c r="NMJ5" s="65"/>
      <c r="NMK5" s="65"/>
      <c r="NML5" s="65"/>
      <c r="NMM5" s="65"/>
      <c r="NMN5" s="65"/>
      <c r="NMO5" s="65"/>
      <c r="NMP5" s="65"/>
      <c r="NMQ5" s="65"/>
      <c r="NMR5" s="65"/>
      <c r="NMS5" s="65"/>
      <c r="NMT5" s="65"/>
      <c r="NMU5" s="65"/>
      <c r="NMV5" s="65"/>
      <c r="NMW5" s="65"/>
      <c r="NMX5" s="65"/>
      <c r="NMY5" s="65"/>
      <c r="NMZ5" s="65"/>
      <c r="NNA5" s="65"/>
      <c r="NNB5" s="65"/>
      <c r="NNC5" s="65"/>
      <c r="NND5" s="65"/>
      <c r="NNE5" s="65"/>
      <c r="NNF5" s="65"/>
      <c r="NNG5" s="65"/>
      <c r="NNH5" s="65"/>
      <c r="NNI5" s="65"/>
      <c r="NNJ5" s="65"/>
      <c r="NNK5" s="65"/>
      <c r="NNL5" s="65"/>
      <c r="NNM5" s="65"/>
      <c r="NNN5" s="65"/>
      <c r="NNO5" s="65"/>
      <c r="NNP5" s="65"/>
      <c r="NNQ5" s="65"/>
      <c r="NNR5" s="65"/>
      <c r="NNS5" s="65"/>
      <c r="NNT5" s="65"/>
      <c r="NNU5" s="65"/>
      <c r="NNV5" s="65"/>
      <c r="NNW5" s="65"/>
      <c r="NNX5" s="65"/>
      <c r="NNY5" s="65"/>
      <c r="NNZ5" s="65"/>
      <c r="NOA5" s="65"/>
      <c r="NOB5" s="65"/>
      <c r="NOC5" s="65"/>
      <c r="NOD5" s="65"/>
      <c r="NOE5" s="65"/>
      <c r="NOF5" s="65"/>
      <c r="NOG5" s="65"/>
      <c r="NOH5" s="65"/>
      <c r="NOI5" s="65"/>
      <c r="NOJ5" s="65"/>
      <c r="NOK5" s="65"/>
      <c r="NOL5" s="65"/>
      <c r="NOM5" s="65"/>
      <c r="NON5" s="65"/>
      <c r="NOO5" s="65"/>
      <c r="NOP5" s="65"/>
      <c r="NOQ5" s="65"/>
      <c r="NOR5" s="65"/>
      <c r="NOS5" s="65"/>
      <c r="NOT5" s="65"/>
      <c r="NOU5" s="65"/>
      <c r="NOV5" s="65"/>
      <c r="NOW5" s="65"/>
      <c r="NOX5" s="65"/>
      <c r="NOY5" s="65"/>
      <c r="NOZ5" s="65"/>
      <c r="NPA5" s="65"/>
      <c r="NPB5" s="65"/>
      <c r="NPC5" s="65"/>
      <c r="NPD5" s="65"/>
      <c r="NPE5" s="65"/>
      <c r="NPF5" s="65"/>
      <c r="NPG5" s="65"/>
      <c r="NPH5" s="65"/>
      <c r="NPI5" s="65"/>
      <c r="NPJ5" s="65"/>
      <c r="NPK5" s="65"/>
      <c r="NPL5" s="65"/>
      <c r="NPM5" s="65"/>
      <c r="NPN5" s="65"/>
      <c r="NPO5" s="65"/>
      <c r="NPP5" s="65"/>
      <c r="NPQ5" s="65"/>
      <c r="NPR5" s="65"/>
      <c r="NPS5" s="65"/>
      <c r="NPT5" s="65"/>
      <c r="NPU5" s="65"/>
      <c r="NPV5" s="65"/>
      <c r="NPW5" s="65"/>
      <c r="NPX5" s="65"/>
      <c r="NPY5" s="65"/>
      <c r="NPZ5" s="65"/>
      <c r="NQA5" s="65"/>
      <c r="NQB5" s="65"/>
      <c r="NQC5" s="65"/>
      <c r="NQD5" s="65"/>
      <c r="NQE5" s="65"/>
      <c r="NQF5" s="65"/>
      <c r="NQG5" s="65"/>
      <c r="NQH5" s="65"/>
      <c r="NQI5" s="65"/>
      <c r="NQJ5" s="65"/>
      <c r="NQK5" s="65"/>
      <c r="NQL5" s="65"/>
      <c r="NQM5" s="65"/>
      <c r="NQN5" s="65"/>
      <c r="NQO5" s="65"/>
      <c r="NQP5" s="65"/>
      <c r="NQQ5" s="65"/>
      <c r="NQR5" s="65"/>
      <c r="NQS5" s="65"/>
      <c r="NQT5" s="65"/>
      <c r="NQU5" s="65"/>
      <c r="NQV5" s="65"/>
      <c r="NQW5" s="65"/>
      <c r="NQX5" s="65"/>
      <c r="NQY5" s="65"/>
      <c r="NQZ5" s="65"/>
      <c r="NRA5" s="65"/>
      <c r="NRB5" s="65"/>
      <c r="NRC5" s="65"/>
      <c r="NRD5" s="65"/>
      <c r="NRE5" s="65"/>
      <c r="NRF5" s="65"/>
      <c r="NRG5" s="65"/>
      <c r="NRH5" s="65"/>
      <c r="NRI5" s="65"/>
      <c r="NRJ5" s="65"/>
      <c r="NRK5" s="65"/>
      <c r="NRL5" s="65"/>
      <c r="NRM5" s="65"/>
      <c r="NRN5" s="65"/>
      <c r="NRO5" s="65"/>
      <c r="NRP5" s="65"/>
      <c r="NRQ5" s="65"/>
      <c r="NRR5" s="65"/>
      <c r="NRS5" s="65"/>
      <c r="NRT5" s="65"/>
      <c r="NRU5" s="65"/>
      <c r="NRV5" s="65"/>
      <c r="NRW5" s="65"/>
      <c r="NRX5" s="65"/>
      <c r="NRY5" s="65"/>
      <c r="NRZ5" s="65"/>
      <c r="NSA5" s="65"/>
      <c r="NSB5" s="65"/>
      <c r="NSC5" s="65"/>
      <c r="NSD5" s="65"/>
      <c r="NSE5" s="65"/>
      <c r="NSF5" s="65"/>
      <c r="NSG5" s="65"/>
      <c r="NSH5" s="65"/>
      <c r="NSI5" s="65"/>
      <c r="NSJ5" s="65"/>
      <c r="NSK5" s="65"/>
      <c r="NSL5" s="65"/>
      <c r="NSM5" s="65"/>
      <c r="NSN5" s="65"/>
      <c r="NSO5" s="65"/>
      <c r="NSP5" s="65"/>
      <c r="NSQ5" s="65"/>
      <c r="NSR5" s="65"/>
      <c r="NSS5" s="65"/>
      <c r="NST5" s="65"/>
      <c r="NSU5" s="65"/>
      <c r="NSV5" s="65"/>
      <c r="NSW5" s="65"/>
      <c r="NSX5" s="65"/>
      <c r="NSY5" s="65"/>
      <c r="NSZ5" s="65"/>
      <c r="NTA5" s="65"/>
      <c r="NTB5" s="65"/>
      <c r="NTC5" s="65"/>
      <c r="NTD5" s="65"/>
      <c r="NTE5" s="65"/>
      <c r="NTF5" s="65"/>
      <c r="NTG5" s="65"/>
      <c r="NTH5" s="65"/>
      <c r="NTI5" s="65"/>
      <c r="NTJ5" s="65"/>
      <c r="NTK5" s="65"/>
      <c r="NTL5" s="65"/>
      <c r="NTM5" s="65"/>
      <c r="NTN5" s="65"/>
      <c r="NTO5" s="65"/>
      <c r="NTP5" s="65"/>
      <c r="NTQ5" s="65"/>
      <c r="NTR5" s="65"/>
      <c r="NTS5" s="65"/>
      <c r="NTT5" s="65"/>
      <c r="NTU5" s="65"/>
      <c r="NTV5" s="65"/>
      <c r="NTW5" s="65"/>
      <c r="NTX5" s="65"/>
      <c r="NTY5" s="65"/>
      <c r="NTZ5" s="65"/>
      <c r="NUA5" s="65"/>
      <c r="NUB5" s="65"/>
      <c r="NUC5" s="65"/>
      <c r="NUD5" s="65"/>
      <c r="NUE5" s="65"/>
      <c r="NUF5" s="65"/>
      <c r="NUG5" s="65"/>
      <c r="NUH5" s="65"/>
      <c r="NUI5" s="65"/>
      <c r="NUJ5" s="65"/>
      <c r="NUK5" s="65"/>
      <c r="NUL5" s="65"/>
      <c r="NUM5" s="65"/>
      <c r="NUN5" s="65"/>
      <c r="NUO5" s="65"/>
      <c r="NUP5" s="65"/>
      <c r="NUQ5" s="65"/>
      <c r="NUR5" s="65"/>
      <c r="NUS5" s="65"/>
      <c r="NUT5" s="65"/>
      <c r="NUU5" s="65"/>
      <c r="NUV5" s="65"/>
      <c r="NUW5" s="65"/>
      <c r="NUX5" s="65"/>
      <c r="NUY5" s="65"/>
      <c r="NUZ5" s="65"/>
      <c r="NVA5" s="65"/>
      <c r="NVB5" s="65"/>
      <c r="NVC5" s="65"/>
      <c r="NVD5" s="65"/>
      <c r="NVE5" s="65"/>
      <c r="NVF5" s="65"/>
      <c r="NVG5" s="65"/>
      <c r="NVH5" s="65"/>
      <c r="NVI5" s="65"/>
      <c r="NVJ5" s="65"/>
      <c r="NVK5" s="65"/>
      <c r="NVL5" s="65"/>
      <c r="NVM5" s="65"/>
      <c r="NVN5" s="65"/>
      <c r="NVO5" s="65"/>
      <c r="NVP5" s="65"/>
      <c r="NVQ5" s="65"/>
      <c r="NVR5" s="65"/>
      <c r="NVS5" s="65"/>
      <c r="NVT5" s="65"/>
      <c r="NVU5" s="65"/>
      <c r="NVV5" s="65"/>
      <c r="NVW5" s="65"/>
      <c r="NVX5" s="65"/>
      <c r="NVY5" s="65"/>
      <c r="NVZ5" s="65"/>
      <c r="NWA5" s="65"/>
      <c r="NWB5" s="65"/>
      <c r="NWC5" s="65"/>
      <c r="NWD5" s="65"/>
      <c r="NWE5" s="65"/>
      <c r="NWF5" s="65"/>
      <c r="NWG5" s="65"/>
      <c r="NWH5" s="65"/>
      <c r="NWI5" s="65"/>
      <c r="NWJ5" s="65"/>
      <c r="NWK5" s="65"/>
      <c r="NWL5" s="65"/>
      <c r="NWM5" s="65"/>
      <c r="NWN5" s="65"/>
      <c r="NWO5" s="65"/>
      <c r="NWP5" s="65"/>
      <c r="NWQ5" s="65"/>
      <c r="NWR5" s="65"/>
      <c r="NWS5" s="65"/>
      <c r="NWT5" s="65"/>
      <c r="NWU5" s="65"/>
      <c r="NWV5" s="65"/>
      <c r="NWW5" s="65"/>
      <c r="NWX5" s="65"/>
      <c r="NWY5" s="65"/>
      <c r="NWZ5" s="65"/>
      <c r="NXA5" s="65"/>
      <c r="NXB5" s="65"/>
      <c r="NXC5" s="65"/>
      <c r="NXD5" s="65"/>
      <c r="NXE5" s="65"/>
      <c r="NXF5" s="65"/>
      <c r="NXG5" s="65"/>
      <c r="NXH5" s="65"/>
      <c r="NXI5" s="65"/>
      <c r="NXJ5" s="65"/>
      <c r="NXK5" s="65"/>
      <c r="NXL5" s="65"/>
      <c r="NXM5" s="65"/>
      <c r="NXN5" s="65"/>
      <c r="NXO5" s="65"/>
      <c r="NXP5" s="65"/>
      <c r="NXQ5" s="65"/>
      <c r="NXR5" s="65"/>
      <c r="NXS5" s="65"/>
      <c r="NXT5" s="65"/>
      <c r="NXU5" s="65"/>
      <c r="NXV5" s="65"/>
      <c r="NXW5" s="65"/>
      <c r="NXX5" s="65"/>
      <c r="NXY5" s="65"/>
      <c r="NXZ5" s="65"/>
      <c r="NYA5" s="65"/>
      <c r="NYB5" s="65"/>
      <c r="NYC5" s="65"/>
      <c r="NYD5" s="65"/>
      <c r="NYE5" s="65"/>
      <c r="NYF5" s="65"/>
      <c r="NYG5" s="65"/>
      <c r="NYH5" s="65"/>
      <c r="NYI5" s="65"/>
      <c r="NYJ5" s="65"/>
      <c r="NYK5" s="65"/>
      <c r="NYL5" s="65"/>
      <c r="NYM5" s="65"/>
      <c r="NYN5" s="65"/>
      <c r="NYO5" s="65"/>
      <c r="NYP5" s="65"/>
      <c r="NYQ5" s="65"/>
      <c r="NYR5" s="65"/>
      <c r="NYS5" s="65"/>
      <c r="NYT5" s="65"/>
      <c r="NYU5" s="65"/>
      <c r="NYV5" s="65"/>
      <c r="NYW5" s="65"/>
      <c r="NYX5" s="65"/>
      <c r="NYY5" s="65"/>
      <c r="NYZ5" s="65"/>
      <c r="NZA5" s="65"/>
      <c r="NZB5" s="65"/>
      <c r="NZC5" s="65"/>
      <c r="NZD5" s="65"/>
      <c r="NZE5" s="65"/>
      <c r="NZF5" s="65"/>
      <c r="NZG5" s="65"/>
      <c r="NZH5" s="65"/>
      <c r="NZI5" s="65"/>
      <c r="NZJ5" s="65"/>
      <c r="NZK5" s="65"/>
      <c r="NZL5" s="65"/>
      <c r="NZM5" s="65"/>
      <c r="NZN5" s="65"/>
      <c r="NZO5" s="65"/>
      <c r="NZP5" s="65"/>
      <c r="NZQ5" s="65"/>
      <c r="NZR5" s="65"/>
      <c r="NZS5" s="65"/>
      <c r="NZT5" s="65"/>
      <c r="NZU5" s="65"/>
      <c r="NZV5" s="65"/>
      <c r="NZW5" s="65"/>
      <c r="NZX5" s="65"/>
      <c r="NZY5" s="65"/>
      <c r="NZZ5" s="65"/>
      <c r="OAA5" s="65"/>
      <c r="OAB5" s="65"/>
      <c r="OAC5" s="65"/>
      <c r="OAD5" s="65"/>
      <c r="OAE5" s="65"/>
      <c r="OAF5" s="65"/>
      <c r="OAG5" s="65"/>
      <c r="OAH5" s="65"/>
      <c r="OAI5" s="65"/>
      <c r="OAJ5" s="65"/>
      <c r="OAK5" s="65"/>
      <c r="OAL5" s="65"/>
      <c r="OAM5" s="65"/>
      <c r="OAN5" s="65"/>
      <c r="OAO5" s="65"/>
      <c r="OAP5" s="65"/>
      <c r="OAQ5" s="65"/>
      <c r="OAR5" s="65"/>
      <c r="OAS5" s="65"/>
      <c r="OAT5" s="65"/>
      <c r="OAU5" s="65"/>
      <c r="OAV5" s="65"/>
      <c r="OAW5" s="65"/>
      <c r="OAX5" s="65"/>
      <c r="OAY5" s="65"/>
      <c r="OAZ5" s="65"/>
      <c r="OBA5" s="65"/>
      <c r="OBB5" s="65"/>
      <c r="OBC5" s="65"/>
      <c r="OBD5" s="65"/>
      <c r="OBE5" s="65"/>
      <c r="OBF5" s="65"/>
      <c r="OBG5" s="65"/>
      <c r="OBH5" s="65"/>
      <c r="OBI5" s="65"/>
      <c r="OBJ5" s="65"/>
      <c r="OBK5" s="65"/>
      <c r="OBL5" s="65"/>
      <c r="OBM5" s="65"/>
      <c r="OBN5" s="65"/>
      <c r="OBO5" s="65"/>
      <c r="OBP5" s="65"/>
      <c r="OBQ5" s="65"/>
      <c r="OBR5" s="65"/>
      <c r="OBS5" s="65"/>
      <c r="OBT5" s="65"/>
      <c r="OBU5" s="65"/>
      <c r="OBV5" s="65"/>
      <c r="OBW5" s="65"/>
      <c r="OBX5" s="65"/>
      <c r="OBY5" s="65"/>
      <c r="OBZ5" s="65"/>
      <c r="OCA5" s="65"/>
      <c r="OCB5" s="65"/>
      <c r="OCC5" s="65"/>
      <c r="OCD5" s="65"/>
      <c r="OCE5" s="65"/>
      <c r="OCF5" s="65"/>
      <c r="OCG5" s="65"/>
      <c r="OCH5" s="65"/>
      <c r="OCI5" s="65"/>
      <c r="OCJ5" s="65"/>
      <c r="OCK5" s="65"/>
      <c r="OCL5" s="65"/>
      <c r="OCM5" s="65"/>
      <c r="OCN5" s="65"/>
      <c r="OCO5" s="65"/>
      <c r="OCP5" s="65"/>
      <c r="OCQ5" s="65"/>
      <c r="OCR5" s="65"/>
      <c r="OCS5" s="65"/>
      <c r="OCT5" s="65"/>
      <c r="OCU5" s="65"/>
      <c r="OCV5" s="65"/>
      <c r="OCW5" s="65"/>
      <c r="OCX5" s="65"/>
      <c r="OCY5" s="65"/>
      <c r="OCZ5" s="65"/>
      <c r="ODA5" s="65"/>
      <c r="ODB5" s="65"/>
      <c r="ODC5" s="65"/>
      <c r="ODD5" s="65"/>
      <c r="ODE5" s="65"/>
      <c r="ODF5" s="65"/>
      <c r="ODG5" s="65"/>
      <c r="ODH5" s="65"/>
      <c r="ODI5" s="65"/>
      <c r="ODJ5" s="65"/>
      <c r="ODK5" s="65"/>
      <c r="ODL5" s="65"/>
      <c r="ODM5" s="65"/>
      <c r="ODN5" s="65"/>
      <c r="ODO5" s="65"/>
      <c r="ODP5" s="65"/>
      <c r="ODQ5" s="65"/>
      <c r="ODR5" s="65"/>
      <c r="ODS5" s="65"/>
      <c r="ODT5" s="65"/>
      <c r="ODU5" s="65"/>
      <c r="ODV5" s="65"/>
      <c r="ODW5" s="65"/>
      <c r="ODX5" s="65"/>
      <c r="ODY5" s="65"/>
      <c r="ODZ5" s="65"/>
      <c r="OEA5" s="65"/>
      <c r="OEB5" s="65"/>
      <c r="OEC5" s="65"/>
      <c r="OED5" s="65"/>
      <c r="OEE5" s="65"/>
      <c r="OEF5" s="65"/>
      <c r="OEG5" s="65"/>
      <c r="OEH5" s="65"/>
      <c r="OEI5" s="65"/>
      <c r="OEJ5" s="65"/>
      <c r="OEK5" s="65"/>
      <c r="OEL5" s="65"/>
      <c r="OEM5" s="65"/>
      <c r="OEN5" s="65"/>
      <c r="OEO5" s="65"/>
      <c r="OEP5" s="65"/>
      <c r="OEQ5" s="65"/>
      <c r="OER5" s="65"/>
      <c r="OES5" s="65"/>
      <c r="OET5" s="65"/>
      <c r="OEU5" s="65"/>
      <c r="OEV5" s="65"/>
      <c r="OEW5" s="65"/>
      <c r="OEX5" s="65"/>
      <c r="OEY5" s="65"/>
      <c r="OEZ5" s="65"/>
      <c r="OFA5" s="65"/>
      <c r="OFB5" s="65"/>
      <c r="OFC5" s="65"/>
      <c r="OFD5" s="65"/>
      <c r="OFE5" s="65"/>
      <c r="OFF5" s="65"/>
      <c r="OFG5" s="65"/>
      <c r="OFH5" s="65"/>
      <c r="OFI5" s="65"/>
      <c r="OFJ5" s="65"/>
      <c r="OFK5" s="65"/>
      <c r="OFL5" s="65"/>
      <c r="OFM5" s="65"/>
      <c r="OFN5" s="65"/>
      <c r="OFO5" s="65"/>
      <c r="OFP5" s="65"/>
      <c r="OFQ5" s="65"/>
      <c r="OFR5" s="65"/>
      <c r="OFS5" s="65"/>
      <c r="OFT5" s="65"/>
      <c r="OFU5" s="65"/>
      <c r="OFV5" s="65"/>
      <c r="OFW5" s="65"/>
      <c r="OFX5" s="65"/>
      <c r="OFY5" s="65"/>
      <c r="OFZ5" s="65"/>
      <c r="OGA5" s="65"/>
      <c r="OGB5" s="65"/>
      <c r="OGC5" s="65"/>
      <c r="OGD5" s="65"/>
      <c r="OGE5" s="65"/>
      <c r="OGF5" s="65"/>
      <c r="OGG5" s="65"/>
      <c r="OGH5" s="65"/>
      <c r="OGI5" s="65"/>
      <c r="OGJ5" s="65"/>
      <c r="OGK5" s="65"/>
      <c r="OGL5" s="65"/>
      <c r="OGM5" s="65"/>
      <c r="OGN5" s="65"/>
      <c r="OGO5" s="65"/>
      <c r="OGP5" s="65"/>
      <c r="OGQ5" s="65"/>
      <c r="OGR5" s="65"/>
      <c r="OGS5" s="65"/>
      <c r="OGT5" s="65"/>
      <c r="OGU5" s="65"/>
      <c r="OGV5" s="65"/>
      <c r="OGW5" s="65"/>
      <c r="OGX5" s="65"/>
      <c r="OGY5" s="65"/>
      <c r="OGZ5" s="65"/>
      <c r="OHA5" s="65"/>
      <c r="OHB5" s="65"/>
      <c r="OHC5" s="65"/>
      <c r="OHD5" s="65"/>
      <c r="OHE5" s="65"/>
      <c r="OHF5" s="65"/>
      <c r="OHG5" s="65"/>
      <c r="OHH5" s="65"/>
      <c r="OHI5" s="65"/>
      <c r="OHJ5" s="65"/>
      <c r="OHK5" s="65"/>
      <c r="OHL5" s="65"/>
      <c r="OHM5" s="65"/>
      <c r="OHN5" s="65"/>
      <c r="OHO5" s="65"/>
      <c r="OHP5" s="65"/>
      <c r="OHQ5" s="65"/>
      <c r="OHR5" s="65"/>
      <c r="OHS5" s="65"/>
      <c r="OHT5" s="65"/>
      <c r="OHU5" s="65"/>
      <c r="OHV5" s="65"/>
      <c r="OHW5" s="65"/>
      <c r="OHX5" s="65"/>
      <c r="OHY5" s="65"/>
      <c r="OHZ5" s="65"/>
      <c r="OIA5" s="65"/>
      <c r="OIB5" s="65"/>
      <c r="OIC5" s="65"/>
      <c r="OID5" s="65"/>
      <c r="OIE5" s="65"/>
      <c r="OIF5" s="65"/>
      <c r="OIG5" s="65"/>
      <c r="OIH5" s="65"/>
      <c r="OII5" s="65"/>
      <c r="OIJ5" s="65"/>
      <c r="OIK5" s="65"/>
      <c r="OIL5" s="65"/>
      <c r="OIM5" s="65"/>
      <c r="OIN5" s="65"/>
      <c r="OIO5" s="65"/>
      <c r="OIP5" s="65"/>
      <c r="OIQ5" s="65"/>
      <c r="OIR5" s="65"/>
      <c r="OIS5" s="65"/>
      <c r="OIT5" s="65"/>
      <c r="OIU5" s="65"/>
      <c r="OIV5" s="65"/>
      <c r="OIW5" s="65"/>
      <c r="OIX5" s="65"/>
      <c r="OIY5" s="65"/>
      <c r="OIZ5" s="65"/>
      <c r="OJA5" s="65"/>
      <c r="OJB5" s="65"/>
      <c r="OJC5" s="65"/>
      <c r="OJD5" s="65"/>
      <c r="OJE5" s="65"/>
      <c r="OJF5" s="65"/>
      <c r="OJG5" s="65"/>
      <c r="OJH5" s="65"/>
      <c r="OJI5" s="65"/>
      <c r="OJJ5" s="65"/>
      <c r="OJK5" s="65"/>
      <c r="OJL5" s="65"/>
      <c r="OJM5" s="65"/>
      <c r="OJN5" s="65"/>
      <c r="OJO5" s="65"/>
      <c r="OJP5" s="65"/>
      <c r="OJQ5" s="65"/>
      <c r="OJR5" s="65"/>
      <c r="OJS5" s="65"/>
      <c r="OJT5" s="65"/>
      <c r="OJU5" s="65"/>
      <c r="OJV5" s="65"/>
      <c r="OJW5" s="65"/>
      <c r="OJX5" s="65"/>
      <c r="OJY5" s="65"/>
      <c r="OJZ5" s="65"/>
      <c r="OKA5" s="65"/>
      <c r="OKB5" s="65"/>
      <c r="OKC5" s="65"/>
      <c r="OKD5" s="65"/>
      <c r="OKE5" s="65"/>
      <c r="OKF5" s="65"/>
      <c r="OKG5" s="65"/>
      <c r="OKH5" s="65"/>
      <c r="OKI5" s="65"/>
      <c r="OKJ5" s="65"/>
      <c r="OKK5" s="65"/>
      <c r="OKL5" s="65"/>
      <c r="OKM5" s="65"/>
      <c r="OKN5" s="65"/>
      <c r="OKO5" s="65"/>
      <c r="OKP5" s="65"/>
      <c r="OKQ5" s="65"/>
      <c r="OKR5" s="65"/>
      <c r="OKS5" s="65"/>
      <c r="OKT5" s="65"/>
      <c r="OKU5" s="65"/>
      <c r="OKV5" s="65"/>
      <c r="OKW5" s="65"/>
      <c r="OKX5" s="65"/>
      <c r="OKY5" s="65"/>
      <c r="OKZ5" s="65"/>
      <c r="OLA5" s="65"/>
      <c r="OLB5" s="65"/>
      <c r="OLC5" s="65"/>
      <c r="OLD5" s="65"/>
      <c r="OLE5" s="65"/>
      <c r="OLF5" s="65"/>
      <c r="OLG5" s="65"/>
      <c r="OLH5" s="65"/>
      <c r="OLI5" s="65"/>
      <c r="OLJ5" s="65"/>
      <c r="OLK5" s="65"/>
      <c r="OLL5" s="65"/>
      <c r="OLM5" s="65"/>
      <c r="OLN5" s="65"/>
      <c r="OLO5" s="65"/>
      <c r="OLP5" s="65"/>
      <c r="OLQ5" s="65"/>
      <c r="OLR5" s="65"/>
      <c r="OLS5" s="65"/>
      <c r="OLT5" s="65"/>
      <c r="OLU5" s="65"/>
      <c r="OLV5" s="65"/>
      <c r="OLW5" s="65"/>
      <c r="OLX5" s="65"/>
      <c r="OLY5" s="65"/>
      <c r="OLZ5" s="65"/>
      <c r="OMA5" s="65"/>
      <c r="OMB5" s="65"/>
      <c r="OMC5" s="65"/>
      <c r="OMD5" s="65"/>
      <c r="OME5" s="65"/>
      <c r="OMF5" s="65"/>
      <c r="OMG5" s="65"/>
      <c r="OMH5" s="65"/>
      <c r="OMI5" s="65"/>
      <c r="OMJ5" s="65"/>
      <c r="OMK5" s="65"/>
      <c r="OML5" s="65"/>
      <c r="OMM5" s="65"/>
      <c r="OMN5" s="65"/>
      <c r="OMO5" s="65"/>
      <c r="OMP5" s="65"/>
      <c r="OMQ5" s="65"/>
      <c r="OMR5" s="65"/>
      <c r="OMS5" s="65"/>
      <c r="OMT5" s="65"/>
      <c r="OMU5" s="65"/>
      <c r="OMV5" s="65"/>
      <c r="OMW5" s="65"/>
      <c r="OMX5" s="65"/>
      <c r="OMY5" s="65"/>
      <c r="OMZ5" s="65"/>
      <c r="ONA5" s="65"/>
      <c r="ONB5" s="65"/>
      <c r="ONC5" s="65"/>
      <c r="OND5" s="65"/>
      <c r="ONE5" s="65"/>
      <c r="ONF5" s="65"/>
      <c r="ONG5" s="65"/>
      <c r="ONH5" s="65"/>
      <c r="ONI5" s="65"/>
      <c r="ONJ5" s="65"/>
      <c r="ONK5" s="65"/>
      <c r="ONL5" s="65"/>
      <c r="ONM5" s="65"/>
      <c r="ONN5" s="65"/>
      <c r="ONO5" s="65"/>
      <c r="ONP5" s="65"/>
      <c r="ONQ5" s="65"/>
      <c r="ONR5" s="65"/>
      <c r="ONS5" s="65"/>
      <c r="ONT5" s="65"/>
      <c r="ONU5" s="65"/>
      <c r="ONV5" s="65"/>
      <c r="ONW5" s="65"/>
      <c r="ONX5" s="65"/>
      <c r="ONY5" s="65"/>
      <c r="ONZ5" s="65"/>
      <c r="OOA5" s="65"/>
      <c r="OOB5" s="65"/>
      <c r="OOC5" s="65"/>
      <c r="OOD5" s="65"/>
      <c r="OOE5" s="65"/>
      <c r="OOF5" s="65"/>
      <c r="OOG5" s="65"/>
      <c r="OOH5" s="65"/>
      <c r="OOI5" s="65"/>
      <c r="OOJ5" s="65"/>
      <c r="OOK5" s="65"/>
      <c r="OOL5" s="65"/>
      <c r="OOM5" s="65"/>
      <c r="OON5" s="65"/>
      <c r="OOO5" s="65"/>
      <c r="OOP5" s="65"/>
      <c r="OOQ5" s="65"/>
      <c r="OOR5" s="65"/>
      <c r="OOS5" s="65"/>
      <c r="OOT5" s="65"/>
      <c r="OOU5" s="65"/>
      <c r="OOV5" s="65"/>
      <c r="OOW5" s="65"/>
      <c r="OOX5" s="65"/>
      <c r="OOY5" s="65"/>
      <c r="OOZ5" s="65"/>
      <c r="OPA5" s="65"/>
      <c r="OPB5" s="65"/>
      <c r="OPC5" s="65"/>
      <c r="OPD5" s="65"/>
      <c r="OPE5" s="65"/>
      <c r="OPF5" s="65"/>
      <c r="OPG5" s="65"/>
      <c r="OPH5" s="65"/>
      <c r="OPI5" s="65"/>
      <c r="OPJ5" s="65"/>
      <c r="OPK5" s="65"/>
      <c r="OPL5" s="65"/>
      <c r="OPM5" s="65"/>
      <c r="OPN5" s="65"/>
      <c r="OPO5" s="65"/>
      <c r="OPP5" s="65"/>
      <c r="OPQ5" s="65"/>
      <c r="OPR5" s="65"/>
      <c r="OPS5" s="65"/>
      <c r="OPT5" s="65"/>
      <c r="OPU5" s="65"/>
      <c r="OPV5" s="65"/>
      <c r="OPW5" s="65"/>
      <c r="OPX5" s="65"/>
      <c r="OPY5" s="65"/>
      <c r="OPZ5" s="65"/>
      <c r="OQA5" s="65"/>
      <c r="OQB5" s="65"/>
      <c r="OQC5" s="65"/>
      <c r="OQD5" s="65"/>
      <c r="OQE5" s="65"/>
      <c r="OQF5" s="65"/>
      <c r="OQG5" s="65"/>
      <c r="OQH5" s="65"/>
      <c r="OQI5" s="65"/>
      <c r="OQJ5" s="65"/>
      <c r="OQK5" s="65"/>
      <c r="OQL5" s="65"/>
      <c r="OQM5" s="65"/>
      <c r="OQN5" s="65"/>
      <c r="OQO5" s="65"/>
      <c r="OQP5" s="65"/>
      <c r="OQQ5" s="65"/>
      <c r="OQR5" s="65"/>
      <c r="OQS5" s="65"/>
      <c r="OQT5" s="65"/>
      <c r="OQU5" s="65"/>
      <c r="OQV5" s="65"/>
      <c r="OQW5" s="65"/>
      <c r="OQX5" s="65"/>
      <c r="OQY5" s="65"/>
      <c r="OQZ5" s="65"/>
      <c r="ORA5" s="65"/>
      <c r="ORB5" s="65"/>
      <c r="ORC5" s="65"/>
      <c r="ORD5" s="65"/>
      <c r="ORE5" s="65"/>
      <c r="ORF5" s="65"/>
      <c r="ORG5" s="65"/>
      <c r="ORH5" s="65"/>
      <c r="ORI5" s="65"/>
      <c r="ORJ5" s="65"/>
      <c r="ORK5" s="65"/>
      <c r="ORL5" s="65"/>
      <c r="ORM5" s="65"/>
      <c r="ORN5" s="65"/>
      <c r="ORO5" s="65"/>
      <c r="ORP5" s="65"/>
      <c r="ORQ5" s="65"/>
      <c r="ORR5" s="65"/>
      <c r="ORS5" s="65"/>
      <c r="ORT5" s="65"/>
      <c r="ORU5" s="65"/>
      <c r="ORV5" s="65"/>
      <c r="ORW5" s="65"/>
      <c r="ORX5" s="65"/>
      <c r="ORY5" s="65"/>
      <c r="ORZ5" s="65"/>
      <c r="OSA5" s="65"/>
      <c r="OSB5" s="65"/>
      <c r="OSC5" s="65"/>
      <c r="OSD5" s="65"/>
      <c r="OSE5" s="65"/>
      <c r="OSF5" s="65"/>
      <c r="OSG5" s="65"/>
      <c r="OSH5" s="65"/>
      <c r="OSI5" s="65"/>
      <c r="OSJ5" s="65"/>
      <c r="OSK5" s="65"/>
      <c r="OSL5" s="65"/>
      <c r="OSM5" s="65"/>
      <c r="OSN5" s="65"/>
      <c r="OSO5" s="65"/>
      <c r="OSP5" s="65"/>
      <c r="OSQ5" s="65"/>
      <c r="OSR5" s="65"/>
      <c r="OSS5" s="65"/>
      <c r="OST5" s="65"/>
      <c r="OSU5" s="65"/>
      <c r="OSV5" s="65"/>
      <c r="OSW5" s="65"/>
      <c r="OSX5" s="65"/>
      <c r="OSY5" s="65"/>
      <c r="OSZ5" s="65"/>
      <c r="OTA5" s="65"/>
      <c r="OTB5" s="65"/>
      <c r="OTC5" s="65"/>
      <c r="OTD5" s="65"/>
      <c r="OTE5" s="65"/>
      <c r="OTF5" s="65"/>
      <c r="OTG5" s="65"/>
      <c r="OTH5" s="65"/>
      <c r="OTI5" s="65"/>
      <c r="OTJ5" s="65"/>
      <c r="OTK5" s="65"/>
      <c r="OTL5" s="65"/>
      <c r="OTM5" s="65"/>
      <c r="OTN5" s="65"/>
      <c r="OTO5" s="65"/>
      <c r="OTP5" s="65"/>
      <c r="OTQ5" s="65"/>
      <c r="OTR5" s="65"/>
      <c r="OTS5" s="65"/>
      <c r="OTT5" s="65"/>
      <c r="OTU5" s="65"/>
      <c r="OTV5" s="65"/>
      <c r="OTW5" s="65"/>
      <c r="OTX5" s="65"/>
      <c r="OTY5" s="65"/>
      <c r="OTZ5" s="65"/>
      <c r="OUA5" s="65"/>
      <c r="OUB5" s="65"/>
      <c r="OUC5" s="65"/>
      <c r="OUD5" s="65"/>
      <c r="OUE5" s="65"/>
      <c r="OUF5" s="65"/>
      <c r="OUG5" s="65"/>
      <c r="OUH5" s="65"/>
      <c r="OUI5" s="65"/>
      <c r="OUJ5" s="65"/>
      <c r="OUK5" s="65"/>
      <c r="OUL5" s="65"/>
      <c r="OUM5" s="65"/>
      <c r="OUN5" s="65"/>
      <c r="OUO5" s="65"/>
      <c r="OUP5" s="65"/>
      <c r="OUQ5" s="65"/>
      <c r="OUR5" s="65"/>
      <c r="OUS5" s="65"/>
      <c r="OUT5" s="65"/>
      <c r="OUU5" s="65"/>
      <c r="OUV5" s="65"/>
      <c r="OUW5" s="65"/>
      <c r="OUX5" s="65"/>
      <c r="OUY5" s="65"/>
      <c r="OUZ5" s="65"/>
      <c r="OVA5" s="65"/>
      <c r="OVB5" s="65"/>
      <c r="OVC5" s="65"/>
      <c r="OVD5" s="65"/>
      <c r="OVE5" s="65"/>
      <c r="OVF5" s="65"/>
      <c r="OVG5" s="65"/>
      <c r="OVH5" s="65"/>
      <c r="OVI5" s="65"/>
      <c r="OVJ5" s="65"/>
      <c r="OVK5" s="65"/>
      <c r="OVL5" s="65"/>
      <c r="OVM5" s="65"/>
      <c r="OVN5" s="65"/>
      <c r="OVO5" s="65"/>
      <c r="OVP5" s="65"/>
      <c r="OVQ5" s="65"/>
      <c r="OVR5" s="65"/>
      <c r="OVS5" s="65"/>
      <c r="OVT5" s="65"/>
      <c r="OVU5" s="65"/>
      <c r="OVV5" s="65"/>
      <c r="OVW5" s="65"/>
      <c r="OVX5" s="65"/>
      <c r="OVY5" s="65"/>
      <c r="OVZ5" s="65"/>
      <c r="OWA5" s="65"/>
      <c r="OWB5" s="65"/>
      <c r="OWC5" s="65"/>
      <c r="OWD5" s="65"/>
      <c r="OWE5" s="65"/>
      <c r="OWF5" s="65"/>
      <c r="OWG5" s="65"/>
      <c r="OWH5" s="65"/>
      <c r="OWI5" s="65"/>
      <c r="OWJ5" s="65"/>
      <c r="OWK5" s="65"/>
      <c r="OWL5" s="65"/>
      <c r="OWM5" s="65"/>
      <c r="OWN5" s="65"/>
      <c r="OWO5" s="65"/>
      <c r="OWP5" s="65"/>
      <c r="OWQ5" s="65"/>
      <c r="OWR5" s="65"/>
      <c r="OWS5" s="65"/>
      <c r="OWT5" s="65"/>
      <c r="OWU5" s="65"/>
      <c r="OWV5" s="65"/>
      <c r="OWW5" s="65"/>
      <c r="OWX5" s="65"/>
      <c r="OWY5" s="65"/>
      <c r="OWZ5" s="65"/>
      <c r="OXA5" s="65"/>
      <c r="OXB5" s="65"/>
      <c r="OXC5" s="65"/>
      <c r="OXD5" s="65"/>
      <c r="OXE5" s="65"/>
      <c r="OXF5" s="65"/>
      <c r="OXG5" s="65"/>
      <c r="OXH5" s="65"/>
      <c r="OXI5" s="65"/>
      <c r="OXJ5" s="65"/>
      <c r="OXK5" s="65"/>
      <c r="OXL5" s="65"/>
      <c r="OXM5" s="65"/>
      <c r="OXN5" s="65"/>
      <c r="OXO5" s="65"/>
      <c r="OXP5" s="65"/>
      <c r="OXQ5" s="65"/>
      <c r="OXR5" s="65"/>
      <c r="OXS5" s="65"/>
      <c r="OXT5" s="65"/>
      <c r="OXU5" s="65"/>
      <c r="OXV5" s="65"/>
      <c r="OXW5" s="65"/>
      <c r="OXX5" s="65"/>
      <c r="OXY5" s="65"/>
      <c r="OXZ5" s="65"/>
      <c r="OYA5" s="65"/>
      <c r="OYB5" s="65"/>
      <c r="OYC5" s="65"/>
      <c r="OYD5" s="65"/>
      <c r="OYE5" s="65"/>
      <c r="OYF5" s="65"/>
      <c r="OYG5" s="65"/>
      <c r="OYH5" s="65"/>
      <c r="OYI5" s="65"/>
      <c r="OYJ5" s="65"/>
      <c r="OYK5" s="65"/>
      <c r="OYL5" s="65"/>
      <c r="OYM5" s="65"/>
      <c r="OYN5" s="65"/>
      <c r="OYO5" s="65"/>
      <c r="OYP5" s="65"/>
      <c r="OYQ5" s="65"/>
      <c r="OYR5" s="65"/>
      <c r="OYS5" s="65"/>
      <c r="OYT5" s="65"/>
      <c r="OYU5" s="65"/>
      <c r="OYV5" s="65"/>
      <c r="OYW5" s="65"/>
      <c r="OYX5" s="65"/>
      <c r="OYY5" s="65"/>
      <c r="OYZ5" s="65"/>
      <c r="OZA5" s="65"/>
      <c r="OZB5" s="65"/>
      <c r="OZC5" s="65"/>
      <c r="OZD5" s="65"/>
      <c r="OZE5" s="65"/>
      <c r="OZF5" s="65"/>
      <c r="OZG5" s="65"/>
      <c r="OZH5" s="65"/>
      <c r="OZI5" s="65"/>
      <c r="OZJ5" s="65"/>
      <c r="OZK5" s="65"/>
      <c r="OZL5" s="65"/>
      <c r="OZM5" s="65"/>
      <c r="OZN5" s="65"/>
      <c r="OZO5" s="65"/>
      <c r="OZP5" s="65"/>
      <c r="OZQ5" s="65"/>
      <c r="OZR5" s="65"/>
      <c r="OZS5" s="65"/>
      <c r="OZT5" s="65"/>
      <c r="OZU5" s="65"/>
      <c r="OZV5" s="65"/>
      <c r="OZW5" s="65"/>
      <c r="OZX5" s="65"/>
      <c r="OZY5" s="65"/>
      <c r="OZZ5" s="65"/>
      <c r="PAA5" s="65"/>
      <c r="PAB5" s="65"/>
      <c r="PAC5" s="65"/>
      <c r="PAD5" s="65"/>
      <c r="PAE5" s="65"/>
      <c r="PAF5" s="65"/>
      <c r="PAG5" s="65"/>
      <c r="PAH5" s="65"/>
      <c r="PAI5" s="65"/>
      <c r="PAJ5" s="65"/>
      <c r="PAK5" s="65"/>
      <c r="PAL5" s="65"/>
      <c r="PAM5" s="65"/>
      <c r="PAN5" s="65"/>
      <c r="PAO5" s="65"/>
      <c r="PAP5" s="65"/>
      <c r="PAQ5" s="65"/>
      <c r="PAR5" s="65"/>
      <c r="PAS5" s="65"/>
      <c r="PAT5" s="65"/>
      <c r="PAU5" s="65"/>
      <c r="PAV5" s="65"/>
      <c r="PAW5" s="65"/>
      <c r="PAX5" s="65"/>
      <c r="PAY5" s="65"/>
      <c r="PAZ5" s="65"/>
      <c r="PBA5" s="65"/>
      <c r="PBB5" s="65"/>
      <c r="PBC5" s="65"/>
      <c r="PBD5" s="65"/>
      <c r="PBE5" s="65"/>
      <c r="PBF5" s="65"/>
      <c r="PBG5" s="65"/>
      <c r="PBH5" s="65"/>
      <c r="PBI5" s="65"/>
      <c r="PBJ5" s="65"/>
      <c r="PBK5" s="65"/>
      <c r="PBL5" s="65"/>
      <c r="PBM5" s="65"/>
      <c r="PBN5" s="65"/>
      <c r="PBO5" s="65"/>
      <c r="PBP5" s="65"/>
      <c r="PBQ5" s="65"/>
      <c r="PBR5" s="65"/>
      <c r="PBS5" s="65"/>
      <c r="PBT5" s="65"/>
      <c r="PBU5" s="65"/>
      <c r="PBV5" s="65"/>
      <c r="PBW5" s="65"/>
      <c r="PBX5" s="65"/>
      <c r="PBY5" s="65"/>
      <c r="PBZ5" s="65"/>
      <c r="PCA5" s="65"/>
      <c r="PCB5" s="65"/>
      <c r="PCC5" s="65"/>
      <c r="PCD5" s="65"/>
      <c r="PCE5" s="65"/>
      <c r="PCF5" s="65"/>
      <c r="PCG5" s="65"/>
      <c r="PCH5" s="65"/>
      <c r="PCI5" s="65"/>
      <c r="PCJ5" s="65"/>
      <c r="PCK5" s="65"/>
      <c r="PCL5" s="65"/>
      <c r="PCM5" s="65"/>
      <c r="PCN5" s="65"/>
      <c r="PCO5" s="65"/>
      <c r="PCP5" s="65"/>
      <c r="PCQ5" s="65"/>
      <c r="PCR5" s="65"/>
      <c r="PCS5" s="65"/>
      <c r="PCT5" s="65"/>
      <c r="PCU5" s="65"/>
      <c r="PCV5" s="65"/>
      <c r="PCW5" s="65"/>
      <c r="PCX5" s="65"/>
      <c r="PCY5" s="65"/>
      <c r="PCZ5" s="65"/>
      <c r="PDA5" s="65"/>
      <c r="PDB5" s="65"/>
      <c r="PDC5" s="65"/>
      <c r="PDD5" s="65"/>
      <c r="PDE5" s="65"/>
      <c r="PDF5" s="65"/>
      <c r="PDG5" s="65"/>
      <c r="PDH5" s="65"/>
      <c r="PDI5" s="65"/>
      <c r="PDJ5" s="65"/>
      <c r="PDK5" s="65"/>
      <c r="PDL5" s="65"/>
      <c r="PDM5" s="65"/>
      <c r="PDN5" s="65"/>
      <c r="PDO5" s="65"/>
      <c r="PDP5" s="65"/>
      <c r="PDQ5" s="65"/>
      <c r="PDR5" s="65"/>
      <c r="PDS5" s="65"/>
      <c r="PDT5" s="65"/>
      <c r="PDU5" s="65"/>
      <c r="PDV5" s="65"/>
      <c r="PDW5" s="65"/>
      <c r="PDX5" s="65"/>
      <c r="PDY5" s="65"/>
      <c r="PDZ5" s="65"/>
      <c r="PEA5" s="65"/>
      <c r="PEB5" s="65"/>
      <c r="PEC5" s="65"/>
      <c r="PED5" s="65"/>
      <c r="PEE5" s="65"/>
      <c r="PEF5" s="65"/>
      <c r="PEG5" s="65"/>
      <c r="PEH5" s="65"/>
      <c r="PEI5" s="65"/>
      <c r="PEJ5" s="65"/>
      <c r="PEK5" s="65"/>
      <c r="PEL5" s="65"/>
      <c r="PEM5" s="65"/>
      <c r="PEN5" s="65"/>
      <c r="PEO5" s="65"/>
      <c r="PEP5" s="65"/>
      <c r="PEQ5" s="65"/>
      <c r="PER5" s="65"/>
      <c r="PES5" s="65"/>
      <c r="PET5" s="65"/>
      <c r="PEU5" s="65"/>
      <c r="PEV5" s="65"/>
      <c r="PEW5" s="65"/>
      <c r="PEX5" s="65"/>
      <c r="PEY5" s="65"/>
      <c r="PEZ5" s="65"/>
      <c r="PFA5" s="65"/>
      <c r="PFB5" s="65"/>
      <c r="PFC5" s="65"/>
      <c r="PFD5" s="65"/>
      <c r="PFE5" s="65"/>
      <c r="PFF5" s="65"/>
      <c r="PFG5" s="65"/>
      <c r="PFH5" s="65"/>
      <c r="PFI5" s="65"/>
      <c r="PFJ5" s="65"/>
      <c r="PFK5" s="65"/>
      <c r="PFL5" s="65"/>
      <c r="PFM5" s="65"/>
      <c r="PFN5" s="65"/>
      <c r="PFO5" s="65"/>
      <c r="PFP5" s="65"/>
      <c r="PFQ5" s="65"/>
      <c r="PFR5" s="65"/>
      <c r="PFS5" s="65"/>
      <c r="PFT5" s="65"/>
      <c r="PFU5" s="65"/>
      <c r="PFV5" s="65"/>
      <c r="PFW5" s="65"/>
      <c r="PFX5" s="65"/>
      <c r="PFY5" s="65"/>
      <c r="PFZ5" s="65"/>
      <c r="PGA5" s="65"/>
      <c r="PGB5" s="65"/>
      <c r="PGC5" s="65"/>
      <c r="PGD5" s="65"/>
      <c r="PGE5" s="65"/>
      <c r="PGF5" s="65"/>
      <c r="PGG5" s="65"/>
      <c r="PGH5" s="65"/>
      <c r="PGI5" s="65"/>
      <c r="PGJ5" s="65"/>
      <c r="PGK5" s="65"/>
      <c r="PGL5" s="65"/>
      <c r="PGM5" s="65"/>
      <c r="PGN5" s="65"/>
      <c r="PGO5" s="65"/>
      <c r="PGP5" s="65"/>
      <c r="PGQ5" s="65"/>
      <c r="PGR5" s="65"/>
      <c r="PGS5" s="65"/>
      <c r="PGT5" s="65"/>
      <c r="PGU5" s="65"/>
      <c r="PGV5" s="65"/>
      <c r="PGW5" s="65"/>
      <c r="PGX5" s="65"/>
      <c r="PGY5" s="65"/>
      <c r="PGZ5" s="65"/>
      <c r="PHA5" s="65"/>
      <c r="PHB5" s="65"/>
      <c r="PHC5" s="65"/>
      <c r="PHD5" s="65"/>
      <c r="PHE5" s="65"/>
      <c r="PHF5" s="65"/>
      <c r="PHG5" s="65"/>
      <c r="PHH5" s="65"/>
      <c r="PHI5" s="65"/>
      <c r="PHJ5" s="65"/>
      <c r="PHK5" s="65"/>
      <c r="PHL5" s="65"/>
      <c r="PHM5" s="65"/>
      <c r="PHN5" s="65"/>
      <c r="PHO5" s="65"/>
      <c r="PHP5" s="65"/>
      <c r="PHQ5" s="65"/>
      <c r="PHR5" s="65"/>
      <c r="PHS5" s="65"/>
      <c r="PHT5" s="65"/>
      <c r="PHU5" s="65"/>
      <c r="PHV5" s="65"/>
      <c r="PHW5" s="65"/>
      <c r="PHX5" s="65"/>
      <c r="PHY5" s="65"/>
      <c r="PHZ5" s="65"/>
      <c r="PIA5" s="65"/>
      <c r="PIB5" s="65"/>
      <c r="PIC5" s="65"/>
      <c r="PID5" s="65"/>
      <c r="PIE5" s="65"/>
      <c r="PIF5" s="65"/>
      <c r="PIG5" s="65"/>
      <c r="PIH5" s="65"/>
      <c r="PII5" s="65"/>
      <c r="PIJ5" s="65"/>
      <c r="PIK5" s="65"/>
      <c r="PIL5" s="65"/>
      <c r="PIM5" s="65"/>
      <c r="PIN5" s="65"/>
      <c r="PIO5" s="65"/>
      <c r="PIP5" s="65"/>
      <c r="PIQ5" s="65"/>
      <c r="PIR5" s="65"/>
      <c r="PIS5" s="65"/>
      <c r="PIT5" s="65"/>
      <c r="PIU5" s="65"/>
      <c r="PIV5" s="65"/>
      <c r="PIW5" s="65"/>
      <c r="PIX5" s="65"/>
      <c r="PIY5" s="65"/>
      <c r="PIZ5" s="65"/>
      <c r="PJA5" s="65"/>
      <c r="PJB5" s="65"/>
      <c r="PJC5" s="65"/>
      <c r="PJD5" s="65"/>
      <c r="PJE5" s="65"/>
      <c r="PJF5" s="65"/>
      <c r="PJG5" s="65"/>
      <c r="PJH5" s="65"/>
      <c r="PJI5" s="65"/>
      <c r="PJJ5" s="65"/>
      <c r="PJK5" s="65"/>
      <c r="PJL5" s="65"/>
      <c r="PJM5" s="65"/>
      <c r="PJN5" s="65"/>
      <c r="PJO5" s="65"/>
      <c r="PJP5" s="65"/>
      <c r="PJQ5" s="65"/>
      <c r="PJR5" s="65"/>
      <c r="PJS5" s="65"/>
      <c r="PJT5" s="65"/>
      <c r="PJU5" s="65"/>
      <c r="PJV5" s="65"/>
      <c r="PJW5" s="65"/>
      <c r="PJX5" s="65"/>
      <c r="PJY5" s="65"/>
      <c r="PJZ5" s="65"/>
      <c r="PKA5" s="65"/>
      <c r="PKB5" s="65"/>
      <c r="PKC5" s="65"/>
      <c r="PKD5" s="65"/>
      <c r="PKE5" s="65"/>
      <c r="PKF5" s="65"/>
      <c r="PKG5" s="65"/>
      <c r="PKH5" s="65"/>
      <c r="PKI5" s="65"/>
      <c r="PKJ5" s="65"/>
      <c r="PKK5" s="65"/>
      <c r="PKL5" s="65"/>
      <c r="PKM5" s="65"/>
      <c r="PKN5" s="65"/>
      <c r="PKO5" s="65"/>
      <c r="PKP5" s="65"/>
      <c r="PKQ5" s="65"/>
      <c r="PKR5" s="65"/>
      <c r="PKS5" s="65"/>
      <c r="PKT5" s="65"/>
      <c r="PKU5" s="65"/>
      <c r="PKV5" s="65"/>
      <c r="PKW5" s="65"/>
      <c r="PKX5" s="65"/>
      <c r="PKY5" s="65"/>
      <c r="PKZ5" s="65"/>
      <c r="PLA5" s="65"/>
      <c r="PLB5" s="65"/>
      <c r="PLC5" s="65"/>
      <c r="PLD5" s="65"/>
      <c r="PLE5" s="65"/>
      <c r="PLF5" s="65"/>
      <c r="PLG5" s="65"/>
      <c r="PLH5" s="65"/>
      <c r="PLI5" s="65"/>
      <c r="PLJ5" s="65"/>
      <c r="PLK5" s="65"/>
      <c r="PLL5" s="65"/>
      <c r="PLM5" s="65"/>
      <c r="PLN5" s="65"/>
      <c r="PLO5" s="65"/>
      <c r="PLP5" s="65"/>
      <c r="PLQ5" s="65"/>
      <c r="PLR5" s="65"/>
      <c r="PLS5" s="65"/>
      <c r="PLT5" s="65"/>
      <c r="PLU5" s="65"/>
      <c r="PLV5" s="65"/>
      <c r="PLW5" s="65"/>
      <c r="PLX5" s="65"/>
      <c r="PLY5" s="65"/>
      <c r="PLZ5" s="65"/>
      <c r="PMA5" s="65"/>
      <c r="PMB5" s="65"/>
      <c r="PMC5" s="65"/>
      <c r="PMD5" s="65"/>
      <c r="PME5" s="65"/>
      <c r="PMF5" s="65"/>
      <c r="PMG5" s="65"/>
      <c r="PMH5" s="65"/>
      <c r="PMI5" s="65"/>
      <c r="PMJ5" s="65"/>
      <c r="PMK5" s="65"/>
      <c r="PML5" s="65"/>
      <c r="PMM5" s="65"/>
      <c r="PMN5" s="65"/>
      <c r="PMO5" s="65"/>
      <c r="PMP5" s="65"/>
      <c r="PMQ5" s="65"/>
      <c r="PMR5" s="65"/>
      <c r="PMS5" s="65"/>
      <c r="PMT5" s="65"/>
      <c r="PMU5" s="65"/>
      <c r="PMV5" s="65"/>
      <c r="PMW5" s="65"/>
      <c r="PMX5" s="65"/>
      <c r="PMY5" s="65"/>
      <c r="PMZ5" s="65"/>
      <c r="PNA5" s="65"/>
      <c r="PNB5" s="65"/>
      <c r="PNC5" s="65"/>
      <c r="PND5" s="65"/>
      <c r="PNE5" s="65"/>
      <c r="PNF5" s="65"/>
      <c r="PNG5" s="65"/>
      <c r="PNH5" s="65"/>
      <c r="PNI5" s="65"/>
      <c r="PNJ5" s="65"/>
      <c r="PNK5" s="65"/>
      <c r="PNL5" s="65"/>
      <c r="PNM5" s="65"/>
      <c r="PNN5" s="65"/>
      <c r="PNO5" s="65"/>
      <c r="PNP5" s="65"/>
      <c r="PNQ5" s="65"/>
      <c r="PNR5" s="65"/>
      <c r="PNS5" s="65"/>
      <c r="PNT5" s="65"/>
      <c r="PNU5" s="65"/>
      <c r="PNV5" s="65"/>
      <c r="PNW5" s="65"/>
      <c r="PNX5" s="65"/>
      <c r="PNY5" s="65"/>
      <c r="PNZ5" s="65"/>
      <c r="POA5" s="65"/>
      <c r="POB5" s="65"/>
      <c r="POC5" s="65"/>
      <c r="POD5" s="65"/>
      <c r="POE5" s="65"/>
      <c r="POF5" s="65"/>
      <c r="POG5" s="65"/>
      <c r="POH5" s="65"/>
      <c r="POI5" s="65"/>
      <c r="POJ5" s="65"/>
      <c r="POK5" s="65"/>
      <c r="POL5" s="65"/>
      <c r="POM5" s="65"/>
      <c r="PON5" s="65"/>
      <c r="POO5" s="65"/>
      <c r="POP5" s="65"/>
      <c r="POQ5" s="65"/>
      <c r="POR5" s="65"/>
      <c r="POS5" s="65"/>
      <c r="POT5" s="65"/>
      <c r="POU5" s="65"/>
      <c r="POV5" s="65"/>
      <c r="POW5" s="65"/>
      <c r="POX5" s="65"/>
      <c r="POY5" s="65"/>
      <c r="POZ5" s="65"/>
      <c r="PPA5" s="65"/>
      <c r="PPB5" s="65"/>
      <c r="PPC5" s="65"/>
      <c r="PPD5" s="65"/>
      <c r="PPE5" s="65"/>
      <c r="PPF5" s="65"/>
      <c r="PPG5" s="65"/>
      <c r="PPH5" s="65"/>
      <c r="PPI5" s="65"/>
      <c r="PPJ5" s="65"/>
      <c r="PPK5" s="65"/>
      <c r="PPL5" s="65"/>
      <c r="PPM5" s="65"/>
      <c r="PPN5" s="65"/>
      <c r="PPO5" s="65"/>
      <c r="PPP5" s="65"/>
      <c r="PPQ5" s="65"/>
      <c r="PPR5" s="65"/>
      <c r="PPS5" s="65"/>
      <c r="PPT5" s="65"/>
      <c r="PPU5" s="65"/>
      <c r="PPV5" s="65"/>
      <c r="PPW5" s="65"/>
      <c r="PPX5" s="65"/>
      <c r="PPY5" s="65"/>
      <c r="PPZ5" s="65"/>
      <c r="PQA5" s="65"/>
      <c r="PQB5" s="65"/>
      <c r="PQC5" s="65"/>
      <c r="PQD5" s="65"/>
      <c r="PQE5" s="65"/>
      <c r="PQF5" s="65"/>
      <c r="PQG5" s="65"/>
      <c r="PQH5" s="65"/>
      <c r="PQI5" s="65"/>
      <c r="PQJ5" s="65"/>
      <c r="PQK5" s="65"/>
      <c r="PQL5" s="65"/>
      <c r="PQM5" s="65"/>
      <c r="PQN5" s="65"/>
      <c r="PQO5" s="65"/>
      <c r="PQP5" s="65"/>
      <c r="PQQ5" s="65"/>
      <c r="PQR5" s="65"/>
      <c r="PQS5" s="65"/>
      <c r="PQT5" s="65"/>
      <c r="PQU5" s="65"/>
      <c r="PQV5" s="65"/>
      <c r="PQW5" s="65"/>
      <c r="PQX5" s="65"/>
      <c r="PQY5" s="65"/>
      <c r="PQZ5" s="65"/>
      <c r="PRA5" s="65"/>
      <c r="PRB5" s="65"/>
      <c r="PRC5" s="65"/>
      <c r="PRD5" s="65"/>
      <c r="PRE5" s="65"/>
      <c r="PRF5" s="65"/>
      <c r="PRG5" s="65"/>
      <c r="PRH5" s="65"/>
      <c r="PRI5" s="65"/>
      <c r="PRJ5" s="65"/>
      <c r="PRK5" s="65"/>
      <c r="PRL5" s="65"/>
      <c r="PRM5" s="65"/>
      <c r="PRN5" s="65"/>
      <c r="PRO5" s="65"/>
      <c r="PRP5" s="65"/>
      <c r="PRQ5" s="65"/>
      <c r="PRR5" s="65"/>
      <c r="PRS5" s="65"/>
      <c r="PRT5" s="65"/>
      <c r="PRU5" s="65"/>
      <c r="PRV5" s="65"/>
      <c r="PRW5" s="65"/>
      <c r="PRX5" s="65"/>
      <c r="PRY5" s="65"/>
      <c r="PRZ5" s="65"/>
      <c r="PSA5" s="65"/>
      <c r="PSB5" s="65"/>
      <c r="PSC5" s="65"/>
      <c r="PSD5" s="65"/>
      <c r="PSE5" s="65"/>
      <c r="PSF5" s="65"/>
      <c r="PSG5" s="65"/>
      <c r="PSH5" s="65"/>
      <c r="PSI5" s="65"/>
      <c r="PSJ5" s="65"/>
      <c r="PSK5" s="65"/>
      <c r="PSL5" s="65"/>
      <c r="PSM5" s="65"/>
      <c r="PSN5" s="65"/>
      <c r="PSO5" s="65"/>
      <c r="PSP5" s="65"/>
      <c r="PSQ5" s="65"/>
      <c r="PSR5" s="65"/>
      <c r="PSS5" s="65"/>
      <c r="PST5" s="65"/>
      <c r="PSU5" s="65"/>
      <c r="PSV5" s="65"/>
      <c r="PSW5" s="65"/>
      <c r="PSX5" s="65"/>
      <c r="PSY5" s="65"/>
      <c r="PSZ5" s="65"/>
      <c r="PTA5" s="65"/>
      <c r="PTB5" s="65"/>
      <c r="PTC5" s="65"/>
      <c r="PTD5" s="65"/>
      <c r="PTE5" s="65"/>
      <c r="PTF5" s="65"/>
      <c r="PTG5" s="65"/>
      <c r="PTH5" s="65"/>
      <c r="PTI5" s="65"/>
      <c r="PTJ5" s="65"/>
      <c r="PTK5" s="65"/>
      <c r="PTL5" s="65"/>
      <c r="PTM5" s="65"/>
      <c r="PTN5" s="65"/>
      <c r="PTO5" s="65"/>
      <c r="PTP5" s="65"/>
      <c r="PTQ5" s="65"/>
      <c r="PTR5" s="65"/>
      <c r="PTS5" s="65"/>
      <c r="PTT5" s="65"/>
      <c r="PTU5" s="65"/>
      <c r="PTV5" s="65"/>
      <c r="PTW5" s="65"/>
      <c r="PTX5" s="65"/>
      <c r="PTY5" s="65"/>
      <c r="PTZ5" s="65"/>
      <c r="PUA5" s="65"/>
      <c r="PUB5" s="65"/>
      <c r="PUC5" s="65"/>
      <c r="PUD5" s="65"/>
      <c r="PUE5" s="65"/>
      <c r="PUF5" s="65"/>
      <c r="PUG5" s="65"/>
      <c r="PUH5" s="65"/>
      <c r="PUI5" s="65"/>
      <c r="PUJ5" s="65"/>
      <c r="PUK5" s="65"/>
      <c r="PUL5" s="65"/>
      <c r="PUM5" s="65"/>
      <c r="PUN5" s="65"/>
      <c r="PUO5" s="65"/>
      <c r="PUP5" s="65"/>
      <c r="PUQ5" s="65"/>
      <c r="PUR5" s="65"/>
      <c r="PUS5" s="65"/>
      <c r="PUT5" s="65"/>
      <c r="PUU5" s="65"/>
      <c r="PUV5" s="65"/>
      <c r="PUW5" s="65"/>
      <c r="PUX5" s="65"/>
      <c r="PUY5" s="65"/>
      <c r="PUZ5" s="65"/>
      <c r="PVA5" s="65"/>
      <c r="PVB5" s="65"/>
      <c r="PVC5" s="65"/>
      <c r="PVD5" s="65"/>
      <c r="PVE5" s="65"/>
      <c r="PVF5" s="65"/>
      <c r="PVG5" s="65"/>
      <c r="PVH5" s="65"/>
      <c r="PVI5" s="65"/>
      <c r="PVJ5" s="65"/>
      <c r="PVK5" s="65"/>
      <c r="PVL5" s="65"/>
      <c r="PVM5" s="65"/>
      <c r="PVN5" s="65"/>
      <c r="PVO5" s="65"/>
      <c r="PVP5" s="65"/>
      <c r="PVQ5" s="65"/>
      <c r="PVR5" s="65"/>
      <c r="PVS5" s="65"/>
      <c r="PVT5" s="65"/>
      <c r="PVU5" s="65"/>
      <c r="PVV5" s="65"/>
      <c r="PVW5" s="65"/>
      <c r="PVX5" s="65"/>
      <c r="PVY5" s="65"/>
      <c r="PVZ5" s="65"/>
      <c r="PWA5" s="65"/>
      <c r="PWB5" s="65"/>
      <c r="PWC5" s="65"/>
      <c r="PWD5" s="65"/>
      <c r="PWE5" s="65"/>
      <c r="PWF5" s="65"/>
      <c r="PWG5" s="65"/>
      <c r="PWH5" s="65"/>
      <c r="PWI5" s="65"/>
      <c r="PWJ5" s="65"/>
      <c r="PWK5" s="65"/>
      <c r="PWL5" s="65"/>
      <c r="PWM5" s="65"/>
      <c r="PWN5" s="65"/>
      <c r="PWO5" s="65"/>
      <c r="PWP5" s="65"/>
      <c r="PWQ5" s="65"/>
      <c r="PWR5" s="65"/>
      <c r="PWS5" s="65"/>
      <c r="PWT5" s="65"/>
      <c r="PWU5" s="65"/>
      <c r="PWV5" s="65"/>
      <c r="PWW5" s="65"/>
      <c r="PWX5" s="65"/>
      <c r="PWY5" s="65"/>
      <c r="PWZ5" s="65"/>
      <c r="PXA5" s="65"/>
      <c r="PXB5" s="65"/>
      <c r="PXC5" s="65"/>
      <c r="PXD5" s="65"/>
      <c r="PXE5" s="65"/>
      <c r="PXF5" s="65"/>
      <c r="PXG5" s="65"/>
      <c r="PXH5" s="65"/>
      <c r="PXI5" s="65"/>
      <c r="PXJ5" s="65"/>
      <c r="PXK5" s="65"/>
      <c r="PXL5" s="65"/>
      <c r="PXM5" s="65"/>
      <c r="PXN5" s="65"/>
      <c r="PXO5" s="65"/>
      <c r="PXP5" s="65"/>
      <c r="PXQ5" s="65"/>
      <c r="PXR5" s="65"/>
      <c r="PXS5" s="65"/>
      <c r="PXT5" s="65"/>
      <c r="PXU5" s="65"/>
      <c r="PXV5" s="65"/>
      <c r="PXW5" s="65"/>
      <c r="PXX5" s="65"/>
      <c r="PXY5" s="65"/>
      <c r="PXZ5" s="65"/>
      <c r="PYA5" s="65"/>
      <c r="PYB5" s="65"/>
      <c r="PYC5" s="65"/>
      <c r="PYD5" s="65"/>
      <c r="PYE5" s="65"/>
      <c r="PYF5" s="65"/>
      <c r="PYG5" s="65"/>
      <c r="PYH5" s="65"/>
      <c r="PYI5" s="65"/>
      <c r="PYJ5" s="65"/>
      <c r="PYK5" s="65"/>
      <c r="PYL5" s="65"/>
      <c r="PYM5" s="65"/>
      <c r="PYN5" s="65"/>
      <c r="PYO5" s="65"/>
      <c r="PYP5" s="65"/>
      <c r="PYQ5" s="65"/>
      <c r="PYR5" s="65"/>
      <c r="PYS5" s="65"/>
      <c r="PYT5" s="65"/>
      <c r="PYU5" s="65"/>
      <c r="PYV5" s="65"/>
      <c r="PYW5" s="65"/>
      <c r="PYX5" s="65"/>
      <c r="PYY5" s="65"/>
      <c r="PYZ5" s="65"/>
      <c r="PZA5" s="65"/>
      <c r="PZB5" s="65"/>
      <c r="PZC5" s="65"/>
      <c r="PZD5" s="65"/>
      <c r="PZE5" s="65"/>
      <c r="PZF5" s="65"/>
      <c r="PZG5" s="65"/>
      <c r="PZH5" s="65"/>
      <c r="PZI5" s="65"/>
      <c r="PZJ5" s="65"/>
      <c r="PZK5" s="65"/>
      <c r="PZL5" s="65"/>
      <c r="PZM5" s="65"/>
      <c r="PZN5" s="65"/>
      <c r="PZO5" s="65"/>
      <c r="PZP5" s="65"/>
      <c r="PZQ5" s="65"/>
      <c r="PZR5" s="65"/>
      <c r="PZS5" s="65"/>
      <c r="PZT5" s="65"/>
      <c r="PZU5" s="65"/>
      <c r="PZV5" s="65"/>
      <c r="PZW5" s="65"/>
      <c r="PZX5" s="65"/>
      <c r="PZY5" s="65"/>
      <c r="PZZ5" s="65"/>
      <c r="QAA5" s="65"/>
      <c r="QAB5" s="65"/>
      <c r="QAC5" s="65"/>
      <c r="QAD5" s="65"/>
      <c r="QAE5" s="65"/>
      <c r="QAF5" s="65"/>
      <c r="QAG5" s="65"/>
      <c r="QAH5" s="65"/>
      <c r="QAI5" s="65"/>
      <c r="QAJ5" s="65"/>
      <c r="QAK5" s="65"/>
      <c r="QAL5" s="65"/>
      <c r="QAM5" s="65"/>
      <c r="QAN5" s="65"/>
      <c r="QAO5" s="65"/>
      <c r="QAP5" s="65"/>
      <c r="QAQ5" s="65"/>
      <c r="QAR5" s="65"/>
      <c r="QAS5" s="65"/>
      <c r="QAT5" s="65"/>
      <c r="QAU5" s="65"/>
      <c r="QAV5" s="65"/>
      <c r="QAW5" s="65"/>
      <c r="QAX5" s="65"/>
      <c r="QAY5" s="65"/>
      <c r="QAZ5" s="65"/>
      <c r="QBA5" s="65"/>
      <c r="QBB5" s="65"/>
      <c r="QBC5" s="65"/>
      <c r="QBD5" s="65"/>
      <c r="QBE5" s="65"/>
      <c r="QBF5" s="65"/>
      <c r="QBG5" s="65"/>
      <c r="QBH5" s="65"/>
      <c r="QBI5" s="65"/>
      <c r="QBJ5" s="65"/>
      <c r="QBK5" s="65"/>
      <c r="QBL5" s="65"/>
      <c r="QBM5" s="65"/>
      <c r="QBN5" s="65"/>
      <c r="QBO5" s="65"/>
      <c r="QBP5" s="65"/>
      <c r="QBQ5" s="65"/>
      <c r="QBR5" s="65"/>
      <c r="QBS5" s="65"/>
      <c r="QBT5" s="65"/>
      <c r="QBU5" s="65"/>
      <c r="QBV5" s="65"/>
      <c r="QBW5" s="65"/>
      <c r="QBX5" s="65"/>
      <c r="QBY5" s="65"/>
      <c r="QBZ5" s="65"/>
      <c r="QCA5" s="65"/>
      <c r="QCB5" s="65"/>
      <c r="QCC5" s="65"/>
      <c r="QCD5" s="65"/>
      <c r="QCE5" s="65"/>
      <c r="QCF5" s="65"/>
      <c r="QCG5" s="65"/>
      <c r="QCH5" s="65"/>
      <c r="QCI5" s="65"/>
      <c r="QCJ5" s="65"/>
      <c r="QCK5" s="65"/>
      <c r="QCL5" s="65"/>
      <c r="QCM5" s="65"/>
      <c r="QCN5" s="65"/>
      <c r="QCO5" s="65"/>
      <c r="QCP5" s="65"/>
      <c r="QCQ5" s="65"/>
      <c r="QCR5" s="65"/>
      <c r="QCS5" s="65"/>
      <c r="QCT5" s="65"/>
      <c r="QCU5" s="65"/>
      <c r="QCV5" s="65"/>
      <c r="QCW5" s="65"/>
      <c r="QCX5" s="65"/>
      <c r="QCY5" s="65"/>
      <c r="QCZ5" s="65"/>
      <c r="QDA5" s="65"/>
      <c r="QDB5" s="65"/>
      <c r="QDC5" s="65"/>
      <c r="QDD5" s="65"/>
      <c r="QDE5" s="65"/>
      <c r="QDF5" s="65"/>
      <c r="QDG5" s="65"/>
      <c r="QDH5" s="65"/>
      <c r="QDI5" s="65"/>
      <c r="QDJ5" s="65"/>
      <c r="QDK5" s="65"/>
      <c r="QDL5" s="65"/>
      <c r="QDM5" s="65"/>
      <c r="QDN5" s="65"/>
      <c r="QDO5" s="65"/>
      <c r="QDP5" s="65"/>
      <c r="QDQ5" s="65"/>
      <c r="QDR5" s="65"/>
      <c r="QDS5" s="65"/>
      <c r="QDT5" s="65"/>
      <c r="QDU5" s="65"/>
      <c r="QDV5" s="65"/>
      <c r="QDW5" s="65"/>
      <c r="QDX5" s="65"/>
      <c r="QDY5" s="65"/>
      <c r="QDZ5" s="65"/>
      <c r="QEA5" s="65"/>
      <c r="QEB5" s="65"/>
      <c r="QEC5" s="65"/>
      <c r="QED5" s="65"/>
      <c r="QEE5" s="65"/>
      <c r="QEF5" s="65"/>
      <c r="QEG5" s="65"/>
      <c r="QEH5" s="65"/>
      <c r="QEI5" s="65"/>
      <c r="QEJ5" s="65"/>
      <c r="QEK5" s="65"/>
      <c r="QEL5" s="65"/>
      <c r="QEM5" s="65"/>
      <c r="QEN5" s="65"/>
      <c r="QEO5" s="65"/>
      <c r="QEP5" s="65"/>
      <c r="QEQ5" s="65"/>
      <c r="QER5" s="65"/>
      <c r="QES5" s="65"/>
      <c r="QET5" s="65"/>
      <c r="QEU5" s="65"/>
      <c r="QEV5" s="65"/>
      <c r="QEW5" s="65"/>
      <c r="QEX5" s="65"/>
      <c r="QEY5" s="65"/>
      <c r="QEZ5" s="65"/>
      <c r="QFA5" s="65"/>
      <c r="QFB5" s="65"/>
      <c r="QFC5" s="65"/>
      <c r="QFD5" s="65"/>
      <c r="QFE5" s="65"/>
      <c r="QFF5" s="65"/>
      <c r="QFG5" s="65"/>
      <c r="QFH5" s="65"/>
      <c r="QFI5" s="65"/>
      <c r="QFJ5" s="65"/>
      <c r="QFK5" s="65"/>
      <c r="QFL5" s="65"/>
      <c r="QFM5" s="65"/>
      <c r="QFN5" s="65"/>
      <c r="QFO5" s="65"/>
      <c r="QFP5" s="65"/>
      <c r="QFQ5" s="65"/>
      <c r="QFR5" s="65"/>
      <c r="QFS5" s="65"/>
      <c r="QFT5" s="65"/>
      <c r="QFU5" s="65"/>
      <c r="QFV5" s="65"/>
      <c r="QFW5" s="65"/>
      <c r="QFX5" s="65"/>
      <c r="QFY5" s="65"/>
      <c r="QFZ5" s="65"/>
      <c r="QGA5" s="65"/>
      <c r="QGB5" s="65"/>
      <c r="QGC5" s="65"/>
      <c r="QGD5" s="65"/>
      <c r="QGE5" s="65"/>
      <c r="QGF5" s="65"/>
      <c r="QGG5" s="65"/>
      <c r="QGH5" s="65"/>
      <c r="QGI5" s="65"/>
      <c r="QGJ5" s="65"/>
      <c r="QGK5" s="65"/>
      <c r="QGL5" s="65"/>
      <c r="QGM5" s="65"/>
      <c r="QGN5" s="65"/>
      <c r="QGO5" s="65"/>
      <c r="QGP5" s="65"/>
      <c r="QGQ5" s="65"/>
      <c r="QGR5" s="65"/>
      <c r="QGS5" s="65"/>
      <c r="QGT5" s="65"/>
      <c r="QGU5" s="65"/>
      <c r="QGV5" s="65"/>
      <c r="QGW5" s="65"/>
      <c r="QGX5" s="65"/>
      <c r="QGY5" s="65"/>
      <c r="QGZ5" s="65"/>
      <c r="QHA5" s="65"/>
      <c r="QHB5" s="65"/>
      <c r="QHC5" s="65"/>
      <c r="QHD5" s="65"/>
      <c r="QHE5" s="65"/>
      <c r="QHF5" s="65"/>
      <c r="QHG5" s="65"/>
      <c r="QHH5" s="65"/>
      <c r="QHI5" s="65"/>
      <c r="QHJ5" s="65"/>
      <c r="QHK5" s="65"/>
      <c r="QHL5" s="65"/>
      <c r="QHM5" s="65"/>
      <c r="QHN5" s="65"/>
      <c r="QHO5" s="65"/>
      <c r="QHP5" s="65"/>
      <c r="QHQ5" s="65"/>
      <c r="QHR5" s="65"/>
      <c r="QHS5" s="65"/>
      <c r="QHT5" s="65"/>
      <c r="QHU5" s="65"/>
      <c r="QHV5" s="65"/>
      <c r="QHW5" s="65"/>
      <c r="QHX5" s="65"/>
      <c r="QHY5" s="65"/>
      <c r="QHZ5" s="65"/>
      <c r="QIA5" s="65"/>
      <c r="QIB5" s="65"/>
      <c r="QIC5" s="65"/>
      <c r="QID5" s="65"/>
      <c r="QIE5" s="65"/>
      <c r="QIF5" s="65"/>
      <c r="QIG5" s="65"/>
      <c r="QIH5" s="65"/>
      <c r="QII5" s="65"/>
      <c r="QIJ5" s="65"/>
      <c r="QIK5" s="65"/>
      <c r="QIL5" s="65"/>
      <c r="QIM5" s="65"/>
      <c r="QIN5" s="65"/>
      <c r="QIO5" s="65"/>
      <c r="QIP5" s="65"/>
      <c r="QIQ5" s="65"/>
      <c r="QIR5" s="65"/>
      <c r="QIS5" s="65"/>
      <c r="QIT5" s="65"/>
      <c r="QIU5" s="65"/>
      <c r="QIV5" s="65"/>
      <c r="QIW5" s="65"/>
      <c r="QIX5" s="65"/>
      <c r="QIY5" s="65"/>
      <c r="QIZ5" s="65"/>
      <c r="QJA5" s="65"/>
      <c r="QJB5" s="65"/>
      <c r="QJC5" s="65"/>
      <c r="QJD5" s="65"/>
      <c r="QJE5" s="65"/>
      <c r="QJF5" s="65"/>
      <c r="QJG5" s="65"/>
      <c r="QJH5" s="65"/>
      <c r="QJI5" s="65"/>
      <c r="QJJ5" s="65"/>
      <c r="QJK5" s="65"/>
      <c r="QJL5" s="65"/>
      <c r="QJM5" s="65"/>
      <c r="QJN5" s="65"/>
      <c r="QJO5" s="65"/>
      <c r="QJP5" s="65"/>
      <c r="QJQ5" s="65"/>
      <c r="QJR5" s="65"/>
      <c r="QJS5" s="65"/>
      <c r="QJT5" s="65"/>
      <c r="QJU5" s="65"/>
      <c r="QJV5" s="65"/>
      <c r="QJW5" s="65"/>
      <c r="QJX5" s="65"/>
      <c r="QJY5" s="65"/>
      <c r="QJZ5" s="65"/>
      <c r="QKA5" s="65"/>
      <c r="QKB5" s="65"/>
      <c r="QKC5" s="65"/>
      <c r="QKD5" s="65"/>
      <c r="QKE5" s="65"/>
      <c r="QKF5" s="65"/>
      <c r="QKG5" s="65"/>
      <c r="QKH5" s="65"/>
      <c r="QKI5" s="65"/>
      <c r="QKJ5" s="65"/>
      <c r="QKK5" s="65"/>
      <c r="QKL5" s="65"/>
      <c r="QKM5" s="65"/>
      <c r="QKN5" s="65"/>
      <c r="QKO5" s="65"/>
      <c r="QKP5" s="65"/>
      <c r="QKQ5" s="65"/>
      <c r="QKR5" s="65"/>
      <c r="QKS5" s="65"/>
      <c r="QKT5" s="65"/>
      <c r="QKU5" s="65"/>
      <c r="QKV5" s="65"/>
      <c r="QKW5" s="65"/>
      <c r="QKX5" s="65"/>
      <c r="QKY5" s="65"/>
      <c r="QKZ5" s="65"/>
      <c r="QLA5" s="65"/>
      <c r="QLB5" s="65"/>
      <c r="QLC5" s="65"/>
      <c r="QLD5" s="65"/>
      <c r="QLE5" s="65"/>
      <c r="QLF5" s="65"/>
      <c r="QLG5" s="65"/>
      <c r="QLH5" s="65"/>
      <c r="QLI5" s="65"/>
      <c r="QLJ5" s="65"/>
      <c r="QLK5" s="65"/>
      <c r="QLL5" s="65"/>
      <c r="QLM5" s="65"/>
      <c r="QLN5" s="65"/>
      <c r="QLO5" s="65"/>
      <c r="QLP5" s="65"/>
      <c r="QLQ5" s="65"/>
      <c r="QLR5" s="65"/>
      <c r="QLS5" s="65"/>
      <c r="QLT5" s="65"/>
      <c r="QLU5" s="65"/>
      <c r="QLV5" s="65"/>
      <c r="QLW5" s="65"/>
      <c r="QLX5" s="65"/>
      <c r="QLY5" s="65"/>
      <c r="QLZ5" s="65"/>
      <c r="QMA5" s="65"/>
      <c r="QMB5" s="65"/>
      <c r="QMC5" s="65"/>
      <c r="QMD5" s="65"/>
      <c r="QME5" s="65"/>
      <c r="QMF5" s="65"/>
      <c r="QMG5" s="65"/>
      <c r="QMH5" s="65"/>
      <c r="QMI5" s="65"/>
      <c r="QMJ5" s="65"/>
      <c r="QMK5" s="65"/>
      <c r="QML5" s="65"/>
      <c r="QMM5" s="65"/>
      <c r="QMN5" s="65"/>
      <c r="QMO5" s="65"/>
      <c r="QMP5" s="65"/>
      <c r="QMQ5" s="65"/>
      <c r="QMR5" s="65"/>
      <c r="QMS5" s="65"/>
      <c r="QMT5" s="65"/>
      <c r="QMU5" s="65"/>
      <c r="QMV5" s="65"/>
      <c r="QMW5" s="65"/>
      <c r="QMX5" s="65"/>
      <c r="QMY5" s="65"/>
      <c r="QMZ5" s="65"/>
      <c r="QNA5" s="65"/>
      <c r="QNB5" s="65"/>
      <c r="QNC5" s="65"/>
      <c r="QND5" s="65"/>
      <c r="QNE5" s="65"/>
      <c r="QNF5" s="65"/>
      <c r="QNG5" s="65"/>
      <c r="QNH5" s="65"/>
      <c r="QNI5" s="65"/>
      <c r="QNJ5" s="65"/>
      <c r="QNK5" s="65"/>
      <c r="QNL5" s="65"/>
      <c r="QNM5" s="65"/>
      <c r="QNN5" s="65"/>
      <c r="QNO5" s="65"/>
      <c r="QNP5" s="65"/>
      <c r="QNQ5" s="65"/>
      <c r="QNR5" s="65"/>
      <c r="QNS5" s="65"/>
      <c r="QNT5" s="65"/>
      <c r="QNU5" s="65"/>
      <c r="QNV5" s="65"/>
      <c r="QNW5" s="65"/>
      <c r="QNX5" s="65"/>
      <c r="QNY5" s="65"/>
      <c r="QNZ5" s="65"/>
      <c r="QOA5" s="65"/>
      <c r="QOB5" s="65"/>
      <c r="QOC5" s="65"/>
      <c r="QOD5" s="65"/>
      <c r="QOE5" s="65"/>
      <c r="QOF5" s="65"/>
      <c r="QOG5" s="65"/>
      <c r="QOH5" s="65"/>
      <c r="QOI5" s="65"/>
      <c r="QOJ5" s="65"/>
      <c r="QOK5" s="65"/>
      <c r="QOL5" s="65"/>
      <c r="QOM5" s="65"/>
      <c r="QON5" s="65"/>
      <c r="QOO5" s="65"/>
      <c r="QOP5" s="65"/>
      <c r="QOQ5" s="65"/>
      <c r="QOR5" s="65"/>
      <c r="QOS5" s="65"/>
      <c r="QOT5" s="65"/>
      <c r="QOU5" s="65"/>
      <c r="QOV5" s="65"/>
      <c r="QOW5" s="65"/>
      <c r="QOX5" s="65"/>
      <c r="QOY5" s="65"/>
      <c r="QOZ5" s="65"/>
      <c r="QPA5" s="65"/>
      <c r="QPB5" s="65"/>
      <c r="QPC5" s="65"/>
      <c r="QPD5" s="65"/>
      <c r="QPE5" s="65"/>
      <c r="QPF5" s="65"/>
      <c r="QPG5" s="65"/>
      <c r="QPH5" s="65"/>
      <c r="QPI5" s="65"/>
      <c r="QPJ5" s="65"/>
      <c r="QPK5" s="65"/>
      <c r="QPL5" s="65"/>
      <c r="QPM5" s="65"/>
      <c r="QPN5" s="65"/>
      <c r="QPO5" s="65"/>
      <c r="QPP5" s="65"/>
      <c r="QPQ5" s="65"/>
      <c r="QPR5" s="65"/>
      <c r="QPS5" s="65"/>
      <c r="QPT5" s="65"/>
      <c r="QPU5" s="65"/>
      <c r="QPV5" s="65"/>
      <c r="QPW5" s="65"/>
      <c r="QPX5" s="65"/>
      <c r="QPY5" s="65"/>
      <c r="QPZ5" s="65"/>
      <c r="QQA5" s="65"/>
      <c r="QQB5" s="65"/>
      <c r="QQC5" s="65"/>
      <c r="QQD5" s="65"/>
      <c r="QQE5" s="65"/>
      <c r="QQF5" s="65"/>
      <c r="QQG5" s="65"/>
      <c r="QQH5" s="65"/>
      <c r="QQI5" s="65"/>
      <c r="QQJ5" s="65"/>
      <c r="QQK5" s="65"/>
      <c r="QQL5" s="65"/>
      <c r="QQM5" s="65"/>
      <c r="QQN5" s="65"/>
      <c r="QQO5" s="65"/>
      <c r="QQP5" s="65"/>
      <c r="QQQ5" s="65"/>
      <c r="QQR5" s="65"/>
      <c r="QQS5" s="65"/>
      <c r="QQT5" s="65"/>
      <c r="QQU5" s="65"/>
      <c r="QQV5" s="65"/>
      <c r="QQW5" s="65"/>
      <c r="QQX5" s="65"/>
      <c r="QQY5" s="65"/>
      <c r="QQZ5" s="65"/>
      <c r="QRA5" s="65"/>
      <c r="QRB5" s="65"/>
      <c r="QRC5" s="65"/>
      <c r="QRD5" s="65"/>
      <c r="QRE5" s="65"/>
      <c r="QRF5" s="65"/>
      <c r="QRG5" s="65"/>
      <c r="QRH5" s="65"/>
      <c r="QRI5" s="65"/>
      <c r="QRJ5" s="65"/>
      <c r="QRK5" s="65"/>
      <c r="QRL5" s="65"/>
      <c r="QRM5" s="65"/>
      <c r="QRN5" s="65"/>
      <c r="QRO5" s="65"/>
      <c r="QRP5" s="65"/>
      <c r="QRQ5" s="65"/>
      <c r="QRR5" s="65"/>
      <c r="QRS5" s="65"/>
      <c r="QRT5" s="65"/>
      <c r="QRU5" s="65"/>
      <c r="QRV5" s="65"/>
      <c r="QRW5" s="65"/>
      <c r="QRX5" s="65"/>
      <c r="QRY5" s="65"/>
      <c r="QRZ5" s="65"/>
      <c r="QSA5" s="65"/>
      <c r="QSB5" s="65"/>
      <c r="QSC5" s="65"/>
      <c r="QSD5" s="65"/>
      <c r="QSE5" s="65"/>
      <c r="QSF5" s="65"/>
      <c r="QSG5" s="65"/>
      <c r="QSH5" s="65"/>
      <c r="QSI5" s="65"/>
      <c r="QSJ5" s="65"/>
      <c r="QSK5" s="65"/>
      <c r="QSL5" s="65"/>
      <c r="QSM5" s="65"/>
      <c r="QSN5" s="65"/>
      <c r="QSO5" s="65"/>
      <c r="QSP5" s="65"/>
      <c r="QSQ5" s="65"/>
      <c r="QSR5" s="65"/>
      <c r="QSS5" s="65"/>
      <c r="QST5" s="65"/>
      <c r="QSU5" s="65"/>
      <c r="QSV5" s="65"/>
      <c r="QSW5" s="65"/>
      <c r="QSX5" s="65"/>
      <c r="QSY5" s="65"/>
      <c r="QSZ5" s="65"/>
      <c r="QTA5" s="65"/>
      <c r="QTB5" s="65"/>
      <c r="QTC5" s="65"/>
      <c r="QTD5" s="65"/>
      <c r="QTE5" s="65"/>
      <c r="QTF5" s="65"/>
      <c r="QTG5" s="65"/>
      <c r="QTH5" s="65"/>
      <c r="QTI5" s="65"/>
      <c r="QTJ5" s="65"/>
      <c r="QTK5" s="65"/>
      <c r="QTL5" s="65"/>
      <c r="QTM5" s="65"/>
      <c r="QTN5" s="65"/>
      <c r="QTO5" s="65"/>
      <c r="QTP5" s="65"/>
      <c r="QTQ5" s="65"/>
      <c r="QTR5" s="65"/>
      <c r="QTS5" s="65"/>
      <c r="QTT5" s="65"/>
      <c r="QTU5" s="65"/>
      <c r="QTV5" s="65"/>
      <c r="QTW5" s="65"/>
      <c r="QTX5" s="65"/>
      <c r="QTY5" s="65"/>
      <c r="QTZ5" s="65"/>
      <c r="QUA5" s="65"/>
      <c r="QUB5" s="65"/>
      <c r="QUC5" s="65"/>
      <c r="QUD5" s="65"/>
      <c r="QUE5" s="65"/>
      <c r="QUF5" s="65"/>
      <c r="QUG5" s="65"/>
      <c r="QUH5" s="65"/>
      <c r="QUI5" s="65"/>
      <c r="QUJ5" s="65"/>
      <c r="QUK5" s="65"/>
      <c r="QUL5" s="65"/>
      <c r="QUM5" s="65"/>
      <c r="QUN5" s="65"/>
      <c r="QUO5" s="65"/>
      <c r="QUP5" s="65"/>
      <c r="QUQ5" s="65"/>
      <c r="QUR5" s="65"/>
      <c r="QUS5" s="65"/>
      <c r="QUT5" s="65"/>
      <c r="QUU5" s="65"/>
      <c r="QUV5" s="65"/>
      <c r="QUW5" s="65"/>
      <c r="QUX5" s="65"/>
      <c r="QUY5" s="65"/>
      <c r="QUZ5" s="65"/>
      <c r="QVA5" s="65"/>
      <c r="QVB5" s="65"/>
      <c r="QVC5" s="65"/>
      <c r="QVD5" s="65"/>
      <c r="QVE5" s="65"/>
      <c r="QVF5" s="65"/>
      <c r="QVG5" s="65"/>
      <c r="QVH5" s="65"/>
      <c r="QVI5" s="65"/>
      <c r="QVJ5" s="65"/>
      <c r="QVK5" s="65"/>
      <c r="QVL5" s="65"/>
      <c r="QVM5" s="65"/>
      <c r="QVN5" s="65"/>
      <c r="QVO5" s="65"/>
      <c r="QVP5" s="65"/>
      <c r="QVQ5" s="65"/>
      <c r="QVR5" s="65"/>
      <c r="QVS5" s="65"/>
      <c r="QVT5" s="65"/>
      <c r="QVU5" s="65"/>
      <c r="QVV5" s="65"/>
      <c r="QVW5" s="65"/>
      <c r="QVX5" s="65"/>
      <c r="QVY5" s="65"/>
      <c r="QVZ5" s="65"/>
      <c r="QWA5" s="65"/>
      <c r="QWB5" s="65"/>
      <c r="QWC5" s="65"/>
      <c r="QWD5" s="65"/>
      <c r="QWE5" s="65"/>
      <c r="QWF5" s="65"/>
      <c r="QWG5" s="65"/>
      <c r="QWH5" s="65"/>
      <c r="QWI5" s="65"/>
      <c r="QWJ5" s="65"/>
      <c r="QWK5" s="65"/>
      <c r="QWL5" s="65"/>
      <c r="QWM5" s="65"/>
      <c r="QWN5" s="65"/>
      <c r="QWO5" s="65"/>
      <c r="QWP5" s="65"/>
      <c r="QWQ5" s="65"/>
      <c r="QWR5" s="65"/>
      <c r="QWS5" s="65"/>
      <c r="QWT5" s="65"/>
      <c r="QWU5" s="65"/>
      <c r="QWV5" s="65"/>
      <c r="QWW5" s="65"/>
      <c r="QWX5" s="65"/>
      <c r="QWY5" s="65"/>
      <c r="QWZ5" s="65"/>
      <c r="QXA5" s="65"/>
      <c r="QXB5" s="65"/>
      <c r="QXC5" s="65"/>
      <c r="QXD5" s="65"/>
      <c r="QXE5" s="65"/>
      <c r="QXF5" s="65"/>
      <c r="QXG5" s="65"/>
      <c r="QXH5" s="65"/>
      <c r="QXI5" s="65"/>
      <c r="QXJ5" s="65"/>
      <c r="QXK5" s="65"/>
      <c r="QXL5" s="65"/>
      <c r="QXM5" s="65"/>
      <c r="QXN5" s="65"/>
      <c r="QXO5" s="65"/>
      <c r="QXP5" s="65"/>
      <c r="QXQ5" s="65"/>
      <c r="QXR5" s="65"/>
      <c r="QXS5" s="65"/>
      <c r="QXT5" s="65"/>
      <c r="QXU5" s="65"/>
      <c r="QXV5" s="65"/>
      <c r="QXW5" s="65"/>
      <c r="QXX5" s="65"/>
      <c r="QXY5" s="65"/>
      <c r="QXZ5" s="65"/>
      <c r="QYA5" s="65"/>
      <c r="QYB5" s="65"/>
      <c r="QYC5" s="65"/>
      <c r="QYD5" s="65"/>
      <c r="QYE5" s="65"/>
      <c r="QYF5" s="65"/>
      <c r="QYG5" s="65"/>
      <c r="QYH5" s="65"/>
      <c r="QYI5" s="65"/>
      <c r="QYJ5" s="65"/>
      <c r="QYK5" s="65"/>
      <c r="QYL5" s="65"/>
      <c r="QYM5" s="65"/>
      <c r="QYN5" s="65"/>
      <c r="QYO5" s="65"/>
      <c r="QYP5" s="65"/>
      <c r="QYQ5" s="65"/>
      <c r="QYR5" s="65"/>
      <c r="QYS5" s="65"/>
      <c r="QYT5" s="65"/>
      <c r="QYU5" s="65"/>
      <c r="QYV5" s="65"/>
      <c r="QYW5" s="65"/>
      <c r="QYX5" s="65"/>
      <c r="QYY5" s="65"/>
      <c r="QYZ5" s="65"/>
      <c r="QZA5" s="65"/>
      <c r="QZB5" s="65"/>
      <c r="QZC5" s="65"/>
      <c r="QZD5" s="65"/>
      <c r="QZE5" s="65"/>
      <c r="QZF5" s="65"/>
      <c r="QZG5" s="65"/>
      <c r="QZH5" s="65"/>
      <c r="QZI5" s="65"/>
      <c r="QZJ5" s="65"/>
      <c r="QZK5" s="65"/>
      <c r="QZL5" s="65"/>
      <c r="QZM5" s="65"/>
      <c r="QZN5" s="65"/>
      <c r="QZO5" s="65"/>
      <c r="QZP5" s="65"/>
      <c r="QZQ5" s="65"/>
      <c r="QZR5" s="65"/>
      <c r="QZS5" s="65"/>
      <c r="QZT5" s="65"/>
      <c r="QZU5" s="65"/>
      <c r="QZV5" s="65"/>
      <c r="QZW5" s="65"/>
      <c r="QZX5" s="65"/>
      <c r="QZY5" s="65"/>
      <c r="QZZ5" s="65"/>
      <c r="RAA5" s="65"/>
      <c r="RAB5" s="65"/>
      <c r="RAC5" s="65"/>
      <c r="RAD5" s="65"/>
      <c r="RAE5" s="65"/>
      <c r="RAF5" s="65"/>
      <c r="RAG5" s="65"/>
      <c r="RAH5" s="65"/>
      <c r="RAI5" s="65"/>
      <c r="RAJ5" s="65"/>
      <c r="RAK5" s="65"/>
      <c r="RAL5" s="65"/>
      <c r="RAM5" s="65"/>
      <c r="RAN5" s="65"/>
      <c r="RAO5" s="65"/>
      <c r="RAP5" s="65"/>
      <c r="RAQ5" s="65"/>
      <c r="RAR5" s="65"/>
      <c r="RAS5" s="65"/>
      <c r="RAT5" s="65"/>
      <c r="RAU5" s="65"/>
      <c r="RAV5" s="65"/>
      <c r="RAW5" s="65"/>
      <c r="RAX5" s="65"/>
      <c r="RAY5" s="65"/>
      <c r="RAZ5" s="65"/>
      <c r="RBA5" s="65"/>
      <c r="RBB5" s="65"/>
      <c r="RBC5" s="65"/>
      <c r="RBD5" s="65"/>
      <c r="RBE5" s="65"/>
      <c r="RBF5" s="65"/>
      <c r="RBG5" s="65"/>
      <c r="RBH5" s="65"/>
      <c r="RBI5" s="65"/>
      <c r="RBJ5" s="65"/>
      <c r="RBK5" s="65"/>
      <c r="RBL5" s="65"/>
      <c r="RBM5" s="65"/>
      <c r="RBN5" s="65"/>
      <c r="RBO5" s="65"/>
      <c r="RBP5" s="65"/>
      <c r="RBQ5" s="65"/>
      <c r="RBR5" s="65"/>
      <c r="RBS5" s="65"/>
      <c r="RBT5" s="65"/>
      <c r="RBU5" s="65"/>
      <c r="RBV5" s="65"/>
      <c r="RBW5" s="65"/>
      <c r="RBX5" s="65"/>
      <c r="RBY5" s="65"/>
      <c r="RBZ5" s="65"/>
      <c r="RCA5" s="65"/>
      <c r="RCB5" s="65"/>
      <c r="RCC5" s="65"/>
      <c r="RCD5" s="65"/>
      <c r="RCE5" s="65"/>
      <c r="RCF5" s="65"/>
      <c r="RCG5" s="65"/>
      <c r="RCH5" s="65"/>
      <c r="RCI5" s="65"/>
      <c r="RCJ5" s="65"/>
      <c r="RCK5" s="65"/>
      <c r="RCL5" s="65"/>
      <c r="RCM5" s="65"/>
      <c r="RCN5" s="65"/>
      <c r="RCO5" s="65"/>
      <c r="RCP5" s="65"/>
      <c r="RCQ5" s="65"/>
      <c r="RCR5" s="65"/>
      <c r="RCS5" s="65"/>
      <c r="RCT5" s="65"/>
      <c r="RCU5" s="65"/>
      <c r="RCV5" s="65"/>
      <c r="RCW5" s="65"/>
      <c r="RCX5" s="65"/>
      <c r="RCY5" s="65"/>
      <c r="RCZ5" s="65"/>
      <c r="RDA5" s="65"/>
      <c r="RDB5" s="65"/>
      <c r="RDC5" s="65"/>
      <c r="RDD5" s="65"/>
      <c r="RDE5" s="65"/>
      <c r="RDF5" s="65"/>
      <c r="RDG5" s="65"/>
      <c r="RDH5" s="65"/>
      <c r="RDI5" s="65"/>
      <c r="RDJ5" s="65"/>
      <c r="RDK5" s="65"/>
      <c r="RDL5" s="65"/>
      <c r="RDM5" s="65"/>
      <c r="RDN5" s="65"/>
      <c r="RDO5" s="65"/>
      <c r="RDP5" s="65"/>
      <c r="RDQ5" s="65"/>
      <c r="RDR5" s="65"/>
      <c r="RDS5" s="65"/>
      <c r="RDT5" s="65"/>
      <c r="RDU5" s="65"/>
      <c r="RDV5" s="65"/>
      <c r="RDW5" s="65"/>
      <c r="RDX5" s="65"/>
      <c r="RDY5" s="65"/>
      <c r="RDZ5" s="65"/>
      <c r="REA5" s="65"/>
      <c r="REB5" s="65"/>
      <c r="REC5" s="65"/>
      <c r="RED5" s="65"/>
      <c r="REE5" s="65"/>
      <c r="REF5" s="65"/>
      <c r="REG5" s="65"/>
      <c r="REH5" s="65"/>
      <c r="REI5" s="65"/>
      <c r="REJ5" s="65"/>
      <c r="REK5" s="65"/>
      <c r="REL5" s="65"/>
      <c r="REM5" s="65"/>
      <c r="REN5" s="65"/>
      <c r="REO5" s="65"/>
      <c r="REP5" s="65"/>
      <c r="REQ5" s="65"/>
      <c r="RER5" s="65"/>
      <c r="RES5" s="65"/>
      <c r="RET5" s="65"/>
      <c r="REU5" s="65"/>
      <c r="REV5" s="65"/>
      <c r="REW5" s="65"/>
      <c r="REX5" s="65"/>
      <c r="REY5" s="65"/>
      <c r="REZ5" s="65"/>
      <c r="RFA5" s="65"/>
      <c r="RFB5" s="65"/>
      <c r="RFC5" s="65"/>
      <c r="RFD5" s="65"/>
      <c r="RFE5" s="65"/>
      <c r="RFF5" s="65"/>
      <c r="RFG5" s="65"/>
      <c r="RFH5" s="65"/>
      <c r="RFI5" s="65"/>
      <c r="RFJ5" s="65"/>
      <c r="RFK5" s="65"/>
      <c r="RFL5" s="65"/>
      <c r="RFM5" s="65"/>
      <c r="RFN5" s="65"/>
      <c r="RFO5" s="65"/>
      <c r="RFP5" s="65"/>
      <c r="RFQ5" s="65"/>
      <c r="RFR5" s="65"/>
      <c r="RFS5" s="65"/>
      <c r="RFT5" s="65"/>
      <c r="RFU5" s="65"/>
      <c r="RFV5" s="65"/>
      <c r="RFW5" s="65"/>
      <c r="RFX5" s="65"/>
      <c r="RFY5" s="65"/>
      <c r="RFZ5" s="65"/>
      <c r="RGA5" s="65"/>
      <c r="RGB5" s="65"/>
      <c r="RGC5" s="65"/>
      <c r="RGD5" s="65"/>
      <c r="RGE5" s="65"/>
      <c r="RGF5" s="65"/>
      <c r="RGG5" s="65"/>
      <c r="RGH5" s="65"/>
      <c r="RGI5" s="65"/>
      <c r="RGJ5" s="65"/>
      <c r="RGK5" s="65"/>
      <c r="RGL5" s="65"/>
      <c r="RGM5" s="65"/>
      <c r="RGN5" s="65"/>
      <c r="RGO5" s="65"/>
      <c r="RGP5" s="65"/>
      <c r="RGQ5" s="65"/>
      <c r="RGR5" s="65"/>
      <c r="RGS5" s="65"/>
      <c r="RGT5" s="65"/>
      <c r="RGU5" s="65"/>
      <c r="RGV5" s="65"/>
      <c r="RGW5" s="65"/>
      <c r="RGX5" s="65"/>
      <c r="RGY5" s="65"/>
      <c r="RGZ5" s="65"/>
      <c r="RHA5" s="65"/>
      <c r="RHB5" s="65"/>
      <c r="RHC5" s="65"/>
      <c r="RHD5" s="65"/>
      <c r="RHE5" s="65"/>
      <c r="RHF5" s="65"/>
      <c r="RHG5" s="65"/>
      <c r="RHH5" s="65"/>
      <c r="RHI5" s="65"/>
      <c r="RHJ5" s="65"/>
      <c r="RHK5" s="65"/>
      <c r="RHL5" s="65"/>
      <c r="RHM5" s="65"/>
      <c r="RHN5" s="65"/>
      <c r="RHO5" s="65"/>
      <c r="RHP5" s="65"/>
      <c r="RHQ5" s="65"/>
      <c r="RHR5" s="65"/>
      <c r="RHS5" s="65"/>
      <c r="RHT5" s="65"/>
      <c r="RHU5" s="65"/>
      <c r="RHV5" s="65"/>
      <c r="RHW5" s="65"/>
      <c r="RHX5" s="65"/>
      <c r="RHY5" s="65"/>
      <c r="RHZ5" s="65"/>
      <c r="RIA5" s="65"/>
      <c r="RIB5" s="65"/>
      <c r="RIC5" s="65"/>
      <c r="RID5" s="65"/>
      <c r="RIE5" s="65"/>
      <c r="RIF5" s="65"/>
      <c r="RIG5" s="65"/>
      <c r="RIH5" s="65"/>
      <c r="RII5" s="65"/>
      <c r="RIJ5" s="65"/>
      <c r="RIK5" s="65"/>
      <c r="RIL5" s="65"/>
      <c r="RIM5" s="65"/>
      <c r="RIN5" s="65"/>
      <c r="RIO5" s="65"/>
      <c r="RIP5" s="65"/>
      <c r="RIQ5" s="65"/>
      <c r="RIR5" s="65"/>
      <c r="RIS5" s="65"/>
      <c r="RIT5" s="65"/>
      <c r="RIU5" s="65"/>
      <c r="RIV5" s="65"/>
      <c r="RIW5" s="65"/>
      <c r="RIX5" s="65"/>
      <c r="RIY5" s="65"/>
      <c r="RIZ5" s="65"/>
      <c r="RJA5" s="65"/>
      <c r="RJB5" s="65"/>
      <c r="RJC5" s="65"/>
      <c r="RJD5" s="65"/>
      <c r="RJE5" s="65"/>
      <c r="RJF5" s="65"/>
      <c r="RJG5" s="65"/>
      <c r="RJH5" s="65"/>
      <c r="RJI5" s="65"/>
      <c r="RJJ5" s="65"/>
      <c r="RJK5" s="65"/>
      <c r="RJL5" s="65"/>
      <c r="RJM5" s="65"/>
      <c r="RJN5" s="65"/>
      <c r="RJO5" s="65"/>
      <c r="RJP5" s="65"/>
      <c r="RJQ5" s="65"/>
      <c r="RJR5" s="65"/>
      <c r="RJS5" s="65"/>
      <c r="RJT5" s="65"/>
      <c r="RJU5" s="65"/>
      <c r="RJV5" s="65"/>
      <c r="RJW5" s="65"/>
      <c r="RJX5" s="65"/>
      <c r="RJY5" s="65"/>
      <c r="RJZ5" s="65"/>
      <c r="RKA5" s="65"/>
      <c r="RKB5" s="65"/>
      <c r="RKC5" s="65"/>
      <c r="RKD5" s="65"/>
      <c r="RKE5" s="65"/>
      <c r="RKF5" s="65"/>
      <c r="RKG5" s="65"/>
      <c r="RKH5" s="65"/>
      <c r="RKI5" s="65"/>
      <c r="RKJ5" s="65"/>
      <c r="RKK5" s="65"/>
      <c r="RKL5" s="65"/>
      <c r="RKM5" s="65"/>
      <c r="RKN5" s="65"/>
      <c r="RKO5" s="65"/>
      <c r="RKP5" s="65"/>
      <c r="RKQ5" s="65"/>
      <c r="RKR5" s="65"/>
      <c r="RKS5" s="65"/>
      <c r="RKT5" s="65"/>
      <c r="RKU5" s="65"/>
      <c r="RKV5" s="65"/>
      <c r="RKW5" s="65"/>
      <c r="RKX5" s="65"/>
      <c r="RKY5" s="65"/>
      <c r="RKZ5" s="65"/>
      <c r="RLA5" s="65"/>
      <c r="RLB5" s="65"/>
      <c r="RLC5" s="65"/>
      <c r="RLD5" s="65"/>
      <c r="RLE5" s="65"/>
      <c r="RLF5" s="65"/>
      <c r="RLG5" s="65"/>
      <c r="RLH5" s="65"/>
      <c r="RLI5" s="65"/>
      <c r="RLJ5" s="65"/>
      <c r="RLK5" s="65"/>
      <c r="RLL5" s="65"/>
      <c r="RLM5" s="65"/>
      <c r="RLN5" s="65"/>
      <c r="RLO5" s="65"/>
      <c r="RLP5" s="65"/>
      <c r="RLQ5" s="65"/>
      <c r="RLR5" s="65"/>
      <c r="RLS5" s="65"/>
      <c r="RLT5" s="65"/>
      <c r="RLU5" s="65"/>
      <c r="RLV5" s="65"/>
      <c r="RLW5" s="65"/>
      <c r="RLX5" s="65"/>
      <c r="RLY5" s="65"/>
      <c r="RLZ5" s="65"/>
      <c r="RMA5" s="65"/>
      <c r="RMB5" s="65"/>
      <c r="RMC5" s="65"/>
      <c r="RMD5" s="65"/>
      <c r="RME5" s="65"/>
      <c r="RMF5" s="65"/>
      <c r="RMG5" s="65"/>
      <c r="RMH5" s="65"/>
      <c r="RMI5" s="65"/>
      <c r="RMJ5" s="65"/>
      <c r="RMK5" s="65"/>
      <c r="RML5" s="65"/>
      <c r="RMM5" s="65"/>
      <c r="RMN5" s="65"/>
      <c r="RMO5" s="65"/>
      <c r="RMP5" s="65"/>
      <c r="RMQ5" s="65"/>
      <c r="RMR5" s="65"/>
      <c r="RMS5" s="65"/>
      <c r="RMT5" s="65"/>
      <c r="RMU5" s="65"/>
      <c r="RMV5" s="65"/>
      <c r="RMW5" s="65"/>
      <c r="RMX5" s="65"/>
      <c r="RMY5" s="65"/>
      <c r="RMZ5" s="65"/>
      <c r="RNA5" s="65"/>
      <c r="RNB5" s="65"/>
      <c r="RNC5" s="65"/>
      <c r="RND5" s="65"/>
      <c r="RNE5" s="65"/>
      <c r="RNF5" s="65"/>
      <c r="RNG5" s="65"/>
      <c r="RNH5" s="65"/>
      <c r="RNI5" s="65"/>
      <c r="RNJ5" s="65"/>
      <c r="RNK5" s="65"/>
      <c r="RNL5" s="65"/>
      <c r="RNM5" s="65"/>
      <c r="RNN5" s="65"/>
      <c r="RNO5" s="65"/>
      <c r="RNP5" s="65"/>
      <c r="RNQ5" s="65"/>
      <c r="RNR5" s="65"/>
      <c r="RNS5" s="65"/>
      <c r="RNT5" s="65"/>
      <c r="RNU5" s="65"/>
      <c r="RNV5" s="65"/>
      <c r="RNW5" s="65"/>
      <c r="RNX5" s="65"/>
      <c r="RNY5" s="65"/>
      <c r="RNZ5" s="65"/>
      <c r="ROA5" s="65"/>
      <c r="ROB5" s="65"/>
      <c r="ROC5" s="65"/>
      <c r="ROD5" s="65"/>
      <c r="ROE5" s="65"/>
      <c r="ROF5" s="65"/>
      <c r="ROG5" s="65"/>
      <c r="ROH5" s="65"/>
      <c r="ROI5" s="65"/>
      <c r="ROJ5" s="65"/>
      <c r="ROK5" s="65"/>
      <c r="ROL5" s="65"/>
      <c r="ROM5" s="65"/>
      <c r="RON5" s="65"/>
      <c r="ROO5" s="65"/>
      <c r="ROP5" s="65"/>
      <c r="ROQ5" s="65"/>
      <c r="ROR5" s="65"/>
      <c r="ROS5" s="65"/>
      <c r="ROT5" s="65"/>
      <c r="ROU5" s="65"/>
      <c r="ROV5" s="65"/>
      <c r="ROW5" s="65"/>
      <c r="ROX5" s="65"/>
      <c r="ROY5" s="65"/>
      <c r="ROZ5" s="65"/>
      <c r="RPA5" s="65"/>
      <c r="RPB5" s="65"/>
      <c r="RPC5" s="65"/>
      <c r="RPD5" s="65"/>
      <c r="RPE5" s="65"/>
      <c r="RPF5" s="65"/>
      <c r="RPG5" s="65"/>
      <c r="RPH5" s="65"/>
      <c r="RPI5" s="65"/>
      <c r="RPJ5" s="65"/>
      <c r="RPK5" s="65"/>
      <c r="RPL5" s="65"/>
      <c r="RPM5" s="65"/>
      <c r="RPN5" s="65"/>
      <c r="RPO5" s="65"/>
      <c r="RPP5" s="65"/>
      <c r="RPQ5" s="65"/>
      <c r="RPR5" s="65"/>
      <c r="RPS5" s="65"/>
      <c r="RPT5" s="65"/>
      <c r="RPU5" s="65"/>
      <c r="RPV5" s="65"/>
      <c r="RPW5" s="65"/>
      <c r="RPX5" s="65"/>
      <c r="RPY5" s="65"/>
      <c r="RPZ5" s="65"/>
      <c r="RQA5" s="65"/>
      <c r="RQB5" s="65"/>
      <c r="RQC5" s="65"/>
      <c r="RQD5" s="65"/>
      <c r="RQE5" s="65"/>
      <c r="RQF5" s="65"/>
      <c r="RQG5" s="65"/>
      <c r="RQH5" s="65"/>
      <c r="RQI5" s="65"/>
      <c r="RQJ5" s="65"/>
      <c r="RQK5" s="65"/>
      <c r="RQL5" s="65"/>
      <c r="RQM5" s="65"/>
      <c r="RQN5" s="65"/>
      <c r="RQO5" s="65"/>
      <c r="RQP5" s="65"/>
      <c r="RQQ5" s="65"/>
      <c r="RQR5" s="65"/>
      <c r="RQS5" s="65"/>
      <c r="RQT5" s="65"/>
      <c r="RQU5" s="65"/>
      <c r="RQV5" s="65"/>
      <c r="RQW5" s="65"/>
      <c r="RQX5" s="65"/>
      <c r="RQY5" s="65"/>
      <c r="RQZ5" s="65"/>
      <c r="RRA5" s="65"/>
      <c r="RRB5" s="65"/>
      <c r="RRC5" s="65"/>
      <c r="RRD5" s="65"/>
      <c r="RRE5" s="65"/>
      <c r="RRF5" s="65"/>
      <c r="RRG5" s="65"/>
      <c r="RRH5" s="65"/>
      <c r="RRI5" s="65"/>
      <c r="RRJ5" s="65"/>
      <c r="RRK5" s="65"/>
      <c r="RRL5" s="65"/>
      <c r="RRM5" s="65"/>
      <c r="RRN5" s="65"/>
      <c r="RRO5" s="65"/>
      <c r="RRP5" s="65"/>
      <c r="RRQ5" s="65"/>
      <c r="RRR5" s="65"/>
      <c r="RRS5" s="65"/>
      <c r="RRT5" s="65"/>
      <c r="RRU5" s="65"/>
      <c r="RRV5" s="65"/>
      <c r="RRW5" s="65"/>
      <c r="RRX5" s="65"/>
      <c r="RRY5" s="65"/>
      <c r="RRZ5" s="65"/>
      <c r="RSA5" s="65"/>
      <c r="RSB5" s="65"/>
      <c r="RSC5" s="65"/>
      <c r="RSD5" s="65"/>
      <c r="RSE5" s="65"/>
      <c r="RSF5" s="65"/>
      <c r="RSG5" s="65"/>
      <c r="RSH5" s="65"/>
      <c r="RSI5" s="65"/>
      <c r="RSJ5" s="65"/>
      <c r="RSK5" s="65"/>
      <c r="RSL5" s="65"/>
      <c r="RSM5" s="65"/>
      <c r="RSN5" s="65"/>
      <c r="RSO5" s="65"/>
      <c r="RSP5" s="65"/>
      <c r="RSQ5" s="65"/>
      <c r="RSR5" s="65"/>
      <c r="RSS5" s="65"/>
      <c r="RST5" s="65"/>
      <c r="RSU5" s="65"/>
      <c r="RSV5" s="65"/>
      <c r="RSW5" s="65"/>
      <c r="RSX5" s="65"/>
      <c r="RSY5" s="65"/>
      <c r="RSZ5" s="65"/>
      <c r="RTA5" s="65"/>
      <c r="RTB5" s="65"/>
      <c r="RTC5" s="65"/>
      <c r="RTD5" s="65"/>
      <c r="RTE5" s="65"/>
      <c r="RTF5" s="65"/>
      <c r="RTG5" s="65"/>
      <c r="RTH5" s="65"/>
      <c r="RTI5" s="65"/>
      <c r="RTJ5" s="65"/>
      <c r="RTK5" s="65"/>
      <c r="RTL5" s="65"/>
      <c r="RTM5" s="65"/>
      <c r="RTN5" s="65"/>
      <c r="RTO5" s="65"/>
      <c r="RTP5" s="65"/>
      <c r="RTQ5" s="65"/>
      <c r="RTR5" s="65"/>
      <c r="RTS5" s="65"/>
      <c r="RTT5" s="65"/>
      <c r="RTU5" s="65"/>
      <c r="RTV5" s="65"/>
      <c r="RTW5" s="65"/>
      <c r="RTX5" s="65"/>
      <c r="RTY5" s="65"/>
      <c r="RTZ5" s="65"/>
      <c r="RUA5" s="65"/>
      <c r="RUB5" s="65"/>
      <c r="RUC5" s="65"/>
      <c r="RUD5" s="65"/>
      <c r="RUE5" s="65"/>
      <c r="RUF5" s="65"/>
      <c r="RUG5" s="65"/>
      <c r="RUH5" s="65"/>
      <c r="RUI5" s="65"/>
      <c r="RUJ5" s="65"/>
      <c r="RUK5" s="65"/>
      <c r="RUL5" s="65"/>
      <c r="RUM5" s="65"/>
      <c r="RUN5" s="65"/>
      <c r="RUO5" s="65"/>
      <c r="RUP5" s="65"/>
      <c r="RUQ5" s="65"/>
      <c r="RUR5" s="65"/>
      <c r="RUS5" s="65"/>
      <c r="RUT5" s="65"/>
      <c r="RUU5" s="65"/>
      <c r="RUV5" s="65"/>
      <c r="RUW5" s="65"/>
      <c r="RUX5" s="65"/>
      <c r="RUY5" s="65"/>
      <c r="RUZ5" s="65"/>
      <c r="RVA5" s="65"/>
      <c r="RVB5" s="65"/>
      <c r="RVC5" s="65"/>
      <c r="RVD5" s="65"/>
      <c r="RVE5" s="65"/>
      <c r="RVF5" s="65"/>
      <c r="RVG5" s="65"/>
      <c r="RVH5" s="65"/>
      <c r="RVI5" s="65"/>
      <c r="RVJ5" s="65"/>
      <c r="RVK5" s="65"/>
      <c r="RVL5" s="65"/>
      <c r="RVM5" s="65"/>
      <c r="RVN5" s="65"/>
      <c r="RVO5" s="65"/>
      <c r="RVP5" s="65"/>
      <c r="RVQ5" s="65"/>
      <c r="RVR5" s="65"/>
      <c r="RVS5" s="65"/>
      <c r="RVT5" s="65"/>
      <c r="RVU5" s="65"/>
      <c r="RVV5" s="65"/>
      <c r="RVW5" s="65"/>
      <c r="RVX5" s="65"/>
      <c r="RVY5" s="65"/>
      <c r="RVZ5" s="65"/>
      <c r="RWA5" s="65"/>
      <c r="RWB5" s="65"/>
      <c r="RWC5" s="65"/>
      <c r="RWD5" s="65"/>
      <c r="RWE5" s="65"/>
      <c r="RWF5" s="65"/>
      <c r="RWG5" s="65"/>
      <c r="RWH5" s="65"/>
      <c r="RWI5" s="65"/>
      <c r="RWJ5" s="65"/>
      <c r="RWK5" s="65"/>
      <c r="RWL5" s="65"/>
      <c r="RWM5" s="65"/>
      <c r="RWN5" s="65"/>
      <c r="RWO5" s="65"/>
      <c r="RWP5" s="65"/>
      <c r="RWQ5" s="65"/>
      <c r="RWR5" s="65"/>
      <c r="RWS5" s="65"/>
      <c r="RWT5" s="65"/>
      <c r="RWU5" s="65"/>
      <c r="RWV5" s="65"/>
      <c r="RWW5" s="65"/>
      <c r="RWX5" s="65"/>
      <c r="RWY5" s="65"/>
      <c r="RWZ5" s="65"/>
      <c r="RXA5" s="65"/>
      <c r="RXB5" s="65"/>
      <c r="RXC5" s="65"/>
      <c r="RXD5" s="65"/>
      <c r="RXE5" s="65"/>
      <c r="RXF5" s="65"/>
      <c r="RXG5" s="65"/>
      <c r="RXH5" s="65"/>
      <c r="RXI5" s="65"/>
      <c r="RXJ5" s="65"/>
      <c r="RXK5" s="65"/>
      <c r="RXL5" s="65"/>
      <c r="RXM5" s="65"/>
      <c r="RXN5" s="65"/>
      <c r="RXO5" s="65"/>
      <c r="RXP5" s="65"/>
      <c r="RXQ5" s="65"/>
      <c r="RXR5" s="65"/>
      <c r="RXS5" s="65"/>
      <c r="RXT5" s="65"/>
      <c r="RXU5" s="65"/>
      <c r="RXV5" s="65"/>
      <c r="RXW5" s="65"/>
      <c r="RXX5" s="65"/>
      <c r="RXY5" s="65"/>
      <c r="RXZ5" s="65"/>
      <c r="RYA5" s="65"/>
      <c r="RYB5" s="65"/>
      <c r="RYC5" s="65"/>
      <c r="RYD5" s="65"/>
      <c r="RYE5" s="65"/>
      <c r="RYF5" s="65"/>
      <c r="RYG5" s="65"/>
      <c r="RYH5" s="65"/>
      <c r="RYI5" s="65"/>
      <c r="RYJ5" s="65"/>
      <c r="RYK5" s="65"/>
      <c r="RYL5" s="65"/>
      <c r="RYM5" s="65"/>
      <c r="RYN5" s="65"/>
      <c r="RYO5" s="65"/>
      <c r="RYP5" s="65"/>
      <c r="RYQ5" s="65"/>
      <c r="RYR5" s="65"/>
      <c r="RYS5" s="65"/>
      <c r="RYT5" s="65"/>
      <c r="RYU5" s="65"/>
      <c r="RYV5" s="65"/>
      <c r="RYW5" s="65"/>
      <c r="RYX5" s="65"/>
      <c r="RYY5" s="65"/>
      <c r="RYZ5" s="65"/>
      <c r="RZA5" s="65"/>
      <c r="RZB5" s="65"/>
      <c r="RZC5" s="65"/>
      <c r="RZD5" s="65"/>
      <c r="RZE5" s="65"/>
      <c r="RZF5" s="65"/>
      <c r="RZG5" s="65"/>
      <c r="RZH5" s="65"/>
      <c r="RZI5" s="65"/>
      <c r="RZJ5" s="65"/>
      <c r="RZK5" s="65"/>
      <c r="RZL5" s="65"/>
      <c r="RZM5" s="65"/>
      <c r="RZN5" s="65"/>
      <c r="RZO5" s="65"/>
      <c r="RZP5" s="65"/>
      <c r="RZQ5" s="65"/>
      <c r="RZR5" s="65"/>
      <c r="RZS5" s="65"/>
      <c r="RZT5" s="65"/>
      <c r="RZU5" s="65"/>
      <c r="RZV5" s="65"/>
      <c r="RZW5" s="65"/>
      <c r="RZX5" s="65"/>
      <c r="RZY5" s="65"/>
      <c r="RZZ5" s="65"/>
      <c r="SAA5" s="65"/>
      <c r="SAB5" s="65"/>
      <c r="SAC5" s="65"/>
      <c r="SAD5" s="65"/>
      <c r="SAE5" s="65"/>
      <c r="SAF5" s="65"/>
      <c r="SAG5" s="65"/>
      <c r="SAH5" s="65"/>
      <c r="SAI5" s="65"/>
      <c r="SAJ5" s="65"/>
      <c r="SAK5" s="65"/>
      <c r="SAL5" s="65"/>
      <c r="SAM5" s="65"/>
      <c r="SAN5" s="65"/>
      <c r="SAO5" s="65"/>
      <c r="SAP5" s="65"/>
      <c r="SAQ5" s="65"/>
      <c r="SAR5" s="65"/>
      <c r="SAS5" s="65"/>
      <c r="SAT5" s="65"/>
      <c r="SAU5" s="65"/>
      <c r="SAV5" s="65"/>
      <c r="SAW5" s="65"/>
      <c r="SAX5" s="65"/>
      <c r="SAY5" s="65"/>
      <c r="SAZ5" s="65"/>
      <c r="SBA5" s="65"/>
      <c r="SBB5" s="65"/>
      <c r="SBC5" s="65"/>
      <c r="SBD5" s="65"/>
      <c r="SBE5" s="65"/>
      <c r="SBF5" s="65"/>
      <c r="SBG5" s="65"/>
      <c r="SBH5" s="65"/>
      <c r="SBI5" s="65"/>
      <c r="SBJ5" s="65"/>
      <c r="SBK5" s="65"/>
      <c r="SBL5" s="65"/>
      <c r="SBM5" s="65"/>
      <c r="SBN5" s="65"/>
      <c r="SBO5" s="65"/>
      <c r="SBP5" s="65"/>
      <c r="SBQ5" s="65"/>
      <c r="SBR5" s="65"/>
      <c r="SBS5" s="65"/>
      <c r="SBT5" s="65"/>
      <c r="SBU5" s="65"/>
      <c r="SBV5" s="65"/>
      <c r="SBW5" s="65"/>
      <c r="SBX5" s="65"/>
      <c r="SBY5" s="65"/>
      <c r="SBZ5" s="65"/>
      <c r="SCA5" s="65"/>
      <c r="SCB5" s="65"/>
      <c r="SCC5" s="65"/>
      <c r="SCD5" s="65"/>
      <c r="SCE5" s="65"/>
      <c r="SCF5" s="65"/>
      <c r="SCG5" s="65"/>
      <c r="SCH5" s="65"/>
      <c r="SCI5" s="65"/>
      <c r="SCJ5" s="65"/>
      <c r="SCK5" s="65"/>
      <c r="SCL5" s="65"/>
      <c r="SCM5" s="65"/>
      <c r="SCN5" s="65"/>
      <c r="SCO5" s="65"/>
      <c r="SCP5" s="65"/>
      <c r="SCQ5" s="65"/>
      <c r="SCR5" s="65"/>
      <c r="SCS5" s="65"/>
      <c r="SCT5" s="65"/>
      <c r="SCU5" s="65"/>
      <c r="SCV5" s="65"/>
      <c r="SCW5" s="65"/>
      <c r="SCX5" s="65"/>
      <c r="SCY5" s="65"/>
      <c r="SCZ5" s="65"/>
      <c r="SDA5" s="65"/>
      <c r="SDB5" s="65"/>
      <c r="SDC5" s="65"/>
      <c r="SDD5" s="65"/>
      <c r="SDE5" s="65"/>
      <c r="SDF5" s="65"/>
      <c r="SDG5" s="65"/>
      <c r="SDH5" s="65"/>
      <c r="SDI5" s="65"/>
      <c r="SDJ5" s="65"/>
      <c r="SDK5" s="65"/>
      <c r="SDL5" s="65"/>
      <c r="SDM5" s="65"/>
      <c r="SDN5" s="65"/>
      <c r="SDO5" s="65"/>
      <c r="SDP5" s="65"/>
      <c r="SDQ5" s="65"/>
      <c r="SDR5" s="65"/>
      <c r="SDS5" s="65"/>
      <c r="SDT5" s="65"/>
      <c r="SDU5" s="65"/>
      <c r="SDV5" s="65"/>
      <c r="SDW5" s="65"/>
      <c r="SDX5" s="65"/>
      <c r="SDY5" s="65"/>
      <c r="SDZ5" s="65"/>
      <c r="SEA5" s="65"/>
      <c r="SEB5" s="65"/>
      <c r="SEC5" s="65"/>
      <c r="SED5" s="65"/>
      <c r="SEE5" s="65"/>
      <c r="SEF5" s="65"/>
      <c r="SEG5" s="65"/>
      <c r="SEH5" s="65"/>
      <c r="SEI5" s="65"/>
      <c r="SEJ5" s="65"/>
      <c r="SEK5" s="65"/>
      <c r="SEL5" s="65"/>
      <c r="SEM5" s="65"/>
      <c r="SEN5" s="65"/>
      <c r="SEO5" s="65"/>
      <c r="SEP5" s="65"/>
      <c r="SEQ5" s="65"/>
      <c r="SER5" s="65"/>
      <c r="SES5" s="65"/>
      <c r="SET5" s="65"/>
      <c r="SEU5" s="65"/>
      <c r="SEV5" s="65"/>
      <c r="SEW5" s="65"/>
      <c r="SEX5" s="65"/>
      <c r="SEY5" s="65"/>
      <c r="SEZ5" s="65"/>
      <c r="SFA5" s="65"/>
      <c r="SFB5" s="65"/>
      <c r="SFC5" s="65"/>
      <c r="SFD5" s="65"/>
      <c r="SFE5" s="65"/>
      <c r="SFF5" s="65"/>
      <c r="SFG5" s="65"/>
      <c r="SFH5" s="65"/>
      <c r="SFI5" s="65"/>
      <c r="SFJ5" s="65"/>
      <c r="SFK5" s="65"/>
      <c r="SFL5" s="65"/>
      <c r="SFM5" s="65"/>
      <c r="SFN5" s="65"/>
      <c r="SFO5" s="65"/>
      <c r="SFP5" s="65"/>
      <c r="SFQ5" s="65"/>
      <c r="SFR5" s="65"/>
      <c r="SFS5" s="65"/>
      <c r="SFT5" s="65"/>
      <c r="SFU5" s="65"/>
      <c r="SFV5" s="65"/>
      <c r="SFW5" s="65"/>
      <c r="SFX5" s="65"/>
      <c r="SFY5" s="65"/>
      <c r="SFZ5" s="65"/>
      <c r="SGA5" s="65"/>
      <c r="SGB5" s="65"/>
      <c r="SGC5" s="65"/>
      <c r="SGD5" s="65"/>
      <c r="SGE5" s="65"/>
      <c r="SGF5" s="65"/>
      <c r="SGG5" s="65"/>
      <c r="SGH5" s="65"/>
      <c r="SGI5" s="65"/>
      <c r="SGJ5" s="65"/>
      <c r="SGK5" s="65"/>
      <c r="SGL5" s="65"/>
      <c r="SGM5" s="65"/>
      <c r="SGN5" s="65"/>
      <c r="SGO5" s="65"/>
      <c r="SGP5" s="65"/>
      <c r="SGQ5" s="65"/>
      <c r="SGR5" s="65"/>
      <c r="SGS5" s="65"/>
      <c r="SGT5" s="65"/>
      <c r="SGU5" s="65"/>
      <c r="SGV5" s="65"/>
      <c r="SGW5" s="65"/>
      <c r="SGX5" s="65"/>
      <c r="SGY5" s="65"/>
      <c r="SGZ5" s="65"/>
      <c r="SHA5" s="65"/>
      <c r="SHB5" s="65"/>
      <c r="SHC5" s="65"/>
      <c r="SHD5" s="65"/>
      <c r="SHE5" s="65"/>
      <c r="SHF5" s="65"/>
      <c r="SHG5" s="65"/>
      <c r="SHH5" s="65"/>
      <c r="SHI5" s="65"/>
      <c r="SHJ5" s="65"/>
      <c r="SHK5" s="65"/>
      <c r="SHL5" s="65"/>
      <c r="SHM5" s="65"/>
      <c r="SHN5" s="65"/>
      <c r="SHO5" s="65"/>
      <c r="SHP5" s="65"/>
      <c r="SHQ5" s="65"/>
      <c r="SHR5" s="65"/>
      <c r="SHS5" s="65"/>
      <c r="SHT5" s="65"/>
      <c r="SHU5" s="65"/>
      <c r="SHV5" s="65"/>
      <c r="SHW5" s="65"/>
      <c r="SHX5" s="65"/>
      <c r="SHY5" s="65"/>
      <c r="SHZ5" s="65"/>
      <c r="SIA5" s="65"/>
      <c r="SIB5" s="65"/>
      <c r="SIC5" s="65"/>
      <c r="SID5" s="65"/>
      <c r="SIE5" s="65"/>
      <c r="SIF5" s="65"/>
      <c r="SIG5" s="65"/>
      <c r="SIH5" s="65"/>
      <c r="SII5" s="65"/>
      <c r="SIJ5" s="65"/>
      <c r="SIK5" s="65"/>
      <c r="SIL5" s="65"/>
      <c r="SIM5" s="65"/>
      <c r="SIN5" s="65"/>
      <c r="SIO5" s="65"/>
      <c r="SIP5" s="65"/>
      <c r="SIQ5" s="65"/>
      <c r="SIR5" s="65"/>
      <c r="SIS5" s="65"/>
      <c r="SIT5" s="65"/>
      <c r="SIU5" s="65"/>
      <c r="SIV5" s="65"/>
      <c r="SIW5" s="65"/>
      <c r="SIX5" s="65"/>
      <c r="SIY5" s="65"/>
      <c r="SIZ5" s="65"/>
      <c r="SJA5" s="65"/>
      <c r="SJB5" s="65"/>
      <c r="SJC5" s="65"/>
      <c r="SJD5" s="65"/>
      <c r="SJE5" s="65"/>
      <c r="SJF5" s="65"/>
      <c r="SJG5" s="65"/>
      <c r="SJH5" s="65"/>
      <c r="SJI5" s="65"/>
      <c r="SJJ5" s="65"/>
      <c r="SJK5" s="65"/>
      <c r="SJL5" s="65"/>
      <c r="SJM5" s="65"/>
      <c r="SJN5" s="65"/>
      <c r="SJO5" s="65"/>
      <c r="SJP5" s="65"/>
      <c r="SJQ5" s="65"/>
      <c r="SJR5" s="65"/>
      <c r="SJS5" s="65"/>
      <c r="SJT5" s="65"/>
      <c r="SJU5" s="65"/>
      <c r="SJV5" s="65"/>
      <c r="SJW5" s="65"/>
      <c r="SJX5" s="65"/>
      <c r="SJY5" s="65"/>
      <c r="SJZ5" s="65"/>
      <c r="SKA5" s="65"/>
      <c r="SKB5" s="65"/>
      <c r="SKC5" s="65"/>
      <c r="SKD5" s="65"/>
      <c r="SKE5" s="65"/>
      <c r="SKF5" s="65"/>
      <c r="SKG5" s="65"/>
      <c r="SKH5" s="65"/>
      <c r="SKI5" s="65"/>
      <c r="SKJ5" s="65"/>
      <c r="SKK5" s="65"/>
      <c r="SKL5" s="65"/>
      <c r="SKM5" s="65"/>
      <c r="SKN5" s="65"/>
      <c r="SKO5" s="65"/>
      <c r="SKP5" s="65"/>
      <c r="SKQ5" s="65"/>
      <c r="SKR5" s="65"/>
      <c r="SKS5" s="65"/>
      <c r="SKT5" s="65"/>
      <c r="SKU5" s="65"/>
      <c r="SKV5" s="65"/>
      <c r="SKW5" s="65"/>
      <c r="SKX5" s="65"/>
      <c r="SKY5" s="65"/>
      <c r="SKZ5" s="65"/>
      <c r="SLA5" s="65"/>
      <c r="SLB5" s="65"/>
      <c r="SLC5" s="65"/>
      <c r="SLD5" s="65"/>
      <c r="SLE5" s="65"/>
      <c r="SLF5" s="65"/>
      <c r="SLG5" s="65"/>
      <c r="SLH5" s="65"/>
      <c r="SLI5" s="65"/>
      <c r="SLJ5" s="65"/>
      <c r="SLK5" s="65"/>
      <c r="SLL5" s="65"/>
      <c r="SLM5" s="65"/>
      <c r="SLN5" s="65"/>
      <c r="SLO5" s="65"/>
      <c r="SLP5" s="65"/>
      <c r="SLQ5" s="65"/>
      <c r="SLR5" s="65"/>
      <c r="SLS5" s="65"/>
      <c r="SLT5" s="65"/>
      <c r="SLU5" s="65"/>
      <c r="SLV5" s="65"/>
      <c r="SLW5" s="65"/>
      <c r="SLX5" s="65"/>
      <c r="SLY5" s="65"/>
      <c r="SLZ5" s="65"/>
      <c r="SMA5" s="65"/>
      <c r="SMB5" s="65"/>
      <c r="SMC5" s="65"/>
      <c r="SMD5" s="65"/>
      <c r="SME5" s="65"/>
      <c r="SMF5" s="65"/>
      <c r="SMG5" s="65"/>
      <c r="SMH5" s="65"/>
      <c r="SMI5" s="65"/>
      <c r="SMJ5" s="65"/>
      <c r="SMK5" s="65"/>
      <c r="SML5" s="65"/>
      <c r="SMM5" s="65"/>
      <c r="SMN5" s="65"/>
      <c r="SMO5" s="65"/>
      <c r="SMP5" s="65"/>
      <c r="SMQ5" s="65"/>
      <c r="SMR5" s="65"/>
      <c r="SMS5" s="65"/>
      <c r="SMT5" s="65"/>
      <c r="SMU5" s="65"/>
      <c r="SMV5" s="65"/>
      <c r="SMW5" s="65"/>
      <c r="SMX5" s="65"/>
      <c r="SMY5" s="65"/>
      <c r="SMZ5" s="65"/>
      <c r="SNA5" s="65"/>
      <c r="SNB5" s="65"/>
      <c r="SNC5" s="65"/>
      <c r="SND5" s="65"/>
      <c r="SNE5" s="65"/>
      <c r="SNF5" s="65"/>
      <c r="SNG5" s="65"/>
      <c r="SNH5" s="65"/>
      <c r="SNI5" s="65"/>
      <c r="SNJ5" s="65"/>
      <c r="SNK5" s="65"/>
      <c r="SNL5" s="65"/>
      <c r="SNM5" s="65"/>
      <c r="SNN5" s="65"/>
      <c r="SNO5" s="65"/>
      <c r="SNP5" s="65"/>
      <c r="SNQ5" s="65"/>
      <c r="SNR5" s="65"/>
      <c r="SNS5" s="65"/>
      <c r="SNT5" s="65"/>
      <c r="SNU5" s="65"/>
      <c r="SNV5" s="65"/>
      <c r="SNW5" s="65"/>
      <c r="SNX5" s="65"/>
      <c r="SNY5" s="65"/>
      <c r="SNZ5" s="65"/>
      <c r="SOA5" s="65"/>
      <c r="SOB5" s="65"/>
      <c r="SOC5" s="65"/>
      <c r="SOD5" s="65"/>
      <c r="SOE5" s="65"/>
      <c r="SOF5" s="65"/>
      <c r="SOG5" s="65"/>
      <c r="SOH5" s="65"/>
      <c r="SOI5" s="65"/>
      <c r="SOJ5" s="65"/>
      <c r="SOK5" s="65"/>
      <c r="SOL5" s="65"/>
      <c r="SOM5" s="65"/>
      <c r="SON5" s="65"/>
      <c r="SOO5" s="65"/>
      <c r="SOP5" s="65"/>
      <c r="SOQ5" s="65"/>
      <c r="SOR5" s="65"/>
      <c r="SOS5" s="65"/>
      <c r="SOT5" s="65"/>
      <c r="SOU5" s="65"/>
      <c r="SOV5" s="65"/>
      <c r="SOW5" s="65"/>
      <c r="SOX5" s="65"/>
      <c r="SOY5" s="65"/>
      <c r="SOZ5" s="65"/>
      <c r="SPA5" s="65"/>
      <c r="SPB5" s="65"/>
      <c r="SPC5" s="65"/>
      <c r="SPD5" s="65"/>
      <c r="SPE5" s="65"/>
      <c r="SPF5" s="65"/>
      <c r="SPG5" s="65"/>
      <c r="SPH5" s="65"/>
      <c r="SPI5" s="65"/>
      <c r="SPJ5" s="65"/>
      <c r="SPK5" s="65"/>
      <c r="SPL5" s="65"/>
      <c r="SPM5" s="65"/>
      <c r="SPN5" s="65"/>
      <c r="SPO5" s="65"/>
      <c r="SPP5" s="65"/>
      <c r="SPQ5" s="65"/>
      <c r="SPR5" s="65"/>
      <c r="SPS5" s="65"/>
      <c r="SPT5" s="65"/>
      <c r="SPU5" s="65"/>
      <c r="SPV5" s="65"/>
      <c r="SPW5" s="65"/>
      <c r="SPX5" s="65"/>
      <c r="SPY5" s="65"/>
      <c r="SPZ5" s="65"/>
      <c r="SQA5" s="65"/>
      <c r="SQB5" s="65"/>
      <c r="SQC5" s="65"/>
      <c r="SQD5" s="65"/>
      <c r="SQE5" s="65"/>
      <c r="SQF5" s="65"/>
      <c r="SQG5" s="65"/>
      <c r="SQH5" s="65"/>
      <c r="SQI5" s="65"/>
      <c r="SQJ5" s="65"/>
      <c r="SQK5" s="65"/>
      <c r="SQL5" s="65"/>
      <c r="SQM5" s="65"/>
      <c r="SQN5" s="65"/>
      <c r="SQO5" s="65"/>
      <c r="SQP5" s="65"/>
      <c r="SQQ5" s="65"/>
      <c r="SQR5" s="65"/>
      <c r="SQS5" s="65"/>
      <c r="SQT5" s="65"/>
      <c r="SQU5" s="65"/>
      <c r="SQV5" s="65"/>
      <c r="SQW5" s="65"/>
      <c r="SQX5" s="65"/>
      <c r="SQY5" s="65"/>
      <c r="SQZ5" s="65"/>
      <c r="SRA5" s="65"/>
      <c r="SRB5" s="65"/>
      <c r="SRC5" s="65"/>
      <c r="SRD5" s="65"/>
      <c r="SRE5" s="65"/>
      <c r="SRF5" s="65"/>
      <c r="SRG5" s="65"/>
      <c r="SRH5" s="65"/>
      <c r="SRI5" s="65"/>
      <c r="SRJ5" s="65"/>
      <c r="SRK5" s="65"/>
      <c r="SRL5" s="65"/>
      <c r="SRM5" s="65"/>
      <c r="SRN5" s="65"/>
      <c r="SRO5" s="65"/>
      <c r="SRP5" s="65"/>
      <c r="SRQ5" s="65"/>
      <c r="SRR5" s="65"/>
      <c r="SRS5" s="65"/>
      <c r="SRT5" s="65"/>
      <c r="SRU5" s="65"/>
      <c r="SRV5" s="65"/>
      <c r="SRW5" s="65"/>
      <c r="SRX5" s="65"/>
      <c r="SRY5" s="65"/>
      <c r="SRZ5" s="65"/>
      <c r="SSA5" s="65"/>
      <c r="SSB5" s="65"/>
      <c r="SSC5" s="65"/>
      <c r="SSD5" s="65"/>
      <c r="SSE5" s="65"/>
      <c r="SSF5" s="65"/>
      <c r="SSG5" s="65"/>
      <c r="SSH5" s="65"/>
      <c r="SSI5" s="65"/>
      <c r="SSJ5" s="65"/>
      <c r="SSK5" s="65"/>
      <c r="SSL5" s="65"/>
      <c r="SSM5" s="65"/>
      <c r="SSN5" s="65"/>
      <c r="SSO5" s="65"/>
      <c r="SSP5" s="65"/>
      <c r="SSQ5" s="65"/>
      <c r="SSR5" s="65"/>
      <c r="SSS5" s="65"/>
      <c r="SST5" s="65"/>
      <c r="SSU5" s="65"/>
      <c r="SSV5" s="65"/>
      <c r="SSW5" s="65"/>
      <c r="SSX5" s="65"/>
      <c r="SSY5" s="65"/>
      <c r="SSZ5" s="65"/>
      <c r="STA5" s="65"/>
      <c r="STB5" s="65"/>
      <c r="STC5" s="65"/>
      <c r="STD5" s="65"/>
      <c r="STE5" s="65"/>
      <c r="STF5" s="65"/>
      <c r="STG5" s="65"/>
      <c r="STH5" s="65"/>
      <c r="STI5" s="65"/>
      <c r="STJ5" s="65"/>
      <c r="STK5" s="65"/>
      <c r="STL5" s="65"/>
      <c r="STM5" s="65"/>
      <c r="STN5" s="65"/>
      <c r="STO5" s="65"/>
      <c r="STP5" s="65"/>
      <c r="STQ5" s="65"/>
      <c r="STR5" s="65"/>
      <c r="STS5" s="65"/>
      <c r="STT5" s="65"/>
      <c r="STU5" s="65"/>
      <c r="STV5" s="65"/>
      <c r="STW5" s="65"/>
      <c r="STX5" s="65"/>
      <c r="STY5" s="65"/>
      <c r="STZ5" s="65"/>
      <c r="SUA5" s="65"/>
      <c r="SUB5" s="65"/>
      <c r="SUC5" s="65"/>
      <c r="SUD5" s="65"/>
      <c r="SUE5" s="65"/>
      <c r="SUF5" s="65"/>
      <c r="SUG5" s="65"/>
      <c r="SUH5" s="65"/>
      <c r="SUI5" s="65"/>
      <c r="SUJ5" s="65"/>
      <c r="SUK5" s="65"/>
      <c r="SUL5" s="65"/>
      <c r="SUM5" s="65"/>
      <c r="SUN5" s="65"/>
      <c r="SUO5" s="65"/>
      <c r="SUP5" s="65"/>
      <c r="SUQ5" s="65"/>
      <c r="SUR5" s="65"/>
      <c r="SUS5" s="65"/>
      <c r="SUT5" s="65"/>
      <c r="SUU5" s="65"/>
      <c r="SUV5" s="65"/>
      <c r="SUW5" s="65"/>
      <c r="SUX5" s="65"/>
      <c r="SUY5" s="65"/>
      <c r="SUZ5" s="65"/>
      <c r="SVA5" s="65"/>
      <c r="SVB5" s="65"/>
      <c r="SVC5" s="65"/>
      <c r="SVD5" s="65"/>
      <c r="SVE5" s="65"/>
      <c r="SVF5" s="65"/>
      <c r="SVG5" s="65"/>
      <c r="SVH5" s="65"/>
      <c r="SVI5" s="65"/>
      <c r="SVJ5" s="65"/>
      <c r="SVK5" s="65"/>
      <c r="SVL5" s="65"/>
      <c r="SVM5" s="65"/>
      <c r="SVN5" s="65"/>
      <c r="SVO5" s="65"/>
      <c r="SVP5" s="65"/>
      <c r="SVQ5" s="65"/>
      <c r="SVR5" s="65"/>
      <c r="SVS5" s="65"/>
      <c r="SVT5" s="65"/>
      <c r="SVU5" s="65"/>
      <c r="SVV5" s="65"/>
      <c r="SVW5" s="65"/>
      <c r="SVX5" s="65"/>
      <c r="SVY5" s="65"/>
      <c r="SVZ5" s="65"/>
      <c r="SWA5" s="65"/>
      <c r="SWB5" s="65"/>
      <c r="SWC5" s="65"/>
      <c r="SWD5" s="65"/>
      <c r="SWE5" s="65"/>
      <c r="SWF5" s="65"/>
      <c r="SWG5" s="65"/>
      <c r="SWH5" s="65"/>
      <c r="SWI5" s="65"/>
      <c r="SWJ5" s="65"/>
      <c r="SWK5" s="65"/>
      <c r="SWL5" s="65"/>
      <c r="SWM5" s="65"/>
      <c r="SWN5" s="65"/>
      <c r="SWO5" s="65"/>
      <c r="SWP5" s="65"/>
      <c r="SWQ5" s="65"/>
      <c r="SWR5" s="65"/>
      <c r="SWS5" s="65"/>
      <c r="SWT5" s="65"/>
      <c r="SWU5" s="65"/>
      <c r="SWV5" s="65"/>
      <c r="SWW5" s="65"/>
      <c r="SWX5" s="65"/>
      <c r="SWY5" s="65"/>
      <c r="SWZ5" s="65"/>
      <c r="SXA5" s="65"/>
      <c r="SXB5" s="65"/>
      <c r="SXC5" s="65"/>
      <c r="SXD5" s="65"/>
      <c r="SXE5" s="65"/>
      <c r="SXF5" s="65"/>
      <c r="SXG5" s="65"/>
      <c r="SXH5" s="65"/>
      <c r="SXI5" s="65"/>
      <c r="SXJ5" s="65"/>
      <c r="SXK5" s="65"/>
      <c r="SXL5" s="65"/>
      <c r="SXM5" s="65"/>
      <c r="SXN5" s="65"/>
      <c r="SXO5" s="65"/>
      <c r="SXP5" s="65"/>
      <c r="SXQ5" s="65"/>
      <c r="SXR5" s="65"/>
      <c r="SXS5" s="65"/>
      <c r="SXT5" s="65"/>
      <c r="SXU5" s="65"/>
      <c r="SXV5" s="65"/>
      <c r="SXW5" s="65"/>
      <c r="SXX5" s="65"/>
      <c r="SXY5" s="65"/>
      <c r="SXZ5" s="65"/>
      <c r="SYA5" s="65"/>
      <c r="SYB5" s="65"/>
      <c r="SYC5" s="65"/>
      <c r="SYD5" s="65"/>
      <c r="SYE5" s="65"/>
      <c r="SYF5" s="65"/>
      <c r="SYG5" s="65"/>
      <c r="SYH5" s="65"/>
      <c r="SYI5" s="65"/>
      <c r="SYJ5" s="65"/>
      <c r="SYK5" s="65"/>
      <c r="SYL5" s="65"/>
      <c r="SYM5" s="65"/>
      <c r="SYN5" s="65"/>
      <c r="SYO5" s="65"/>
      <c r="SYP5" s="65"/>
      <c r="SYQ5" s="65"/>
      <c r="SYR5" s="65"/>
      <c r="SYS5" s="65"/>
      <c r="SYT5" s="65"/>
      <c r="SYU5" s="65"/>
      <c r="SYV5" s="65"/>
      <c r="SYW5" s="65"/>
      <c r="SYX5" s="65"/>
      <c r="SYY5" s="65"/>
      <c r="SYZ5" s="65"/>
      <c r="SZA5" s="65"/>
      <c r="SZB5" s="65"/>
      <c r="SZC5" s="65"/>
      <c r="SZD5" s="65"/>
      <c r="SZE5" s="65"/>
      <c r="SZF5" s="65"/>
      <c r="SZG5" s="65"/>
      <c r="SZH5" s="65"/>
      <c r="SZI5" s="65"/>
      <c r="SZJ5" s="65"/>
      <c r="SZK5" s="65"/>
      <c r="SZL5" s="65"/>
      <c r="SZM5" s="65"/>
      <c r="SZN5" s="65"/>
      <c r="SZO5" s="65"/>
      <c r="SZP5" s="65"/>
      <c r="SZQ5" s="65"/>
      <c r="SZR5" s="65"/>
      <c r="SZS5" s="65"/>
      <c r="SZT5" s="65"/>
      <c r="SZU5" s="65"/>
      <c r="SZV5" s="65"/>
      <c r="SZW5" s="65"/>
      <c r="SZX5" s="65"/>
      <c r="SZY5" s="65"/>
      <c r="SZZ5" s="65"/>
      <c r="TAA5" s="65"/>
      <c r="TAB5" s="65"/>
      <c r="TAC5" s="65"/>
      <c r="TAD5" s="65"/>
      <c r="TAE5" s="65"/>
      <c r="TAF5" s="65"/>
      <c r="TAG5" s="65"/>
      <c r="TAH5" s="65"/>
      <c r="TAI5" s="65"/>
      <c r="TAJ5" s="65"/>
      <c r="TAK5" s="65"/>
      <c r="TAL5" s="65"/>
      <c r="TAM5" s="65"/>
      <c r="TAN5" s="65"/>
      <c r="TAO5" s="65"/>
      <c r="TAP5" s="65"/>
      <c r="TAQ5" s="65"/>
      <c r="TAR5" s="65"/>
      <c r="TAS5" s="65"/>
      <c r="TAT5" s="65"/>
      <c r="TAU5" s="65"/>
      <c r="TAV5" s="65"/>
      <c r="TAW5" s="65"/>
      <c r="TAX5" s="65"/>
      <c r="TAY5" s="65"/>
      <c r="TAZ5" s="65"/>
      <c r="TBA5" s="65"/>
      <c r="TBB5" s="65"/>
      <c r="TBC5" s="65"/>
      <c r="TBD5" s="65"/>
      <c r="TBE5" s="65"/>
      <c r="TBF5" s="65"/>
      <c r="TBG5" s="65"/>
      <c r="TBH5" s="65"/>
      <c r="TBI5" s="65"/>
      <c r="TBJ5" s="65"/>
      <c r="TBK5" s="65"/>
      <c r="TBL5" s="65"/>
      <c r="TBM5" s="65"/>
      <c r="TBN5" s="65"/>
      <c r="TBO5" s="65"/>
      <c r="TBP5" s="65"/>
      <c r="TBQ5" s="65"/>
      <c r="TBR5" s="65"/>
      <c r="TBS5" s="65"/>
      <c r="TBT5" s="65"/>
      <c r="TBU5" s="65"/>
      <c r="TBV5" s="65"/>
      <c r="TBW5" s="65"/>
      <c r="TBX5" s="65"/>
      <c r="TBY5" s="65"/>
      <c r="TBZ5" s="65"/>
      <c r="TCA5" s="65"/>
      <c r="TCB5" s="65"/>
      <c r="TCC5" s="65"/>
      <c r="TCD5" s="65"/>
      <c r="TCE5" s="65"/>
      <c r="TCF5" s="65"/>
      <c r="TCG5" s="65"/>
      <c r="TCH5" s="65"/>
      <c r="TCI5" s="65"/>
      <c r="TCJ5" s="65"/>
      <c r="TCK5" s="65"/>
      <c r="TCL5" s="65"/>
      <c r="TCM5" s="65"/>
      <c r="TCN5" s="65"/>
      <c r="TCO5" s="65"/>
      <c r="TCP5" s="65"/>
      <c r="TCQ5" s="65"/>
      <c r="TCR5" s="65"/>
      <c r="TCS5" s="65"/>
      <c r="TCT5" s="65"/>
      <c r="TCU5" s="65"/>
      <c r="TCV5" s="65"/>
      <c r="TCW5" s="65"/>
      <c r="TCX5" s="65"/>
      <c r="TCY5" s="65"/>
      <c r="TCZ5" s="65"/>
      <c r="TDA5" s="65"/>
      <c r="TDB5" s="65"/>
      <c r="TDC5" s="65"/>
      <c r="TDD5" s="65"/>
      <c r="TDE5" s="65"/>
      <c r="TDF5" s="65"/>
      <c r="TDG5" s="65"/>
      <c r="TDH5" s="65"/>
      <c r="TDI5" s="65"/>
      <c r="TDJ5" s="65"/>
      <c r="TDK5" s="65"/>
      <c r="TDL5" s="65"/>
      <c r="TDM5" s="65"/>
      <c r="TDN5" s="65"/>
      <c r="TDO5" s="65"/>
      <c r="TDP5" s="65"/>
      <c r="TDQ5" s="65"/>
      <c r="TDR5" s="65"/>
      <c r="TDS5" s="65"/>
      <c r="TDT5" s="65"/>
      <c r="TDU5" s="65"/>
      <c r="TDV5" s="65"/>
      <c r="TDW5" s="65"/>
      <c r="TDX5" s="65"/>
      <c r="TDY5" s="65"/>
      <c r="TDZ5" s="65"/>
      <c r="TEA5" s="65"/>
      <c r="TEB5" s="65"/>
      <c r="TEC5" s="65"/>
      <c r="TED5" s="65"/>
      <c r="TEE5" s="65"/>
      <c r="TEF5" s="65"/>
      <c r="TEG5" s="65"/>
      <c r="TEH5" s="65"/>
      <c r="TEI5" s="65"/>
      <c r="TEJ5" s="65"/>
      <c r="TEK5" s="65"/>
      <c r="TEL5" s="65"/>
      <c r="TEM5" s="65"/>
      <c r="TEN5" s="65"/>
      <c r="TEO5" s="65"/>
      <c r="TEP5" s="65"/>
      <c r="TEQ5" s="65"/>
      <c r="TER5" s="65"/>
      <c r="TES5" s="65"/>
      <c r="TET5" s="65"/>
      <c r="TEU5" s="65"/>
      <c r="TEV5" s="65"/>
      <c r="TEW5" s="65"/>
      <c r="TEX5" s="65"/>
      <c r="TEY5" s="65"/>
      <c r="TEZ5" s="65"/>
      <c r="TFA5" s="65"/>
      <c r="TFB5" s="65"/>
      <c r="TFC5" s="65"/>
      <c r="TFD5" s="65"/>
      <c r="TFE5" s="65"/>
      <c r="TFF5" s="65"/>
      <c r="TFG5" s="65"/>
      <c r="TFH5" s="65"/>
      <c r="TFI5" s="65"/>
      <c r="TFJ5" s="65"/>
      <c r="TFK5" s="65"/>
      <c r="TFL5" s="65"/>
      <c r="TFM5" s="65"/>
      <c r="TFN5" s="65"/>
      <c r="TFO5" s="65"/>
      <c r="TFP5" s="65"/>
      <c r="TFQ5" s="65"/>
      <c r="TFR5" s="65"/>
      <c r="TFS5" s="65"/>
      <c r="TFT5" s="65"/>
      <c r="TFU5" s="65"/>
      <c r="TFV5" s="65"/>
      <c r="TFW5" s="65"/>
      <c r="TFX5" s="65"/>
      <c r="TFY5" s="65"/>
      <c r="TFZ5" s="65"/>
      <c r="TGA5" s="65"/>
      <c r="TGB5" s="65"/>
      <c r="TGC5" s="65"/>
      <c r="TGD5" s="65"/>
      <c r="TGE5" s="65"/>
      <c r="TGF5" s="65"/>
      <c r="TGG5" s="65"/>
      <c r="TGH5" s="65"/>
      <c r="TGI5" s="65"/>
      <c r="TGJ5" s="65"/>
      <c r="TGK5" s="65"/>
      <c r="TGL5" s="65"/>
      <c r="TGM5" s="65"/>
      <c r="TGN5" s="65"/>
      <c r="TGO5" s="65"/>
      <c r="TGP5" s="65"/>
      <c r="TGQ5" s="65"/>
      <c r="TGR5" s="65"/>
      <c r="TGS5" s="65"/>
      <c r="TGT5" s="65"/>
      <c r="TGU5" s="65"/>
      <c r="TGV5" s="65"/>
      <c r="TGW5" s="65"/>
      <c r="TGX5" s="65"/>
      <c r="TGY5" s="65"/>
      <c r="TGZ5" s="65"/>
      <c r="THA5" s="65"/>
      <c r="THB5" s="65"/>
      <c r="THC5" s="65"/>
      <c r="THD5" s="65"/>
      <c r="THE5" s="65"/>
      <c r="THF5" s="65"/>
      <c r="THG5" s="65"/>
      <c r="THH5" s="65"/>
      <c r="THI5" s="65"/>
      <c r="THJ5" s="65"/>
      <c r="THK5" s="65"/>
      <c r="THL5" s="65"/>
      <c r="THM5" s="65"/>
      <c r="THN5" s="65"/>
      <c r="THO5" s="65"/>
      <c r="THP5" s="65"/>
      <c r="THQ5" s="65"/>
      <c r="THR5" s="65"/>
      <c r="THS5" s="65"/>
      <c r="THT5" s="65"/>
      <c r="THU5" s="65"/>
      <c r="THV5" s="65"/>
      <c r="THW5" s="65"/>
      <c r="THX5" s="65"/>
      <c r="THY5" s="65"/>
      <c r="THZ5" s="65"/>
      <c r="TIA5" s="65"/>
      <c r="TIB5" s="65"/>
      <c r="TIC5" s="65"/>
      <c r="TID5" s="65"/>
      <c r="TIE5" s="65"/>
      <c r="TIF5" s="65"/>
      <c r="TIG5" s="65"/>
      <c r="TIH5" s="65"/>
      <c r="TII5" s="65"/>
      <c r="TIJ5" s="65"/>
      <c r="TIK5" s="65"/>
      <c r="TIL5" s="65"/>
      <c r="TIM5" s="65"/>
      <c r="TIN5" s="65"/>
      <c r="TIO5" s="65"/>
      <c r="TIP5" s="65"/>
      <c r="TIQ5" s="65"/>
      <c r="TIR5" s="65"/>
      <c r="TIS5" s="65"/>
      <c r="TIT5" s="65"/>
      <c r="TIU5" s="65"/>
      <c r="TIV5" s="65"/>
      <c r="TIW5" s="65"/>
      <c r="TIX5" s="65"/>
      <c r="TIY5" s="65"/>
      <c r="TIZ5" s="65"/>
      <c r="TJA5" s="65"/>
      <c r="TJB5" s="65"/>
      <c r="TJC5" s="65"/>
      <c r="TJD5" s="65"/>
      <c r="TJE5" s="65"/>
      <c r="TJF5" s="65"/>
      <c r="TJG5" s="65"/>
      <c r="TJH5" s="65"/>
      <c r="TJI5" s="65"/>
      <c r="TJJ5" s="65"/>
      <c r="TJK5" s="65"/>
      <c r="TJL5" s="65"/>
      <c r="TJM5" s="65"/>
      <c r="TJN5" s="65"/>
      <c r="TJO5" s="65"/>
      <c r="TJP5" s="65"/>
      <c r="TJQ5" s="65"/>
      <c r="TJR5" s="65"/>
      <c r="TJS5" s="65"/>
      <c r="TJT5" s="65"/>
      <c r="TJU5" s="65"/>
      <c r="TJV5" s="65"/>
      <c r="TJW5" s="65"/>
      <c r="TJX5" s="65"/>
      <c r="TJY5" s="65"/>
      <c r="TJZ5" s="65"/>
      <c r="TKA5" s="65"/>
      <c r="TKB5" s="65"/>
      <c r="TKC5" s="65"/>
      <c r="TKD5" s="65"/>
      <c r="TKE5" s="65"/>
      <c r="TKF5" s="65"/>
      <c r="TKG5" s="65"/>
      <c r="TKH5" s="65"/>
      <c r="TKI5" s="65"/>
      <c r="TKJ5" s="65"/>
      <c r="TKK5" s="65"/>
      <c r="TKL5" s="65"/>
      <c r="TKM5" s="65"/>
      <c r="TKN5" s="65"/>
      <c r="TKO5" s="65"/>
      <c r="TKP5" s="65"/>
      <c r="TKQ5" s="65"/>
      <c r="TKR5" s="65"/>
      <c r="TKS5" s="65"/>
      <c r="TKT5" s="65"/>
      <c r="TKU5" s="65"/>
      <c r="TKV5" s="65"/>
      <c r="TKW5" s="65"/>
      <c r="TKX5" s="65"/>
      <c r="TKY5" s="65"/>
      <c r="TKZ5" s="65"/>
      <c r="TLA5" s="65"/>
      <c r="TLB5" s="65"/>
      <c r="TLC5" s="65"/>
      <c r="TLD5" s="65"/>
      <c r="TLE5" s="65"/>
      <c r="TLF5" s="65"/>
      <c r="TLG5" s="65"/>
      <c r="TLH5" s="65"/>
      <c r="TLI5" s="65"/>
      <c r="TLJ5" s="65"/>
      <c r="TLK5" s="65"/>
      <c r="TLL5" s="65"/>
      <c r="TLM5" s="65"/>
      <c r="TLN5" s="65"/>
      <c r="TLO5" s="65"/>
      <c r="TLP5" s="65"/>
      <c r="TLQ5" s="65"/>
      <c r="TLR5" s="65"/>
      <c r="TLS5" s="65"/>
      <c r="TLT5" s="65"/>
      <c r="TLU5" s="65"/>
      <c r="TLV5" s="65"/>
      <c r="TLW5" s="65"/>
      <c r="TLX5" s="65"/>
      <c r="TLY5" s="65"/>
      <c r="TLZ5" s="65"/>
      <c r="TMA5" s="65"/>
      <c r="TMB5" s="65"/>
      <c r="TMC5" s="65"/>
      <c r="TMD5" s="65"/>
      <c r="TME5" s="65"/>
      <c r="TMF5" s="65"/>
      <c r="TMG5" s="65"/>
      <c r="TMH5" s="65"/>
      <c r="TMI5" s="65"/>
      <c r="TMJ5" s="65"/>
      <c r="TMK5" s="65"/>
      <c r="TML5" s="65"/>
      <c r="TMM5" s="65"/>
      <c r="TMN5" s="65"/>
      <c r="TMO5" s="65"/>
      <c r="TMP5" s="65"/>
      <c r="TMQ5" s="65"/>
      <c r="TMR5" s="65"/>
      <c r="TMS5" s="65"/>
      <c r="TMT5" s="65"/>
      <c r="TMU5" s="65"/>
      <c r="TMV5" s="65"/>
      <c r="TMW5" s="65"/>
      <c r="TMX5" s="65"/>
      <c r="TMY5" s="65"/>
      <c r="TMZ5" s="65"/>
      <c r="TNA5" s="65"/>
      <c r="TNB5" s="65"/>
      <c r="TNC5" s="65"/>
      <c r="TND5" s="65"/>
      <c r="TNE5" s="65"/>
      <c r="TNF5" s="65"/>
      <c r="TNG5" s="65"/>
      <c r="TNH5" s="65"/>
      <c r="TNI5" s="65"/>
      <c r="TNJ5" s="65"/>
      <c r="TNK5" s="65"/>
      <c r="TNL5" s="65"/>
      <c r="TNM5" s="65"/>
      <c r="TNN5" s="65"/>
      <c r="TNO5" s="65"/>
      <c r="TNP5" s="65"/>
      <c r="TNQ5" s="65"/>
      <c r="TNR5" s="65"/>
      <c r="TNS5" s="65"/>
      <c r="TNT5" s="65"/>
      <c r="TNU5" s="65"/>
      <c r="TNV5" s="65"/>
      <c r="TNW5" s="65"/>
      <c r="TNX5" s="65"/>
      <c r="TNY5" s="65"/>
      <c r="TNZ5" s="65"/>
      <c r="TOA5" s="65"/>
      <c r="TOB5" s="65"/>
      <c r="TOC5" s="65"/>
      <c r="TOD5" s="65"/>
      <c r="TOE5" s="65"/>
      <c r="TOF5" s="65"/>
      <c r="TOG5" s="65"/>
      <c r="TOH5" s="65"/>
      <c r="TOI5" s="65"/>
      <c r="TOJ5" s="65"/>
      <c r="TOK5" s="65"/>
      <c r="TOL5" s="65"/>
      <c r="TOM5" s="65"/>
      <c r="TON5" s="65"/>
      <c r="TOO5" s="65"/>
      <c r="TOP5" s="65"/>
      <c r="TOQ5" s="65"/>
      <c r="TOR5" s="65"/>
      <c r="TOS5" s="65"/>
      <c r="TOT5" s="65"/>
      <c r="TOU5" s="65"/>
      <c r="TOV5" s="65"/>
      <c r="TOW5" s="65"/>
      <c r="TOX5" s="65"/>
      <c r="TOY5" s="65"/>
      <c r="TOZ5" s="65"/>
      <c r="TPA5" s="65"/>
      <c r="TPB5" s="65"/>
      <c r="TPC5" s="65"/>
      <c r="TPD5" s="65"/>
      <c r="TPE5" s="65"/>
      <c r="TPF5" s="65"/>
      <c r="TPG5" s="65"/>
      <c r="TPH5" s="65"/>
      <c r="TPI5" s="65"/>
      <c r="TPJ5" s="65"/>
      <c r="TPK5" s="65"/>
      <c r="TPL5" s="65"/>
      <c r="TPM5" s="65"/>
      <c r="TPN5" s="65"/>
      <c r="TPO5" s="65"/>
      <c r="TPP5" s="65"/>
      <c r="TPQ5" s="65"/>
      <c r="TPR5" s="65"/>
      <c r="TPS5" s="65"/>
      <c r="TPT5" s="65"/>
      <c r="TPU5" s="65"/>
      <c r="TPV5" s="65"/>
      <c r="TPW5" s="65"/>
      <c r="TPX5" s="65"/>
      <c r="TPY5" s="65"/>
      <c r="TPZ5" s="65"/>
      <c r="TQA5" s="65"/>
      <c r="TQB5" s="65"/>
      <c r="TQC5" s="65"/>
      <c r="TQD5" s="65"/>
      <c r="TQE5" s="65"/>
      <c r="TQF5" s="65"/>
      <c r="TQG5" s="65"/>
      <c r="TQH5" s="65"/>
      <c r="TQI5" s="65"/>
      <c r="TQJ5" s="65"/>
      <c r="TQK5" s="65"/>
      <c r="TQL5" s="65"/>
      <c r="TQM5" s="65"/>
      <c r="TQN5" s="65"/>
      <c r="TQO5" s="65"/>
      <c r="TQP5" s="65"/>
      <c r="TQQ5" s="65"/>
      <c r="TQR5" s="65"/>
      <c r="TQS5" s="65"/>
      <c r="TQT5" s="65"/>
      <c r="TQU5" s="65"/>
      <c r="TQV5" s="65"/>
      <c r="TQW5" s="65"/>
      <c r="TQX5" s="65"/>
      <c r="TQY5" s="65"/>
      <c r="TQZ5" s="65"/>
      <c r="TRA5" s="65"/>
      <c r="TRB5" s="65"/>
      <c r="TRC5" s="65"/>
      <c r="TRD5" s="65"/>
      <c r="TRE5" s="65"/>
      <c r="TRF5" s="65"/>
      <c r="TRG5" s="65"/>
      <c r="TRH5" s="65"/>
      <c r="TRI5" s="65"/>
      <c r="TRJ5" s="65"/>
      <c r="TRK5" s="65"/>
      <c r="TRL5" s="65"/>
      <c r="TRM5" s="65"/>
      <c r="TRN5" s="65"/>
      <c r="TRO5" s="65"/>
      <c r="TRP5" s="65"/>
      <c r="TRQ5" s="65"/>
      <c r="TRR5" s="65"/>
      <c r="TRS5" s="65"/>
      <c r="TRT5" s="65"/>
      <c r="TRU5" s="65"/>
      <c r="TRV5" s="65"/>
      <c r="TRW5" s="65"/>
      <c r="TRX5" s="65"/>
      <c r="TRY5" s="65"/>
      <c r="TRZ5" s="65"/>
      <c r="TSA5" s="65"/>
      <c r="TSB5" s="65"/>
      <c r="TSC5" s="65"/>
      <c r="TSD5" s="65"/>
      <c r="TSE5" s="65"/>
      <c r="TSF5" s="65"/>
      <c r="TSG5" s="65"/>
      <c r="TSH5" s="65"/>
      <c r="TSI5" s="65"/>
      <c r="TSJ5" s="65"/>
      <c r="TSK5" s="65"/>
      <c r="TSL5" s="65"/>
      <c r="TSM5" s="65"/>
      <c r="TSN5" s="65"/>
      <c r="TSO5" s="65"/>
      <c r="TSP5" s="65"/>
      <c r="TSQ5" s="65"/>
      <c r="TSR5" s="65"/>
      <c r="TSS5" s="65"/>
      <c r="TST5" s="65"/>
      <c r="TSU5" s="65"/>
      <c r="TSV5" s="65"/>
      <c r="TSW5" s="65"/>
      <c r="TSX5" s="65"/>
      <c r="TSY5" s="65"/>
      <c r="TSZ5" s="65"/>
      <c r="TTA5" s="65"/>
      <c r="TTB5" s="65"/>
      <c r="TTC5" s="65"/>
      <c r="TTD5" s="65"/>
      <c r="TTE5" s="65"/>
      <c r="TTF5" s="65"/>
      <c r="TTG5" s="65"/>
      <c r="TTH5" s="65"/>
      <c r="TTI5" s="65"/>
      <c r="TTJ5" s="65"/>
      <c r="TTK5" s="65"/>
      <c r="TTL5" s="65"/>
      <c r="TTM5" s="65"/>
      <c r="TTN5" s="65"/>
      <c r="TTO5" s="65"/>
      <c r="TTP5" s="65"/>
      <c r="TTQ5" s="65"/>
      <c r="TTR5" s="65"/>
      <c r="TTS5" s="65"/>
      <c r="TTT5" s="65"/>
      <c r="TTU5" s="65"/>
      <c r="TTV5" s="65"/>
      <c r="TTW5" s="65"/>
      <c r="TTX5" s="65"/>
      <c r="TTY5" s="65"/>
      <c r="TTZ5" s="65"/>
      <c r="TUA5" s="65"/>
      <c r="TUB5" s="65"/>
      <c r="TUC5" s="65"/>
      <c r="TUD5" s="65"/>
      <c r="TUE5" s="65"/>
      <c r="TUF5" s="65"/>
      <c r="TUG5" s="65"/>
      <c r="TUH5" s="65"/>
      <c r="TUI5" s="65"/>
      <c r="TUJ5" s="65"/>
      <c r="TUK5" s="65"/>
      <c r="TUL5" s="65"/>
      <c r="TUM5" s="65"/>
      <c r="TUN5" s="65"/>
      <c r="TUO5" s="65"/>
      <c r="TUP5" s="65"/>
      <c r="TUQ5" s="65"/>
      <c r="TUR5" s="65"/>
      <c r="TUS5" s="65"/>
      <c r="TUT5" s="65"/>
      <c r="TUU5" s="65"/>
      <c r="TUV5" s="65"/>
      <c r="TUW5" s="65"/>
      <c r="TUX5" s="65"/>
      <c r="TUY5" s="65"/>
      <c r="TUZ5" s="65"/>
      <c r="TVA5" s="65"/>
      <c r="TVB5" s="65"/>
      <c r="TVC5" s="65"/>
      <c r="TVD5" s="65"/>
      <c r="TVE5" s="65"/>
      <c r="TVF5" s="65"/>
      <c r="TVG5" s="65"/>
      <c r="TVH5" s="65"/>
      <c r="TVI5" s="65"/>
      <c r="TVJ5" s="65"/>
      <c r="TVK5" s="65"/>
      <c r="TVL5" s="65"/>
      <c r="TVM5" s="65"/>
      <c r="TVN5" s="65"/>
      <c r="TVO5" s="65"/>
      <c r="TVP5" s="65"/>
      <c r="TVQ5" s="65"/>
      <c r="TVR5" s="65"/>
      <c r="TVS5" s="65"/>
      <c r="TVT5" s="65"/>
      <c r="TVU5" s="65"/>
      <c r="TVV5" s="65"/>
      <c r="TVW5" s="65"/>
      <c r="TVX5" s="65"/>
      <c r="TVY5" s="65"/>
      <c r="TVZ5" s="65"/>
      <c r="TWA5" s="65"/>
      <c r="TWB5" s="65"/>
      <c r="TWC5" s="65"/>
      <c r="TWD5" s="65"/>
      <c r="TWE5" s="65"/>
      <c r="TWF5" s="65"/>
      <c r="TWG5" s="65"/>
      <c r="TWH5" s="65"/>
      <c r="TWI5" s="65"/>
      <c r="TWJ5" s="65"/>
      <c r="TWK5" s="65"/>
      <c r="TWL5" s="65"/>
      <c r="TWM5" s="65"/>
      <c r="TWN5" s="65"/>
      <c r="TWO5" s="65"/>
      <c r="TWP5" s="65"/>
      <c r="TWQ5" s="65"/>
      <c r="TWR5" s="65"/>
      <c r="TWS5" s="65"/>
      <c r="TWT5" s="65"/>
      <c r="TWU5" s="65"/>
      <c r="TWV5" s="65"/>
      <c r="TWW5" s="65"/>
      <c r="TWX5" s="65"/>
      <c r="TWY5" s="65"/>
      <c r="TWZ5" s="65"/>
      <c r="TXA5" s="65"/>
      <c r="TXB5" s="65"/>
      <c r="TXC5" s="65"/>
      <c r="TXD5" s="65"/>
      <c r="TXE5" s="65"/>
      <c r="TXF5" s="65"/>
      <c r="TXG5" s="65"/>
      <c r="TXH5" s="65"/>
      <c r="TXI5" s="65"/>
      <c r="TXJ5" s="65"/>
      <c r="TXK5" s="65"/>
      <c r="TXL5" s="65"/>
      <c r="TXM5" s="65"/>
      <c r="TXN5" s="65"/>
      <c r="TXO5" s="65"/>
      <c r="TXP5" s="65"/>
      <c r="TXQ5" s="65"/>
      <c r="TXR5" s="65"/>
      <c r="TXS5" s="65"/>
      <c r="TXT5" s="65"/>
      <c r="TXU5" s="65"/>
      <c r="TXV5" s="65"/>
      <c r="TXW5" s="65"/>
      <c r="TXX5" s="65"/>
      <c r="TXY5" s="65"/>
      <c r="TXZ5" s="65"/>
      <c r="TYA5" s="65"/>
      <c r="TYB5" s="65"/>
      <c r="TYC5" s="65"/>
      <c r="TYD5" s="65"/>
      <c r="TYE5" s="65"/>
      <c r="TYF5" s="65"/>
      <c r="TYG5" s="65"/>
      <c r="TYH5" s="65"/>
      <c r="TYI5" s="65"/>
      <c r="TYJ5" s="65"/>
      <c r="TYK5" s="65"/>
      <c r="TYL5" s="65"/>
      <c r="TYM5" s="65"/>
      <c r="TYN5" s="65"/>
      <c r="TYO5" s="65"/>
      <c r="TYP5" s="65"/>
      <c r="TYQ5" s="65"/>
      <c r="TYR5" s="65"/>
      <c r="TYS5" s="65"/>
      <c r="TYT5" s="65"/>
      <c r="TYU5" s="65"/>
      <c r="TYV5" s="65"/>
      <c r="TYW5" s="65"/>
      <c r="TYX5" s="65"/>
      <c r="TYY5" s="65"/>
      <c r="TYZ5" s="65"/>
      <c r="TZA5" s="65"/>
      <c r="TZB5" s="65"/>
      <c r="TZC5" s="65"/>
      <c r="TZD5" s="65"/>
      <c r="TZE5" s="65"/>
      <c r="TZF5" s="65"/>
      <c r="TZG5" s="65"/>
      <c r="TZH5" s="65"/>
      <c r="TZI5" s="65"/>
      <c r="TZJ5" s="65"/>
      <c r="TZK5" s="65"/>
      <c r="TZL5" s="65"/>
      <c r="TZM5" s="65"/>
      <c r="TZN5" s="65"/>
      <c r="TZO5" s="65"/>
      <c r="TZP5" s="65"/>
      <c r="TZQ5" s="65"/>
      <c r="TZR5" s="65"/>
      <c r="TZS5" s="65"/>
      <c r="TZT5" s="65"/>
      <c r="TZU5" s="65"/>
      <c r="TZV5" s="65"/>
      <c r="TZW5" s="65"/>
      <c r="TZX5" s="65"/>
      <c r="TZY5" s="65"/>
      <c r="TZZ5" s="65"/>
      <c r="UAA5" s="65"/>
      <c r="UAB5" s="65"/>
      <c r="UAC5" s="65"/>
      <c r="UAD5" s="65"/>
      <c r="UAE5" s="65"/>
      <c r="UAF5" s="65"/>
      <c r="UAG5" s="65"/>
      <c r="UAH5" s="65"/>
      <c r="UAI5" s="65"/>
      <c r="UAJ5" s="65"/>
      <c r="UAK5" s="65"/>
      <c r="UAL5" s="65"/>
      <c r="UAM5" s="65"/>
      <c r="UAN5" s="65"/>
      <c r="UAO5" s="65"/>
      <c r="UAP5" s="65"/>
      <c r="UAQ5" s="65"/>
      <c r="UAR5" s="65"/>
      <c r="UAS5" s="65"/>
      <c r="UAT5" s="65"/>
      <c r="UAU5" s="65"/>
      <c r="UAV5" s="65"/>
      <c r="UAW5" s="65"/>
      <c r="UAX5" s="65"/>
      <c r="UAY5" s="65"/>
      <c r="UAZ5" s="65"/>
      <c r="UBA5" s="65"/>
      <c r="UBB5" s="65"/>
      <c r="UBC5" s="65"/>
      <c r="UBD5" s="65"/>
      <c r="UBE5" s="65"/>
      <c r="UBF5" s="65"/>
      <c r="UBG5" s="65"/>
      <c r="UBH5" s="65"/>
      <c r="UBI5" s="65"/>
      <c r="UBJ5" s="65"/>
      <c r="UBK5" s="65"/>
      <c r="UBL5" s="65"/>
      <c r="UBM5" s="65"/>
      <c r="UBN5" s="65"/>
      <c r="UBO5" s="65"/>
      <c r="UBP5" s="65"/>
      <c r="UBQ5" s="65"/>
      <c r="UBR5" s="65"/>
      <c r="UBS5" s="65"/>
      <c r="UBT5" s="65"/>
      <c r="UBU5" s="65"/>
      <c r="UBV5" s="65"/>
      <c r="UBW5" s="65"/>
      <c r="UBX5" s="65"/>
      <c r="UBY5" s="65"/>
      <c r="UBZ5" s="65"/>
      <c r="UCA5" s="65"/>
      <c r="UCB5" s="65"/>
      <c r="UCC5" s="65"/>
      <c r="UCD5" s="65"/>
      <c r="UCE5" s="65"/>
      <c r="UCF5" s="65"/>
      <c r="UCG5" s="65"/>
      <c r="UCH5" s="65"/>
      <c r="UCI5" s="65"/>
      <c r="UCJ5" s="65"/>
      <c r="UCK5" s="65"/>
      <c r="UCL5" s="65"/>
      <c r="UCM5" s="65"/>
      <c r="UCN5" s="65"/>
      <c r="UCO5" s="65"/>
      <c r="UCP5" s="65"/>
      <c r="UCQ5" s="65"/>
      <c r="UCR5" s="65"/>
      <c r="UCS5" s="65"/>
      <c r="UCT5" s="65"/>
      <c r="UCU5" s="65"/>
      <c r="UCV5" s="65"/>
      <c r="UCW5" s="65"/>
      <c r="UCX5" s="65"/>
      <c r="UCY5" s="65"/>
      <c r="UCZ5" s="65"/>
      <c r="UDA5" s="65"/>
      <c r="UDB5" s="65"/>
      <c r="UDC5" s="65"/>
      <c r="UDD5" s="65"/>
      <c r="UDE5" s="65"/>
      <c r="UDF5" s="65"/>
      <c r="UDG5" s="65"/>
      <c r="UDH5" s="65"/>
      <c r="UDI5" s="65"/>
      <c r="UDJ5" s="65"/>
      <c r="UDK5" s="65"/>
      <c r="UDL5" s="65"/>
      <c r="UDM5" s="65"/>
      <c r="UDN5" s="65"/>
      <c r="UDO5" s="65"/>
      <c r="UDP5" s="65"/>
      <c r="UDQ5" s="65"/>
      <c r="UDR5" s="65"/>
      <c r="UDS5" s="65"/>
      <c r="UDT5" s="65"/>
      <c r="UDU5" s="65"/>
      <c r="UDV5" s="65"/>
      <c r="UDW5" s="65"/>
      <c r="UDX5" s="65"/>
      <c r="UDY5" s="65"/>
      <c r="UDZ5" s="65"/>
      <c r="UEA5" s="65"/>
      <c r="UEB5" s="65"/>
      <c r="UEC5" s="65"/>
      <c r="UED5" s="65"/>
      <c r="UEE5" s="65"/>
      <c r="UEF5" s="65"/>
      <c r="UEG5" s="65"/>
      <c r="UEH5" s="65"/>
      <c r="UEI5" s="65"/>
      <c r="UEJ5" s="65"/>
      <c r="UEK5" s="65"/>
      <c r="UEL5" s="65"/>
      <c r="UEM5" s="65"/>
      <c r="UEN5" s="65"/>
      <c r="UEO5" s="65"/>
      <c r="UEP5" s="65"/>
      <c r="UEQ5" s="65"/>
      <c r="UER5" s="65"/>
      <c r="UES5" s="65"/>
      <c r="UET5" s="65"/>
      <c r="UEU5" s="65"/>
      <c r="UEV5" s="65"/>
      <c r="UEW5" s="65"/>
      <c r="UEX5" s="65"/>
      <c r="UEY5" s="65"/>
      <c r="UEZ5" s="65"/>
      <c r="UFA5" s="65"/>
      <c r="UFB5" s="65"/>
      <c r="UFC5" s="65"/>
      <c r="UFD5" s="65"/>
      <c r="UFE5" s="65"/>
      <c r="UFF5" s="65"/>
      <c r="UFG5" s="65"/>
      <c r="UFH5" s="65"/>
      <c r="UFI5" s="65"/>
      <c r="UFJ5" s="65"/>
      <c r="UFK5" s="65"/>
      <c r="UFL5" s="65"/>
      <c r="UFM5" s="65"/>
      <c r="UFN5" s="65"/>
      <c r="UFO5" s="65"/>
      <c r="UFP5" s="65"/>
      <c r="UFQ5" s="65"/>
      <c r="UFR5" s="65"/>
      <c r="UFS5" s="65"/>
      <c r="UFT5" s="65"/>
      <c r="UFU5" s="65"/>
      <c r="UFV5" s="65"/>
      <c r="UFW5" s="65"/>
      <c r="UFX5" s="65"/>
      <c r="UFY5" s="65"/>
      <c r="UFZ5" s="65"/>
      <c r="UGA5" s="65"/>
      <c r="UGB5" s="65"/>
      <c r="UGC5" s="65"/>
      <c r="UGD5" s="65"/>
      <c r="UGE5" s="65"/>
      <c r="UGF5" s="65"/>
      <c r="UGG5" s="65"/>
      <c r="UGH5" s="65"/>
      <c r="UGI5" s="65"/>
      <c r="UGJ5" s="65"/>
      <c r="UGK5" s="65"/>
      <c r="UGL5" s="65"/>
      <c r="UGM5" s="65"/>
      <c r="UGN5" s="65"/>
      <c r="UGO5" s="65"/>
      <c r="UGP5" s="65"/>
      <c r="UGQ5" s="65"/>
      <c r="UGR5" s="65"/>
      <c r="UGS5" s="65"/>
      <c r="UGT5" s="65"/>
      <c r="UGU5" s="65"/>
      <c r="UGV5" s="65"/>
      <c r="UGW5" s="65"/>
      <c r="UGX5" s="65"/>
      <c r="UGY5" s="65"/>
      <c r="UGZ5" s="65"/>
      <c r="UHA5" s="65"/>
      <c r="UHB5" s="65"/>
      <c r="UHC5" s="65"/>
      <c r="UHD5" s="65"/>
      <c r="UHE5" s="65"/>
      <c r="UHF5" s="65"/>
      <c r="UHG5" s="65"/>
      <c r="UHH5" s="65"/>
      <c r="UHI5" s="65"/>
      <c r="UHJ5" s="65"/>
      <c r="UHK5" s="65"/>
      <c r="UHL5" s="65"/>
      <c r="UHM5" s="65"/>
      <c r="UHN5" s="65"/>
      <c r="UHO5" s="65"/>
      <c r="UHP5" s="65"/>
      <c r="UHQ5" s="65"/>
      <c r="UHR5" s="65"/>
      <c r="UHS5" s="65"/>
      <c r="UHT5" s="65"/>
      <c r="UHU5" s="65"/>
      <c r="UHV5" s="65"/>
      <c r="UHW5" s="65"/>
      <c r="UHX5" s="65"/>
      <c r="UHY5" s="65"/>
      <c r="UHZ5" s="65"/>
      <c r="UIA5" s="65"/>
      <c r="UIB5" s="65"/>
      <c r="UIC5" s="65"/>
      <c r="UID5" s="65"/>
      <c r="UIE5" s="65"/>
      <c r="UIF5" s="65"/>
      <c r="UIG5" s="65"/>
      <c r="UIH5" s="65"/>
      <c r="UII5" s="65"/>
      <c r="UIJ5" s="65"/>
      <c r="UIK5" s="65"/>
      <c r="UIL5" s="65"/>
      <c r="UIM5" s="65"/>
      <c r="UIN5" s="65"/>
      <c r="UIO5" s="65"/>
      <c r="UIP5" s="65"/>
      <c r="UIQ5" s="65"/>
      <c r="UIR5" s="65"/>
      <c r="UIS5" s="65"/>
      <c r="UIT5" s="65"/>
      <c r="UIU5" s="65"/>
      <c r="UIV5" s="65"/>
      <c r="UIW5" s="65"/>
      <c r="UIX5" s="65"/>
      <c r="UIY5" s="65"/>
      <c r="UIZ5" s="65"/>
      <c r="UJA5" s="65"/>
      <c r="UJB5" s="65"/>
      <c r="UJC5" s="65"/>
      <c r="UJD5" s="65"/>
      <c r="UJE5" s="65"/>
      <c r="UJF5" s="65"/>
      <c r="UJG5" s="65"/>
      <c r="UJH5" s="65"/>
      <c r="UJI5" s="65"/>
      <c r="UJJ5" s="65"/>
      <c r="UJK5" s="65"/>
      <c r="UJL5" s="65"/>
      <c r="UJM5" s="65"/>
      <c r="UJN5" s="65"/>
      <c r="UJO5" s="65"/>
      <c r="UJP5" s="65"/>
      <c r="UJQ5" s="65"/>
      <c r="UJR5" s="65"/>
      <c r="UJS5" s="65"/>
      <c r="UJT5" s="65"/>
      <c r="UJU5" s="65"/>
      <c r="UJV5" s="65"/>
      <c r="UJW5" s="65"/>
      <c r="UJX5" s="65"/>
      <c r="UJY5" s="65"/>
      <c r="UJZ5" s="65"/>
      <c r="UKA5" s="65"/>
      <c r="UKB5" s="65"/>
      <c r="UKC5" s="65"/>
      <c r="UKD5" s="65"/>
      <c r="UKE5" s="65"/>
      <c r="UKF5" s="65"/>
      <c r="UKG5" s="65"/>
      <c r="UKH5" s="65"/>
      <c r="UKI5" s="65"/>
      <c r="UKJ5" s="65"/>
      <c r="UKK5" s="65"/>
      <c r="UKL5" s="65"/>
      <c r="UKM5" s="65"/>
      <c r="UKN5" s="65"/>
      <c r="UKO5" s="65"/>
      <c r="UKP5" s="65"/>
      <c r="UKQ5" s="65"/>
      <c r="UKR5" s="65"/>
      <c r="UKS5" s="65"/>
      <c r="UKT5" s="65"/>
      <c r="UKU5" s="65"/>
      <c r="UKV5" s="65"/>
      <c r="UKW5" s="65"/>
      <c r="UKX5" s="65"/>
      <c r="UKY5" s="65"/>
      <c r="UKZ5" s="65"/>
      <c r="ULA5" s="65"/>
      <c r="ULB5" s="65"/>
      <c r="ULC5" s="65"/>
      <c r="ULD5" s="65"/>
      <c r="ULE5" s="65"/>
      <c r="ULF5" s="65"/>
      <c r="ULG5" s="65"/>
      <c r="ULH5" s="65"/>
      <c r="ULI5" s="65"/>
      <c r="ULJ5" s="65"/>
      <c r="ULK5" s="65"/>
      <c r="ULL5" s="65"/>
      <c r="ULM5" s="65"/>
      <c r="ULN5" s="65"/>
      <c r="ULO5" s="65"/>
      <c r="ULP5" s="65"/>
      <c r="ULQ5" s="65"/>
      <c r="ULR5" s="65"/>
      <c r="ULS5" s="65"/>
      <c r="ULT5" s="65"/>
      <c r="ULU5" s="65"/>
      <c r="ULV5" s="65"/>
      <c r="ULW5" s="65"/>
      <c r="ULX5" s="65"/>
      <c r="ULY5" s="65"/>
      <c r="ULZ5" s="65"/>
      <c r="UMA5" s="65"/>
      <c r="UMB5" s="65"/>
      <c r="UMC5" s="65"/>
      <c r="UMD5" s="65"/>
      <c r="UME5" s="65"/>
      <c r="UMF5" s="65"/>
      <c r="UMG5" s="65"/>
      <c r="UMH5" s="65"/>
      <c r="UMI5" s="65"/>
      <c r="UMJ5" s="65"/>
      <c r="UMK5" s="65"/>
      <c r="UML5" s="65"/>
      <c r="UMM5" s="65"/>
      <c r="UMN5" s="65"/>
      <c r="UMO5" s="65"/>
      <c r="UMP5" s="65"/>
      <c r="UMQ5" s="65"/>
      <c r="UMR5" s="65"/>
      <c r="UMS5" s="65"/>
      <c r="UMT5" s="65"/>
      <c r="UMU5" s="65"/>
      <c r="UMV5" s="65"/>
      <c r="UMW5" s="65"/>
      <c r="UMX5" s="65"/>
      <c r="UMY5" s="65"/>
      <c r="UMZ5" s="65"/>
      <c r="UNA5" s="65"/>
      <c r="UNB5" s="65"/>
      <c r="UNC5" s="65"/>
      <c r="UND5" s="65"/>
      <c r="UNE5" s="65"/>
      <c r="UNF5" s="65"/>
      <c r="UNG5" s="65"/>
      <c r="UNH5" s="65"/>
      <c r="UNI5" s="65"/>
      <c r="UNJ5" s="65"/>
      <c r="UNK5" s="65"/>
      <c r="UNL5" s="65"/>
      <c r="UNM5" s="65"/>
      <c r="UNN5" s="65"/>
      <c r="UNO5" s="65"/>
      <c r="UNP5" s="65"/>
      <c r="UNQ5" s="65"/>
      <c r="UNR5" s="65"/>
      <c r="UNS5" s="65"/>
      <c r="UNT5" s="65"/>
      <c r="UNU5" s="65"/>
      <c r="UNV5" s="65"/>
      <c r="UNW5" s="65"/>
      <c r="UNX5" s="65"/>
      <c r="UNY5" s="65"/>
      <c r="UNZ5" s="65"/>
      <c r="UOA5" s="65"/>
      <c r="UOB5" s="65"/>
      <c r="UOC5" s="65"/>
      <c r="UOD5" s="65"/>
      <c r="UOE5" s="65"/>
      <c r="UOF5" s="65"/>
      <c r="UOG5" s="65"/>
      <c r="UOH5" s="65"/>
      <c r="UOI5" s="65"/>
      <c r="UOJ5" s="65"/>
      <c r="UOK5" s="65"/>
      <c r="UOL5" s="65"/>
      <c r="UOM5" s="65"/>
      <c r="UON5" s="65"/>
      <c r="UOO5" s="65"/>
      <c r="UOP5" s="65"/>
      <c r="UOQ5" s="65"/>
      <c r="UOR5" s="65"/>
      <c r="UOS5" s="65"/>
      <c r="UOT5" s="65"/>
      <c r="UOU5" s="65"/>
      <c r="UOV5" s="65"/>
      <c r="UOW5" s="65"/>
      <c r="UOX5" s="65"/>
      <c r="UOY5" s="65"/>
      <c r="UOZ5" s="65"/>
      <c r="UPA5" s="65"/>
      <c r="UPB5" s="65"/>
      <c r="UPC5" s="65"/>
      <c r="UPD5" s="65"/>
      <c r="UPE5" s="65"/>
      <c r="UPF5" s="65"/>
      <c r="UPG5" s="65"/>
      <c r="UPH5" s="65"/>
      <c r="UPI5" s="65"/>
      <c r="UPJ5" s="65"/>
      <c r="UPK5" s="65"/>
      <c r="UPL5" s="65"/>
      <c r="UPM5" s="65"/>
      <c r="UPN5" s="65"/>
      <c r="UPO5" s="65"/>
      <c r="UPP5" s="65"/>
      <c r="UPQ5" s="65"/>
      <c r="UPR5" s="65"/>
      <c r="UPS5" s="65"/>
      <c r="UPT5" s="65"/>
      <c r="UPU5" s="65"/>
      <c r="UPV5" s="65"/>
      <c r="UPW5" s="65"/>
      <c r="UPX5" s="65"/>
      <c r="UPY5" s="65"/>
      <c r="UPZ5" s="65"/>
      <c r="UQA5" s="65"/>
      <c r="UQB5" s="65"/>
      <c r="UQC5" s="65"/>
      <c r="UQD5" s="65"/>
      <c r="UQE5" s="65"/>
      <c r="UQF5" s="65"/>
      <c r="UQG5" s="65"/>
      <c r="UQH5" s="65"/>
      <c r="UQI5" s="65"/>
      <c r="UQJ5" s="65"/>
      <c r="UQK5" s="65"/>
      <c r="UQL5" s="65"/>
      <c r="UQM5" s="65"/>
      <c r="UQN5" s="65"/>
      <c r="UQO5" s="65"/>
      <c r="UQP5" s="65"/>
      <c r="UQQ5" s="65"/>
      <c r="UQR5" s="65"/>
      <c r="UQS5" s="65"/>
      <c r="UQT5" s="65"/>
      <c r="UQU5" s="65"/>
      <c r="UQV5" s="65"/>
      <c r="UQW5" s="65"/>
      <c r="UQX5" s="65"/>
      <c r="UQY5" s="65"/>
      <c r="UQZ5" s="65"/>
      <c r="URA5" s="65"/>
      <c r="URB5" s="65"/>
      <c r="URC5" s="65"/>
      <c r="URD5" s="65"/>
      <c r="URE5" s="65"/>
      <c r="URF5" s="65"/>
      <c r="URG5" s="65"/>
      <c r="URH5" s="65"/>
      <c r="URI5" s="65"/>
      <c r="URJ5" s="65"/>
      <c r="URK5" s="65"/>
      <c r="URL5" s="65"/>
      <c r="URM5" s="65"/>
      <c r="URN5" s="65"/>
      <c r="URO5" s="65"/>
      <c r="URP5" s="65"/>
      <c r="URQ5" s="65"/>
      <c r="URR5" s="65"/>
      <c r="URS5" s="65"/>
      <c r="URT5" s="65"/>
      <c r="URU5" s="65"/>
      <c r="URV5" s="65"/>
      <c r="URW5" s="65"/>
      <c r="URX5" s="65"/>
      <c r="URY5" s="65"/>
      <c r="URZ5" s="65"/>
      <c r="USA5" s="65"/>
      <c r="USB5" s="65"/>
      <c r="USC5" s="65"/>
      <c r="USD5" s="65"/>
      <c r="USE5" s="65"/>
      <c r="USF5" s="65"/>
      <c r="USG5" s="65"/>
      <c r="USH5" s="65"/>
      <c r="USI5" s="65"/>
      <c r="USJ5" s="65"/>
      <c r="USK5" s="65"/>
      <c r="USL5" s="65"/>
      <c r="USM5" s="65"/>
      <c r="USN5" s="65"/>
      <c r="USO5" s="65"/>
      <c r="USP5" s="65"/>
      <c r="USQ5" s="65"/>
      <c r="USR5" s="65"/>
      <c r="USS5" s="65"/>
      <c r="UST5" s="65"/>
      <c r="USU5" s="65"/>
      <c r="USV5" s="65"/>
      <c r="USW5" s="65"/>
      <c r="USX5" s="65"/>
      <c r="USY5" s="65"/>
      <c r="USZ5" s="65"/>
      <c r="UTA5" s="65"/>
      <c r="UTB5" s="65"/>
      <c r="UTC5" s="65"/>
      <c r="UTD5" s="65"/>
      <c r="UTE5" s="65"/>
      <c r="UTF5" s="65"/>
      <c r="UTG5" s="65"/>
      <c r="UTH5" s="65"/>
      <c r="UTI5" s="65"/>
      <c r="UTJ5" s="65"/>
      <c r="UTK5" s="65"/>
      <c r="UTL5" s="65"/>
      <c r="UTM5" s="65"/>
      <c r="UTN5" s="65"/>
      <c r="UTO5" s="65"/>
      <c r="UTP5" s="65"/>
      <c r="UTQ5" s="65"/>
      <c r="UTR5" s="65"/>
      <c r="UTS5" s="65"/>
      <c r="UTT5" s="65"/>
      <c r="UTU5" s="65"/>
      <c r="UTV5" s="65"/>
      <c r="UTW5" s="65"/>
      <c r="UTX5" s="65"/>
      <c r="UTY5" s="65"/>
      <c r="UTZ5" s="65"/>
      <c r="UUA5" s="65"/>
      <c r="UUB5" s="65"/>
      <c r="UUC5" s="65"/>
      <c r="UUD5" s="65"/>
      <c r="UUE5" s="65"/>
      <c r="UUF5" s="65"/>
      <c r="UUG5" s="65"/>
      <c r="UUH5" s="65"/>
      <c r="UUI5" s="65"/>
      <c r="UUJ5" s="65"/>
      <c r="UUK5" s="65"/>
      <c r="UUL5" s="65"/>
      <c r="UUM5" s="65"/>
      <c r="UUN5" s="65"/>
      <c r="UUO5" s="65"/>
      <c r="UUP5" s="65"/>
      <c r="UUQ5" s="65"/>
      <c r="UUR5" s="65"/>
      <c r="UUS5" s="65"/>
      <c r="UUT5" s="65"/>
      <c r="UUU5" s="65"/>
      <c r="UUV5" s="65"/>
      <c r="UUW5" s="65"/>
      <c r="UUX5" s="65"/>
      <c r="UUY5" s="65"/>
      <c r="UUZ5" s="65"/>
      <c r="UVA5" s="65"/>
      <c r="UVB5" s="65"/>
      <c r="UVC5" s="65"/>
      <c r="UVD5" s="65"/>
      <c r="UVE5" s="65"/>
      <c r="UVF5" s="65"/>
      <c r="UVG5" s="65"/>
      <c r="UVH5" s="65"/>
      <c r="UVI5" s="65"/>
      <c r="UVJ5" s="65"/>
      <c r="UVK5" s="65"/>
      <c r="UVL5" s="65"/>
      <c r="UVM5" s="65"/>
      <c r="UVN5" s="65"/>
      <c r="UVO5" s="65"/>
      <c r="UVP5" s="65"/>
      <c r="UVQ5" s="65"/>
      <c r="UVR5" s="65"/>
      <c r="UVS5" s="65"/>
      <c r="UVT5" s="65"/>
      <c r="UVU5" s="65"/>
      <c r="UVV5" s="65"/>
      <c r="UVW5" s="65"/>
      <c r="UVX5" s="65"/>
      <c r="UVY5" s="65"/>
      <c r="UVZ5" s="65"/>
      <c r="UWA5" s="65"/>
      <c r="UWB5" s="65"/>
      <c r="UWC5" s="65"/>
      <c r="UWD5" s="65"/>
      <c r="UWE5" s="65"/>
      <c r="UWF5" s="65"/>
      <c r="UWG5" s="65"/>
      <c r="UWH5" s="65"/>
      <c r="UWI5" s="65"/>
      <c r="UWJ5" s="65"/>
      <c r="UWK5" s="65"/>
      <c r="UWL5" s="65"/>
      <c r="UWM5" s="65"/>
      <c r="UWN5" s="65"/>
      <c r="UWO5" s="65"/>
      <c r="UWP5" s="65"/>
      <c r="UWQ5" s="65"/>
      <c r="UWR5" s="65"/>
      <c r="UWS5" s="65"/>
      <c r="UWT5" s="65"/>
      <c r="UWU5" s="65"/>
      <c r="UWV5" s="65"/>
      <c r="UWW5" s="65"/>
      <c r="UWX5" s="65"/>
      <c r="UWY5" s="65"/>
      <c r="UWZ5" s="65"/>
      <c r="UXA5" s="65"/>
      <c r="UXB5" s="65"/>
      <c r="UXC5" s="65"/>
      <c r="UXD5" s="65"/>
      <c r="UXE5" s="65"/>
      <c r="UXF5" s="65"/>
      <c r="UXG5" s="65"/>
      <c r="UXH5" s="65"/>
      <c r="UXI5" s="65"/>
      <c r="UXJ5" s="65"/>
      <c r="UXK5" s="65"/>
      <c r="UXL5" s="65"/>
      <c r="UXM5" s="65"/>
      <c r="UXN5" s="65"/>
      <c r="UXO5" s="65"/>
      <c r="UXP5" s="65"/>
      <c r="UXQ5" s="65"/>
      <c r="UXR5" s="65"/>
      <c r="UXS5" s="65"/>
      <c r="UXT5" s="65"/>
      <c r="UXU5" s="65"/>
      <c r="UXV5" s="65"/>
      <c r="UXW5" s="65"/>
      <c r="UXX5" s="65"/>
      <c r="UXY5" s="65"/>
      <c r="UXZ5" s="65"/>
      <c r="UYA5" s="65"/>
      <c r="UYB5" s="65"/>
      <c r="UYC5" s="65"/>
      <c r="UYD5" s="65"/>
      <c r="UYE5" s="65"/>
      <c r="UYF5" s="65"/>
      <c r="UYG5" s="65"/>
      <c r="UYH5" s="65"/>
      <c r="UYI5" s="65"/>
      <c r="UYJ5" s="65"/>
      <c r="UYK5" s="65"/>
      <c r="UYL5" s="65"/>
      <c r="UYM5" s="65"/>
      <c r="UYN5" s="65"/>
      <c r="UYO5" s="65"/>
      <c r="UYP5" s="65"/>
      <c r="UYQ5" s="65"/>
      <c r="UYR5" s="65"/>
      <c r="UYS5" s="65"/>
      <c r="UYT5" s="65"/>
      <c r="UYU5" s="65"/>
      <c r="UYV5" s="65"/>
      <c r="UYW5" s="65"/>
      <c r="UYX5" s="65"/>
      <c r="UYY5" s="65"/>
      <c r="UYZ5" s="65"/>
      <c r="UZA5" s="65"/>
      <c r="UZB5" s="65"/>
      <c r="UZC5" s="65"/>
      <c r="UZD5" s="65"/>
      <c r="UZE5" s="65"/>
      <c r="UZF5" s="65"/>
      <c r="UZG5" s="65"/>
      <c r="UZH5" s="65"/>
      <c r="UZI5" s="65"/>
      <c r="UZJ5" s="65"/>
      <c r="UZK5" s="65"/>
      <c r="UZL5" s="65"/>
      <c r="UZM5" s="65"/>
      <c r="UZN5" s="65"/>
      <c r="UZO5" s="65"/>
      <c r="UZP5" s="65"/>
      <c r="UZQ5" s="65"/>
      <c r="UZR5" s="65"/>
      <c r="UZS5" s="65"/>
      <c r="UZT5" s="65"/>
      <c r="UZU5" s="65"/>
      <c r="UZV5" s="65"/>
      <c r="UZW5" s="65"/>
      <c r="UZX5" s="65"/>
      <c r="UZY5" s="65"/>
      <c r="UZZ5" s="65"/>
      <c r="VAA5" s="65"/>
      <c r="VAB5" s="65"/>
      <c r="VAC5" s="65"/>
      <c r="VAD5" s="65"/>
      <c r="VAE5" s="65"/>
      <c r="VAF5" s="65"/>
      <c r="VAG5" s="65"/>
      <c r="VAH5" s="65"/>
      <c r="VAI5" s="65"/>
      <c r="VAJ5" s="65"/>
      <c r="VAK5" s="65"/>
      <c r="VAL5" s="65"/>
      <c r="VAM5" s="65"/>
      <c r="VAN5" s="65"/>
      <c r="VAO5" s="65"/>
      <c r="VAP5" s="65"/>
      <c r="VAQ5" s="65"/>
      <c r="VAR5" s="65"/>
      <c r="VAS5" s="65"/>
      <c r="VAT5" s="65"/>
      <c r="VAU5" s="65"/>
      <c r="VAV5" s="65"/>
      <c r="VAW5" s="65"/>
      <c r="VAX5" s="65"/>
      <c r="VAY5" s="65"/>
      <c r="VAZ5" s="65"/>
      <c r="VBA5" s="65"/>
      <c r="VBB5" s="65"/>
      <c r="VBC5" s="65"/>
      <c r="VBD5" s="65"/>
      <c r="VBE5" s="65"/>
      <c r="VBF5" s="65"/>
      <c r="VBG5" s="65"/>
      <c r="VBH5" s="65"/>
      <c r="VBI5" s="65"/>
      <c r="VBJ5" s="65"/>
      <c r="VBK5" s="65"/>
      <c r="VBL5" s="65"/>
      <c r="VBM5" s="65"/>
      <c r="VBN5" s="65"/>
      <c r="VBO5" s="65"/>
      <c r="VBP5" s="65"/>
      <c r="VBQ5" s="65"/>
      <c r="VBR5" s="65"/>
      <c r="VBS5" s="65"/>
      <c r="VBT5" s="65"/>
      <c r="VBU5" s="65"/>
      <c r="VBV5" s="65"/>
      <c r="VBW5" s="65"/>
      <c r="VBX5" s="65"/>
      <c r="VBY5" s="65"/>
      <c r="VBZ5" s="65"/>
      <c r="VCA5" s="65"/>
      <c r="VCB5" s="65"/>
      <c r="VCC5" s="65"/>
      <c r="VCD5" s="65"/>
      <c r="VCE5" s="65"/>
      <c r="VCF5" s="65"/>
      <c r="VCG5" s="65"/>
      <c r="VCH5" s="65"/>
      <c r="VCI5" s="65"/>
      <c r="VCJ5" s="65"/>
      <c r="VCK5" s="65"/>
      <c r="VCL5" s="65"/>
      <c r="VCM5" s="65"/>
      <c r="VCN5" s="65"/>
      <c r="VCO5" s="65"/>
      <c r="VCP5" s="65"/>
      <c r="VCQ5" s="65"/>
      <c r="VCR5" s="65"/>
      <c r="VCS5" s="65"/>
      <c r="VCT5" s="65"/>
      <c r="VCU5" s="65"/>
      <c r="VCV5" s="65"/>
      <c r="VCW5" s="65"/>
      <c r="VCX5" s="65"/>
      <c r="VCY5" s="65"/>
      <c r="VCZ5" s="65"/>
      <c r="VDA5" s="65"/>
      <c r="VDB5" s="65"/>
      <c r="VDC5" s="65"/>
      <c r="VDD5" s="65"/>
      <c r="VDE5" s="65"/>
      <c r="VDF5" s="65"/>
      <c r="VDG5" s="65"/>
      <c r="VDH5" s="65"/>
      <c r="VDI5" s="65"/>
      <c r="VDJ5" s="65"/>
      <c r="VDK5" s="65"/>
      <c r="VDL5" s="65"/>
      <c r="VDM5" s="65"/>
      <c r="VDN5" s="65"/>
      <c r="VDO5" s="65"/>
      <c r="VDP5" s="65"/>
      <c r="VDQ5" s="65"/>
      <c r="VDR5" s="65"/>
      <c r="VDS5" s="65"/>
      <c r="VDT5" s="65"/>
      <c r="VDU5" s="65"/>
      <c r="VDV5" s="65"/>
      <c r="VDW5" s="65"/>
      <c r="VDX5" s="65"/>
      <c r="VDY5" s="65"/>
      <c r="VDZ5" s="65"/>
      <c r="VEA5" s="65"/>
      <c r="VEB5" s="65"/>
      <c r="VEC5" s="65"/>
      <c r="VED5" s="65"/>
      <c r="VEE5" s="65"/>
      <c r="VEF5" s="65"/>
      <c r="VEG5" s="65"/>
      <c r="VEH5" s="65"/>
      <c r="VEI5" s="65"/>
      <c r="VEJ5" s="65"/>
      <c r="VEK5" s="65"/>
      <c r="VEL5" s="65"/>
      <c r="VEM5" s="65"/>
      <c r="VEN5" s="65"/>
      <c r="VEO5" s="65"/>
      <c r="VEP5" s="65"/>
      <c r="VEQ5" s="65"/>
      <c r="VER5" s="65"/>
      <c r="VES5" s="65"/>
      <c r="VET5" s="65"/>
      <c r="VEU5" s="65"/>
      <c r="VEV5" s="65"/>
      <c r="VEW5" s="65"/>
      <c r="VEX5" s="65"/>
      <c r="VEY5" s="65"/>
      <c r="VEZ5" s="65"/>
      <c r="VFA5" s="65"/>
      <c r="VFB5" s="65"/>
      <c r="VFC5" s="65"/>
      <c r="VFD5" s="65"/>
      <c r="VFE5" s="65"/>
      <c r="VFF5" s="65"/>
      <c r="VFG5" s="65"/>
      <c r="VFH5" s="65"/>
      <c r="VFI5" s="65"/>
      <c r="VFJ5" s="65"/>
      <c r="VFK5" s="65"/>
      <c r="VFL5" s="65"/>
      <c r="VFM5" s="65"/>
      <c r="VFN5" s="65"/>
      <c r="VFO5" s="65"/>
      <c r="VFP5" s="65"/>
      <c r="VFQ5" s="65"/>
      <c r="VFR5" s="65"/>
      <c r="VFS5" s="65"/>
      <c r="VFT5" s="65"/>
      <c r="VFU5" s="65"/>
      <c r="VFV5" s="65"/>
      <c r="VFW5" s="65"/>
      <c r="VFX5" s="65"/>
      <c r="VFY5" s="65"/>
      <c r="VFZ5" s="65"/>
      <c r="VGA5" s="65"/>
      <c r="VGB5" s="65"/>
      <c r="VGC5" s="65"/>
      <c r="VGD5" s="65"/>
      <c r="VGE5" s="65"/>
      <c r="VGF5" s="65"/>
      <c r="VGG5" s="65"/>
      <c r="VGH5" s="65"/>
      <c r="VGI5" s="65"/>
      <c r="VGJ5" s="65"/>
      <c r="VGK5" s="65"/>
      <c r="VGL5" s="65"/>
      <c r="VGM5" s="65"/>
      <c r="VGN5" s="65"/>
      <c r="VGO5" s="65"/>
      <c r="VGP5" s="65"/>
      <c r="VGQ5" s="65"/>
      <c r="VGR5" s="65"/>
      <c r="VGS5" s="65"/>
      <c r="VGT5" s="65"/>
      <c r="VGU5" s="65"/>
      <c r="VGV5" s="65"/>
      <c r="VGW5" s="65"/>
      <c r="VGX5" s="65"/>
      <c r="VGY5" s="65"/>
      <c r="VGZ5" s="65"/>
      <c r="VHA5" s="65"/>
      <c r="VHB5" s="65"/>
      <c r="VHC5" s="65"/>
      <c r="VHD5" s="65"/>
      <c r="VHE5" s="65"/>
      <c r="VHF5" s="65"/>
      <c r="VHG5" s="65"/>
      <c r="VHH5" s="65"/>
      <c r="VHI5" s="65"/>
      <c r="VHJ5" s="65"/>
      <c r="VHK5" s="65"/>
      <c r="VHL5" s="65"/>
      <c r="VHM5" s="65"/>
      <c r="VHN5" s="65"/>
      <c r="VHO5" s="65"/>
      <c r="VHP5" s="65"/>
      <c r="VHQ5" s="65"/>
      <c r="VHR5" s="65"/>
      <c r="VHS5" s="65"/>
      <c r="VHT5" s="65"/>
      <c r="VHU5" s="65"/>
      <c r="VHV5" s="65"/>
      <c r="VHW5" s="65"/>
      <c r="VHX5" s="65"/>
      <c r="VHY5" s="65"/>
      <c r="VHZ5" s="65"/>
      <c r="VIA5" s="65"/>
      <c r="VIB5" s="65"/>
      <c r="VIC5" s="65"/>
      <c r="VID5" s="65"/>
      <c r="VIE5" s="65"/>
      <c r="VIF5" s="65"/>
      <c r="VIG5" s="65"/>
      <c r="VIH5" s="65"/>
      <c r="VII5" s="65"/>
      <c r="VIJ5" s="65"/>
      <c r="VIK5" s="65"/>
      <c r="VIL5" s="65"/>
      <c r="VIM5" s="65"/>
      <c r="VIN5" s="65"/>
      <c r="VIO5" s="65"/>
      <c r="VIP5" s="65"/>
      <c r="VIQ5" s="65"/>
      <c r="VIR5" s="65"/>
      <c r="VIS5" s="65"/>
      <c r="VIT5" s="65"/>
      <c r="VIU5" s="65"/>
      <c r="VIV5" s="65"/>
      <c r="VIW5" s="65"/>
      <c r="VIX5" s="65"/>
      <c r="VIY5" s="65"/>
      <c r="VIZ5" s="65"/>
      <c r="VJA5" s="65"/>
      <c r="VJB5" s="65"/>
      <c r="VJC5" s="65"/>
      <c r="VJD5" s="65"/>
      <c r="VJE5" s="65"/>
      <c r="VJF5" s="65"/>
      <c r="VJG5" s="65"/>
      <c r="VJH5" s="65"/>
      <c r="VJI5" s="65"/>
      <c r="VJJ5" s="65"/>
      <c r="VJK5" s="65"/>
      <c r="VJL5" s="65"/>
      <c r="VJM5" s="65"/>
      <c r="VJN5" s="65"/>
      <c r="VJO5" s="65"/>
      <c r="VJP5" s="65"/>
      <c r="VJQ5" s="65"/>
      <c r="VJR5" s="65"/>
      <c r="VJS5" s="65"/>
      <c r="VJT5" s="65"/>
      <c r="VJU5" s="65"/>
      <c r="VJV5" s="65"/>
      <c r="VJW5" s="65"/>
      <c r="VJX5" s="65"/>
      <c r="VJY5" s="65"/>
      <c r="VJZ5" s="65"/>
      <c r="VKA5" s="65"/>
      <c r="VKB5" s="65"/>
      <c r="VKC5" s="65"/>
      <c r="VKD5" s="65"/>
      <c r="VKE5" s="65"/>
      <c r="VKF5" s="65"/>
      <c r="VKG5" s="65"/>
      <c r="VKH5" s="65"/>
      <c r="VKI5" s="65"/>
      <c r="VKJ5" s="65"/>
      <c r="VKK5" s="65"/>
      <c r="VKL5" s="65"/>
      <c r="VKM5" s="65"/>
      <c r="VKN5" s="65"/>
      <c r="VKO5" s="65"/>
      <c r="VKP5" s="65"/>
      <c r="VKQ5" s="65"/>
      <c r="VKR5" s="65"/>
      <c r="VKS5" s="65"/>
      <c r="VKT5" s="65"/>
      <c r="VKU5" s="65"/>
      <c r="VKV5" s="65"/>
      <c r="VKW5" s="65"/>
      <c r="VKX5" s="65"/>
      <c r="VKY5" s="65"/>
      <c r="VKZ5" s="65"/>
      <c r="VLA5" s="65"/>
      <c r="VLB5" s="65"/>
      <c r="VLC5" s="65"/>
      <c r="VLD5" s="65"/>
      <c r="VLE5" s="65"/>
      <c r="VLF5" s="65"/>
      <c r="VLG5" s="65"/>
      <c r="VLH5" s="65"/>
      <c r="VLI5" s="65"/>
      <c r="VLJ5" s="65"/>
      <c r="VLK5" s="65"/>
      <c r="VLL5" s="65"/>
      <c r="VLM5" s="65"/>
      <c r="VLN5" s="65"/>
      <c r="VLO5" s="65"/>
      <c r="VLP5" s="65"/>
      <c r="VLQ5" s="65"/>
      <c r="VLR5" s="65"/>
      <c r="VLS5" s="65"/>
      <c r="VLT5" s="65"/>
      <c r="VLU5" s="65"/>
      <c r="VLV5" s="65"/>
      <c r="VLW5" s="65"/>
      <c r="VLX5" s="65"/>
      <c r="VLY5" s="65"/>
      <c r="VLZ5" s="65"/>
      <c r="VMA5" s="65"/>
      <c r="VMB5" s="65"/>
      <c r="VMC5" s="65"/>
      <c r="VMD5" s="65"/>
      <c r="VME5" s="65"/>
      <c r="VMF5" s="65"/>
      <c r="VMG5" s="65"/>
      <c r="VMH5" s="65"/>
      <c r="VMI5" s="65"/>
      <c r="VMJ5" s="65"/>
      <c r="VMK5" s="65"/>
      <c r="VML5" s="65"/>
      <c r="VMM5" s="65"/>
      <c r="VMN5" s="65"/>
      <c r="VMO5" s="65"/>
      <c r="VMP5" s="65"/>
      <c r="VMQ5" s="65"/>
      <c r="VMR5" s="65"/>
      <c r="VMS5" s="65"/>
      <c r="VMT5" s="65"/>
      <c r="VMU5" s="65"/>
      <c r="VMV5" s="65"/>
      <c r="VMW5" s="65"/>
      <c r="VMX5" s="65"/>
      <c r="VMY5" s="65"/>
      <c r="VMZ5" s="65"/>
      <c r="VNA5" s="65"/>
      <c r="VNB5" s="65"/>
      <c r="VNC5" s="65"/>
      <c r="VND5" s="65"/>
      <c r="VNE5" s="65"/>
      <c r="VNF5" s="65"/>
      <c r="VNG5" s="65"/>
      <c r="VNH5" s="65"/>
      <c r="VNI5" s="65"/>
      <c r="VNJ5" s="65"/>
      <c r="VNK5" s="65"/>
      <c r="VNL5" s="65"/>
      <c r="VNM5" s="65"/>
      <c r="VNN5" s="65"/>
      <c r="VNO5" s="65"/>
      <c r="VNP5" s="65"/>
      <c r="VNQ5" s="65"/>
      <c r="VNR5" s="65"/>
      <c r="VNS5" s="65"/>
      <c r="VNT5" s="65"/>
      <c r="VNU5" s="65"/>
      <c r="VNV5" s="65"/>
      <c r="VNW5" s="65"/>
      <c r="VNX5" s="65"/>
      <c r="VNY5" s="65"/>
      <c r="VNZ5" s="65"/>
      <c r="VOA5" s="65"/>
      <c r="VOB5" s="65"/>
      <c r="VOC5" s="65"/>
      <c r="VOD5" s="65"/>
      <c r="VOE5" s="65"/>
      <c r="VOF5" s="65"/>
      <c r="VOG5" s="65"/>
      <c r="VOH5" s="65"/>
      <c r="VOI5" s="65"/>
      <c r="VOJ5" s="65"/>
      <c r="VOK5" s="65"/>
      <c r="VOL5" s="65"/>
      <c r="VOM5" s="65"/>
      <c r="VON5" s="65"/>
      <c r="VOO5" s="65"/>
      <c r="VOP5" s="65"/>
      <c r="VOQ5" s="65"/>
      <c r="VOR5" s="65"/>
      <c r="VOS5" s="65"/>
      <c r="VOT5" s="65"/>
      <c r="VOU5" s="65"/>
      <c r="VOV5" s="65"/>
      <c r="VOW5" s="65"/>
      <c r="VOX5" s="65"/>
      <c r="VOY5" s="65"/>
      <c r="VOZ5" s="65"/>
      <c r="VPA5" s="65"/>
      <c r="VPB5" s="65"/>
      <c r="VPC5" s="65"/>
      <c r="VPD5" s="65"/>
      <c r="VPE5" s="65"/>
      <c r="VPF5" s="65"/>
      <c r="VPG5" s="65"/>
      <c r="VPH5" s="65"/>
      <c r="VPI5" s="65"/>
      <c r="VPJ5" s="65"/>
      <c r="VPK5" s="65"/>
      <c r="VPL5" s="65"/>
      <c r="VPM5" s="65"/>
      <c r="VPN5" s="65"/>
      <c r="VPO5" s="65"/>
      <c r="VPP5" s="65"/>
      <c r="VPQ5" s="65"/>
      <c r="VPR5" s="65"/>
      <c r="VPS5" s="65"/>
      <c r="VPT5" s="65"/>
      <c r="VPU5" s="65"/>
      <c r="VPV5" s="65"/>
      <c r="VPW5" s="65"/>
      <c r="VPX5" s="65"/>
      <c r="VPY5" s="65"/>
      <c r="VPZ5" s="65"/>
      <c r="VQA5" s="65"/>
      <c r="VQB5" s="65"/>
      <c r="VQC5" s="65"/>
      <c r="VQD5" s="65"/>
      <c r="VQE5" s="65"/>
      <c r="VQF5" s="65"/>
      <c r="VQG5" s="65"/>
      <c r="VQH5" s="65"/>
      <c r="VQI5" s="65"/>
      <c r="VQJ5" s="65"/>
      <c r="VQK5" s="65"/>
      <c r="VQL5" s="65"/>
      <c r="VQM5" s="65"/>
      <c r="VQN5" s="65"/>
      <c r="VQO5" s="65"/>
      <c r="VQP5" s="65"/>
      <c r="VQQ5" s="65"/>
      <c r="VQR5" s="65"/>
      <c r="VQS5" s="65"/>
      <c r="VQT5" s="65"/>
      <c r="VQU5" s="65"/>
      <c r="VQV5" s="65"/>
      <c r="VQW5" s="65"/>
      <c r="VQX5" s="65"/>
      <c r="VQY5" s="65"/>
      <c r="VQZ5" s="65"/>
      <c r="VRA5" s="65"/>
      <c r="VRB5" s="65"/>
      <c r="VRC5" s="65"/>
      <c r="VRD5" s="65"/>
      <c r="VRE5" s="65"/>
      <c r="VRF5" s="65"/>
      <c r="VRG5" s="65"/>
      <c r="VRH5" s="65"/>
      <c r="VRI5" s="65"/>
      <c r="VRJ5" s="65"/>
      <c r="VRK5" s="65"/>
      <c r="VRL5" s="65"/>
      <c r="VRM5" s="65"/>
      <c r="VRN5" s="65"/>
      <c r="VRO5" s="65"/>
      <c r="VRP5" s="65"/>
      <c r="VRQ5" s="65"/>
      <c r="VRR5" s="65"/>
      <c r="VRS5" s="65"/>
      <c r="VRT5" s="65"/>
      <c r="VRU5" s="65"/>
      <c r="VRV5" s="65"/>
      <c r="VRW5" s="65"/>
      <c r="VRX5" s="65"/>
      <c r="VRY5" s="65"/>
      <c r="VRZ5" s="65"/>
      <c r="VSA5" s="65"/>
      <c r="VSB5" s="65"/>
      <c r="VSC5" s="65"/>
      <c r="VSD5" s="65"/>
      <c r="VSE5" s="65"/>
      <c r="VSF5" s="65"/>
      <c r="VSG5" s="65"/>
      <c r="VSH5" s="65"/>
      <c r="VSI5" s="65"/>
      <c r="VSJ5" s="65"/>
      <c r="VSK5" s="65"/>
      <c r="VSL5" s="65"/>
      <c r="VSM5" s="65"/>
      <c r="VSN5" s="65"/>
      <c r="VSO5" s="65"/>
      <c r="VSP5" s="65"/>
      <c r="VSQ5" s="65"/>
      <c r="VSR5" s="65"/>
      <c r="VSS5" s="65"/>
      <c r="VST5" s="65"/>
      <c r="VSU5" s="65"/>
      <c r="VSV5" s="65"/>
      <c r="VSW5" s="65"/>
      <c r="VSX5" s="65"/>
      <c r="VSY5" s="65"/>
      <c r="VSZ5" s="65"/>
      <c r="VTA5" s="65"/>
      <c r="VTB5" s="65"/>
      <c r="VTC5" s="65"/>
      <c r="VTD5" s="65"/>
      <c r="VTE5" s="65"/>
      <c r="VTF5" s="65"/>
      <c r="VTG5" s="65"/>
      <c r="VTH5" s="65"/>
      <c r="VTI5" s="65"/>
      <c r="VTJ5" s="65"/>
      <c r="VTK5" s="65"/>
      <c r="VTL5" s="65"/>
      <c r="VTM5" s="65"/>
      <c r="VTN5" s="65"/>
      <c r="VTO5" s="65"/>
      <c r="VTP5" s="65"/>
      <c r="VTQ5" s="65"/>
      <c r="VTR5" s="65"/>
      <c r="VTS5" s="65"/>
      <c r="VTT5" s="65"/>
      <c r="VTU5" s="65"/>
      <c r="VTV5" s="65"/>
      <c r="VTW5" s="65"/>
      <c r="VTX5" s="65"/>
      <c r="VTY5" s="65"/>
      <c r="VTZ5" s="65"/>
      <c r="VUA5" s="65"/>
      <c r="VUB5" s="65"/>
      <c r="VUC5" s="65"/>
      <c r="VUD5" s="65"/>
      <c r="VUE5" s="65"/>
      <c r="VUF5" s="65"/>
      <c r="VUG5" s="65"/>
      <c r="VUH5" s="65"/>
      <c r="VUI5" s="65"/>
      <c r="VUJ5" s="65"/>
      <c r="VUK5" s="65"/>
      <c r="VUL5" s="65"/>
      <c r="VUM5" s="65"/>
      <c r="VUN5" s="65"/>
      <c r="VUO5" s="65"/>
      <c r="VUP5" s="65"/>
      <c r="VUQ5" s="65"/>
      <c r="VUR5" s="65"/>
      <c r="VUS5" s="65"/>
      <c r="VUT5" s="65"/>
      <c r="VUU5" s="65"/>
      <c r="VUV5" s="65"/>
      <c r="VUW5" s="65"/>
      <c r="VUX5" s="65"/>
      <c r="VUY5" s="65"/>
      <c r="VUZ5" s="65"/>
      <c r="VVA5" s="65"/>
      <c r="VVB5" s="65"/>
      <c r="VVC5" s="65"/>
      <c r="VVD5" s="65"/>
      <c r="VVE5" s="65"/>
      <c r="VVF5" s="65"/>
      <c r="VVG5" s="65"/>
      <c r="VVH5" s="65"/>
      <c r="VVI5" s="65"/>
      <c r="VVJ5" s="65"/>
      <c r="VVK5" s="65"/>
      <c r="VVL5" s="65"/>
      <c r="VVM5" s="65"/>
      <c r="VVN5" s="65"/>
      <c r="VVO5" s="65"/>
      <c r="VVP5" s="65"/>
      <c r="VVQ5" s="65"/>
      <c r="VVR5" s="65"/>
      <c r="VVS5" s="65"/>
      <c r="VVT5" s="65"/>
      <c r="VVU5" s="65"/>
      <c r="VVV5" s="65"/>
      <c r="VVW5" s="65"/>
      <c r="VVX5" s="65"/>
      <c r="VVY5" s="65"/>
      <c r="VVZ5" s="65"/>
      <c r="VWA5" s="65"/>
      <c r="VWB5" s="65"/>
      <c r="VWC5" s="65"/>
      <c r="VWD5" s="65"/>
      <c r="VWE5" s="65"/>
      <c r="VWF5" s="65"/>
      <c r="VWG5" s="65"/>
      <c r="VWH5" s="65"/>
      <c r="VWI5" s="65"/>
      <c r="VWJ5" s="65"/>
      <c r="VWK5" s="65"/>
      <c r="VWL5" s="65"/>
      <c r="VWM5" s="65"/>
      <c r="VWN5" s="65"/>
      <c r="VWO5" s="65"/>
      <c r="VWP5" s="65"/>
      <c r="VWQ5" s="65"/>
      <c r="VWR5" s="65"/>
      <c r="VWS5" s="65"/>
      <c r="VWT5" s="65"/>
      <c r="VWU5" s="65"/>
      <c r="VWV5" s="65"/>
      <c r="VWW5" s="65"/>
      <c r="VWX5" s="65"/>
      <c r="VWY5" s="65"/>
      <c r="VWZ5" s="65"/>
      <c r="VXA5" s="65"/>
      <c r="VXB5" s="65"/>
      <c r="VXC5" s="65"/>
      <c r="VXD5" s="65"/>
      <c r="VXE5" s="65"/>
      <c r="VXF5" s="65"/>
      <c r="VXG5" s="65"/>
      <c r="VXH5" s="65"/>
      <c r="VXI5" s="65"/>
      <c r="VXJ5" s="65"/>
      <c r="VXK5" s="65"/>
      <c r="VXL5" s="65"/>
      <c r="VXM5" s="65"/>
      <c r="VXN5" s="65"/>
      <c r="VXO5" s="65"/>
      <c r="VXP5" s="65"/>
      <c r="VXQ5" s="65"/>
      <c r="VXR5" s="65"/>
      <c r="VXS5" s="65"/>
      <c r="VXT5" s="65"/>
      <c r="VXU5" s="65"/>
      <c r="VXV5" s="65"/>
      <c r="VXW5" s="65"/>
      <c r="VXX5" s="65"/>
      <c r="VXY5" s="65"/>
      <c r="VXZ5" s="65"/>
      <c r="VYA5" s="65"/>
      <c r="VYB5" s="65"/>
      <c r="VYC5" s="65"/>
      <c r="VYD5" s="65"/>
      <c r="VYE5" s="65"/>
      <c r="VYF5" s="65"/>
      <c r="VYG5" s="65"/>
      <c r="VYH5" s="65"/>
      <c r="VYI5" s="65"/>
      <c r="VYJ5" s="65"/>
      <c r="VYK5" s="65"/>
      <c r="VYL5" s="65"/>
      <c r="VYM5" s="65"/>
      <c r="VYN5" s="65"/>
      <c r="VYO5" s="65"/>
      <c r="VYP5" s="65"/>
      <c r="VYQ5" s="65"/>
      <c r="VYR5" s="65"/>
      <c r="VYS5" s="65"/>
      <c r="VYT5" s="65"/>
      <c r="VYU5" s="65"/>
      <c r="VYV5" s="65"/>
      <c r="VYW5" s="65"/>
      <c r="VYX5" s="65"/>
      <c r="VYY5" s="65"/>
      <c r="VYZ5" s="65"/>
      <c r="VZA5" s="65"/>
      <c r="VZB5" s="65"/>
      <c r="VZC5" s="65"/>
      <c r="VZD5" s="65"/>
      <c r="VZE5" s="65"/>
      <c r="VZF5" s="65"/>
      <c r="VZG5" s="65"/>
      <c r="VZH5" s="65"/>
      <c r="VZI5" s="65"/>
      <c r="VZJ5" s="65"/>
      <c r="VZK5" s="65"/>
      <c r="VZL5" s="65"/>
      <c r="VZM5" s="65"/>
      <c r="VZN5" s="65"/>
      <c r="VZO5" s="65"/>
      <c r="VZP5" s="65"/>
      <c r="VZQ5" s="65"/>
      <c r="VZR5" s="65"/>
      <c r="VZS5" s="65"/>
      <c r="VZT5" s="65"/>
      <c r="VZU5" s="65"/>
      <c r="VZV5" s="65"/>
      <c r="VZW5" s="65"/>
      <c r="VZX5" s="65"/>
      <c r="VZY5" s="65"/>
      <c r="VZZ5" s="65"/>
      <c r="WAA5" s="65"/>
      <c r="WAB5" s="65"/>
      <c r="WAC5" s="65"/>
      <c r="WAD5" s="65"/>
      <c r="WAE5" s="65"/>
      <c r="WAF5" s="65"/>
      <c r="WAG5" s="65"/>
      <c r="WAH5" s="65"/>
      <c r="WAI5" s="65"/>
      <c r="WAJ5" s="65"/>
      <c r="WAK5" s="65"/>
      <c r="WAL5" s="65"/>
      <c r="WAM5" s="65"/>
      <c r="WAN5" s="65"/>
      <c r="WAO5" s="65"/>
      <c r="WAP5" s="65"/>
      <c r="WAQ5" s="65"/>
      <c r="WAR5" s="65"/>
      <c r="WAS5" s="65"/>
      <c r="WAT5" s="65"/>
      <c r="WAU5" s="65"/>
      <c r="WAV5" s="65"/>
      <c r="WAW5" s="65"/>
      <c r="WAX5" s="65"/>
      <c r="WAY5" s="65"/>
      <c r="WAZ5" s="65"/>
      <c r="WBA5" s="65"/>
      <c r="WBB5" s="65"/>
      <c r="WBC5" s="65"/>
      <c r="WBD5" s="65"/>
      <c r="WBE5" s="65"/>
      <c r="WBF5" s="65"/>
      <c r="WBG5" s="65"/>
      <c r="WBH5" s="65"/>
      <c r="WBI5" s="65"/>
      <c r="WBJ5" s="65"/>
      <c r="WBK5" s="65"/>
      <c r="WBL5" s="65"/>
      <c r="WBM5" s="65"/>
      <c r="WBN5" s="65"/>
      <c r="WBO5" s="65"/>
      <c r="WBP5" s="65"/>
      <c r="WBQ5" s="65"/>
      <c r="WBR5" s="65"/>
      <c r="WBS5" s="65"/>
      <c r="WBT5" s="65"/>
      <c r="WBU5" s="65"/>
      <c r="WBV5" s="65"/>
      <c r="WBW5" s="65"/>
      <c r="WBX5" s="65"/>
      <c r="WBY5" s="65"/>
      <c r="WBZ5" s="65"/>
      <c r="WCA5" s="65"/>
      <c r="WCB5" s="65"/>
      <c r="WCC5" s="65"/>
      <c r="WCD5" s="65"/>
      <c r="WCE5" s="65"/>
      <c r="WCF5" s="65"/>
      <c r="WCG5" s="65"/>
      <c r="WCH5" s="65"/>
      <c r="WCI5" s="65"/>
      <c r="WCJ5" s="65"/>
      <c r="WCK5" s="65"/>
      <c r="WCL5" s="65"/>
      <c r="WCM5" s="65"/>
      <c r="WCN5" s="65"/>
      <c r="WCO5" s="65"/>
      <c r="WCP5" s="65"/>
      <c r="WCQ5" s="65"/>
      <c r="WCR5" s="65"/>
      <c r="WCS5" s="65"/>
      <c r="WCT5" s="65"/>
      <c r="WCU5" s="65"/>
      <c r="WCV5" s="65"/>
      <c r="WCW5" s="65"/>
      <c r="WCX5" s="65"/>
      <c r="WCY5" s="65"/>
      <c r="WCZ5" s="65"/>
      <c r="WDA5" s="65"/>
      <c r="WDB5" s="65"/>
      <c r="WDC5" s="65"/>
      <c r="WDD5" s="65"/>
      <c r="WDE5" s="65"/>
      <c r="WDF5" s="65"/>
      <c r="WDG5" s="65"/>
      <c r="WDH5" s="65"/>
      <c r="WDI5" s="65"/>
      <c r="WDJ5" s="65"/>
      <c r="WDK5" s="65"/>
      <c r="WDL5" s="65"/>
      <c r="WDM5" s="65"/>
      <c r="WDN5" s="65"/>
      <c r="WDO5" s="65"/>
      <c r="WDP5" s="65"/>
      <c r="WDQ5" s="65"/>
      <c r="WDR5" s="65"/>
      <c r="WDS5" s="65"/>
      <c r="WDT5" s="65"/>
      <c r="WDU5" s="65"/>
      <c r="WDV5" s="65"/>
      <c r="WDW5" s="65"/>
      <c r="WDX5" s="65"/>
      <c r="WDY5" s="65"/>
      <c r="WDZ5" s="65"/>
      <c r="WEA5" s="65"/>
      <c r="WEB5" s="65"/>
      <c r="WEC5" s="65"/>
      <c r="WED5" s="65"/>
      <c r="WEE5" s="65"/>
      <c r="WEF5" s="65"/>
      <c r="WEG5" s="65"/>
      <c r="WEH5" s="65"/>
      <c r="WEI5" s="65"/>
      <c r="WEJ5" s="65"/>
      <c r="WEK5" s="65"/>
      <c r="WEL5" s="65"/>
      <c r="WEM5" s="65"/>
      <c r="WEN5" s="65"/>
      <c r="WEO5" s="65"/>
      <c r="WEP5" s="65"/>
      <c r="WEQ5" s="65"/>
      <c r="WER5" s="65"/>
      <c r="WES5" s="65"/>
      <c r="WET5" s="65"/>
      <c r="WEU5" s="65"/>
      <c r="WEV5" s="65"/>
      <c r="WEW5" s="65"/>
      <c r="WEX5" s="65"/>
      <c r="WEY5" s="65"/>
      <c r="WEZ5" s="65"/>
      <c r="WFA5" s="65"/>
      <c r="WFB5" s="65"/>
      <c r="WFC5" s="65"/>
      <c r="WFD5" s="65"/>
      <c r="WFE5" s="65"/>
      <c r="WFF5" s="65"/>
      <c r="WFG5" s="65"/>
      <c r="WFH5" s="65"/>
      <c r="WFI5" s="65"/>
      <c r="WFJ5" s="65"/>
      <c r="WFK5" s="65"/>
      <c r="WFL5" s="65"/>
      <c r="WFM5" s="65"/>
      <c r="WFN5" s="65"/>
      <c r="WFO5" s="65"/>
      <c r="WFP5" s="65"/>
      <c r="WFQ5" s="65"/>
      <c r="WFR5" s="65"/>
      <c r="WFS5" s="65"/>
      <c r="WFT5" s="65"/>
      <c r="WFU5" s="65"/>
      <c r="WFV5" s="65"/>
      <c r="WFW5" s="65"/>
      <c r="WFX5" s="65"/>
      <c r="WFY5" s="65"/>
      <c r="WFZ5" s="65"/>
      <c r="WGA5" s="65"/>
      <c r="WGB5" s="65"/>
      <c r="WGC5" s="65"/>
      <c r="WGD5" s="65"/>
      <c r="WGE5" s="65"/>
      <c r="WGF5" s="65"/>
      <c r="WGG5" s="65"/>
      <c r="WGH5" s="65"/>
      <c r="WGI5" s="65"/>
      <c r="WGJ5" s="65"/>
      <c r="WGK5" s="65"/>
      <c r="WGL5" s="65"/>
      <c r="WGM5" s="65"/>
      <c r="WGN5" s="65"/>
      <c r="WGO5" s="65"/>
      <c r="WGP5" s="65"/>
      <c r="WGQ5" s="65"/>
      <c r="WGR5" s="65"/>
      <c r="WGS5" s="65"/>
      <c r="WGT5" s="65"/>
      <c r="WGU5" s="65"/>
      <c r="WGV5" s="65"/>
      <c r="WGW5" s="65"/>
      <c r="WGX5" s="65"/>
      <c r="WGY5" s="65"/>
      <c r="WGZ5" s="65"/>
      <c r="WHA5" s="65"/>
      <c r="WHB5" s="65"/>
      <c r="WHC5" s="65"/>
      <c r="WHD5" s="65"/>
      <c r="WHE5" s="65"/>
      <c r="WHF5" s="65"/>
      <c r="WHG5" s="65"/>
      <c r="WHH5" s="65"/>
      <c r="WHI5" s="65"/>
      <c r="WHJ5" s="65"/>
      <c r="WHK5" s="65"/>
      <c r="WHL5" s="65"/>
      <c r="WHM5" s="65"/>
      <c r="WHN5" s="65"/>
      <c r="WHO5" s="65"/>
      <c r="WHP5" s="65"/>
      <c r="WHQ5" s="65"/>
      <c r="WHR5" s="65"/>
      <c r="WHS5" s="65"/>
      <c r="WHT5" s="65"/>
      <c r="WHU5" s="65"/>
      <c r="WHV5" s="65"/>
      <c r="WHW5" s="65"/>
      <c r="WHX5" s="65"/>
      <c r="WHY5" s="65"/>
      <c r="WHZ5" s="65"/>
      <c r="WIA5" s="65"/>
      <c r="WIB5" s="65"/>
      <c r="WIC5" s="65"/>
      <c r="WID5" s="65"/>
      <c r="WIE5" s="65"/>
      <c r="WIF5" s="65"/>
      <c r="WIG5" s="65"/>
      <c r="WIH5" s="65"/>
      <c r="WII5" s="65"/>
      <c r="WIJ5" s="65"/>
      <c r="WIK5" s="65"/>
      <c r="WIL5" s="65"/>
      <c r="WIM5" s="65"/>
      <c r="WIN5" s="65"/>
      <c r="WIO5" s="65"/>
      <c r="WIP5" s="65"/>
      <c r="WIQ5" s="65"/>
      <c r="WIR5" s="65"/>
      <c r="WIS5" s="65"/>
      <c r="WIT5" s="65"/>
      <c r="WIU5" s="65"/>
      <c r="WIV5" s="65"/>
      <c r="WIW5" s="65"/>
      <c r="WIX5" s="65"/>
      <c r="WIY5" s="65"/>
      <c r="WIZ5" s="65"/>
      <c r="WJA5" s="65"/>
      <c r="WJB5" s="65"/>
      <c r="WJC5" s="65"/>
      <c r="WJD5" s="65"/>
      <c r="WJE5" s="65"/>
      <c r="WJF5" s="65"/>
      <c r="WJG5" s="65"/>
      <c r="WJH5" s="65"/>
      <c r="WJI5" s="65"/>
      <c r="WJJ5" s="65"/>
      <c r="WJK5" s="65"/>
      <c r="WJL5" s="65"/>
      <c r="WJM5" s="65"/>
      <c r="WJN5" s="65"/>
      <c r="WJO5" s="65"/>
      <c r="WJP5" s="65"/>
      <c r="WJQ5" s="65"/>
      <c r="WJR5" s="65"/>
      <c r="WJS5" s="65"/>
      <c r="WJT5" s="65"/>
      <c r="WJU5" s="65"/>
      <c r="WJV5" s="65"/>
      <c r="WJW5" s="65"/>
      <c r="WJX5" s="65"/>
      <c r="WJY5" s="65"/>
      <c r="WJZ5" s="65"/>
      <c r="WKA5" s="65"/>
      <c r="WKB5" s="65"/>
      <c r="WKC5" s="65"/>
      <c r="WKD5" s="65"/>
      <c r="WKE5" s="65"/>
      <c r="WKF5" s="65"/>
      <c r="WKG5" s="65"/>
      <c r="WKH5" s="65"/>
      <c r="WKI5" s="65"/>
      <c r="WKJ5" s="65"/>
      <c r="WKK5" s="65"/>
      <c r="WKL5" s="65"/>
      <c r="WKM5" s="65"/>
      <c r="WKN5" s="65"/>
      <c r="WKO5" s="65"/>
      <c r="WKP5" s="65"/>
      <c r="WKQ5" s="65"/>
      <c r="WKR5" s="65"/>
      <c r="WKS5" s="65"/>
      <c r="WKT5" s="65"/>
      <c r="WKU5" s="65"/>
      <c r="WKV5" s="65"/>
      <c r="WKW5" s="65"/>
      <c r="WKX5" s="65"/>
      <c r="WKY5" s="65"/>
      <c r="WKZ5" s="65"/>
      <c r="WLA5" s="65"/>
      <c r="WLB5" s="65"/>
      <c r="WLC5" s="65"/>
      <c r="WLD5" s="65"/>
      <c r="WLE5" s="65"/>
      <c r="WLF5" s="65"/>
      <c r="WLG5" s="65"/>
      <c r="WLH5" s="65"/>
      <c r="WLI5" s="65"/>
      <c r="WLJ5" s="65"/>
      <c r="WLK5" s="65"/>
      <c r="WLL5" s="65"/>
      <c r="WLM5" s="65"/>
      <c r="WLN5" s="65"/>
      <c r="WLO5" s="65"/>
      <c r="WLP5" s="65"/>
      <c r="WLQ5" s="65"/>
      <c r="WLR5" s="65"/>
      <c r="WLS5" s="65"/>
      <c r="WLT5" s="65"/>
      <c r="WLU5" s="65"/>
      <c r="WLV5" s="65"/>
      <c r="WLW5" s="65"/>
      <c r="WLX5" s="65"/>
      <c r="WLY5" s="65"/>
      <c r="WLZ5" s="65"/>
      <c r="WMA5" s="65"/>
      <c r="WMB5" s="65"/>
      <c r="WMC5" s="65"/>
      <c r="WMD5" s="65"/>
      <c r="WME5" s="65"/>
      <c r="WMF5" s="65"/>
      <c r="WMG5" s="65"/>
      <c r="WMH5" s="65"/>
      <c r="WMI5" s="65"/>
      <c r="WMJ5" s="65"/>
      <c r="WMK5" s="65"/>
      <c r="WML5" s="65"/>
      <c r="WMM5" s="65"/>
      <c r="WMN5" s="65"/>
      <c r="WMO5" s="65"/>
      <c r="WMP5" s="65"/>
      <c r="WMQ5" s="65"/>
      <c r="WMR5" s="65"/>
      <c r="WMS5" s="65"/>
      <c r="WMT5" s="65"/>
      <c r="WMU5" s="65"/>
      <c r="WMV5" s="65"/>
      <c r="WMW5" s="65"/>
      <c r="WMX5" s="65"/>
      <c r="WMY5" s="65"/>
      <c r="WMZ5" s="65"/>
      <c r="WNA5" s="65"/>
      <c r="WNB5" s="65"/>
      <c r="WNC5" s="65"/>
      <c r="WND5" s="65"/>
      <c r="WNE5" s="65"/>
      <c r="WNF5" s="65"/>
      <c r="WNG5" s="65"/>
      <c r="WNH5" s="65"/>
      <c r="WNI5" s="65"/>
      <c r="WNJ5" s="65"/>
      <c r="WNK5" s="65"/>
      <c r="WNL5" s="65"/>
      <c r="WNM5" s="65"/>
      <c r="WNN5" s="65"/>
      <c r="WNO5" s="65"/>
      <c r="WNP5" s="65"/>
      <c r="WNQ5" s="65"/>
      <c r="WNR5" s="65"/>
      <c r="WNS5" s="65"/>
      <c r="WNT5" s="65"/>
      <c r="WNU5" s="65"/>
      <c r="WNV5" s="65"/>
      <c r="WNW5" s="65"/>
      <c r="WNX5" s="65"/>
      <c r="WNY5" s="65"/>
      <c r="WNZ5" s="65"/>
      <c r="WOA5" s="65"/>
      <c r="WOB5" s="65"/>
      <c r="WOC5" s="65"/>
      <c r="WOD5" s="65"/>
      <c r="WOE5" s="65"/>
      <c r="WOF5" s="65"/>
      <c r="WOG5" s="65"/>
      <c r="WOH5" s="65"/>
      <c r="WOI5" s="65"/>
      <c r="WOJ5" s="65"/>
      <c r="WOK5" s="65"/>
      <c r="WOL5" s="65"/>
      <c r="WOM5" s="65"/>
      <c r="WON5" s="65"/>
      <c r="WOO5" s="65"/>
      <c r="WOP5" s="65"/>
      <c r="WOQ5" s="65"/>
      <c r="WOR5" s="65"/>
      <c r="WOS5" s="65"/>
      <c r="WOT5" s="65"/>
      <c r="WOU5" s="65"/>
      <c r="WOV5" s="65"/>
      <c r="WOW5" s="65"/>
      <c r="WOX5" s="65"/>
      <c r="WOY5" s="65"/>
      <c r="WOZ5" s="65"/>
      <c r="WPA5" s="65"/>
      <c r="WPB5" s="65"/>
      <c r="WPC5" s="65"/>
      <c r="WPD5" s="65"/>
      <c r="WPE5" s="65"/>
      <c r="WPF5" s="65"/>
      <c r="WPG5" s="65"/>
      <c r="WPH5" s="65"/>
      <c r="WPI5" s="65"/>
      <c r="WPJ5" s="65"/>
      <c r="WPK5" s="65"/>
      <c r="WPL5" s="65"/>
      <c r="WPM5" s="65"/>
      <c r="WPN5" s="65"/>
      <c r="WPO5" s="65"/>
      <c r="WPP5" s="65"/>
      <c r="WPQ5" s="65"/>
      <c r="WPR5" s="65"/>
      <c r="WPS5" s="65"/>
      <c r="WPT5" s="65"/>
      <c r="WPU5" s="65"/>
      <c r="WPV5" s="65"/>
      <c r="WPW5" s="65"/>
      <c r="WPX5" s="65"/>
      <c r="WPY5" s="65"/>
      <c r="WPZ5" s="65"/>
      <c r="WQA5" s="65"/>
      <c r="WQB5" s="65"/>
      <c r="WQC5" s="65"/>
      <c r="WQD5" s="65"/>
      <c r="WQE5" s="65"/>
      <c r="WQF5" s="65"/>
      <c r="WQG5" s="65"/>
      <c r="WQH5" s="65"/>
      <c r="WQI5" s="65"/>
      <c r="WQJ5" s="65"/>
      <c r="WQK5" s="65"/>
      <c r="WQL5" s="65"/>
      <c r="WQM5" s="65"/>
      <c r="WQN5" s="65"/>
      <c r="WQO5" s="65"/>
      <c r="WQP5" s="65"/>
      <c r="WQQ5" s="65"/>
      <c r="WQR5" s="65"/>
      <c r="WQS5" s="65"/>
      <c r="WQT5" s="65"/>
      <c r="WQU5" s="65"/>
      <c r="WQV5" s="65"/>
      <c r="WQW5" s="65"/>
      <c r="WQX5" s="65"/>
      <c r="WQY5" s="65"/>
      <c r="WQZ5" s="65"/>
      <c r="WRA5" s="65"/>
      <c r="WRB5" s="65"/>
      <c r="WRC5" s="65"/>
      <c r="WRD5" s="65"/>
      <c r="WRE5" s="65"/>
      <c r="WRF5" s="65"/>
      <c r="WRG5" s="65"/>
      <c r="WRH5" s="65"/>
      <c r="WRI5" s="65"/>
      <c r="WRJ5" s="65"/>
      <c r="WRK5" s="65"/>
      <c r="WRL5" s="65"/>
      <c r="WRM5" s="65"/>
      <c r="WRN5" s="65"/>
      <c r="WRO5" s="65"/>
      <c r="WRP5" s="65"/>
      <c r="WRQ5" s="65"/>
      <c r="WRR5" s="65"/>
      <c r="WRS5" s="65"/>
      <c r="WRT5" s="65"/>
      <c r="WRU5" s="65"/>
      <c r="WRV5" s="65"/>
      <c r="WRW5" s="65"/>
      <c r="WRX5" s="65"/>
      <c r="WRY5" s="65"/>
      <c r="WRZ5" s="65"/>
      <c r="WSA5" s="65"/>
      <c r="WSB5" s="65"/>
      <c r="WSC5" s="65"/>
      <c r="WSD5" s="65"/>
      <c r="WSE5" s="65"/>
      <c r="WSF5" s="65"/>
      <c r="WSG5" s="65"/>
      <c r="WSH5" s="65"/>
      <c r="WSI5" s="65"/>
      <c r="WSJ5" s="65"/>
      <c r="WSK5" s="65"/>
      <c r="WSL5" s="65"/>
      <c r="WSM5" s="65"/>
      <c r="WSN5" s="65"/>
      <c r="WSO5" s="65"/>
      <c r="WSP5" s="65"/>
      <c r="WSQ5" s="65"/>
      <c r="WSR5" s="65"/>
      <c r="WSS5" s="65"/>
      <c r="WST5" s="65"/>
      <c r="WSU5" s="65"/>
      <c r="WSV5" s="65"/>
      <c r="WSW5" s="65"/>
      <c r="WSX5" s="65"/>
      <c r="WSY5" s="65"/>
      <c r="WSZ5" s="65"/>
      <c r="WTA5" s="65"/>
      <c r="WTB5" s="65"/>
      <c r="WTC5" s="65"/>
      <c r="WTD5" s="65"/>
      <c r="WTE5" s="65"/>
      <c r="WTF5" s="65"/>
      <c r="WTG5" s="65"/>
      <c r="WTH5" s="65"/>
      <c r="WTI5" s="65"/>
      <c r="WTJ5" s="65"/>
      <c r="WTK5" s="65"/>
      <c r="WTL5" s="65"/>
      <c r="WTM5" s="65"/>
      <c r="WTN5" s="65"/>
      <c r="WTO5" s="65"/>
      <c r="WTP5" s="65"/>
      <c r="WTQ5" s="65"/>
      <c r="WTR5" s="65"/>
      <c r="WTS5" s="65"/>
      <c r="WTT5" s="65"/>
      <c r="WTU5" s="65"/>
      <c r="WTV5" s="65"/>
      <c r="WTW5" s="65"/>
      <c r="WTX5" s="65"/>
      <c r="WTY5" s="65"/>
      <c r="WTZ5" s="65"/>
      <c r="WUA5" s="65"/>
      <c r="WUB5" s="65"/>
      <c r="WUC5" s="65"/>
      <c r="WUD5" s="65"/>
      <c r="WUE5" s="65"/>
      <c r="WUF5" s="65"/>
      <c r="WUG5" s="65"/>
      <c r="WUH5" s="65"/>
      <c r="WUI5" s="65"/>
      <c r="WUJ5" s="65"/>
      <c r="WUK5" s="65"/>
      <c r="WUL5" s="65"/>
      <c r="WUM5" s="65"/>
      <c r="WUN5" s="65"/>
      <c r="WUO5" s="65"/>
      <c r="WUP5" s="65"/>
      <c r="WUQ5" s="65"/>
      <c r="WUR5" s="65"/>
      <c r="WUS5" s="65"/>
      <c r="WUT5" s="65"/>
      <c r="WUU5" s="65"/>
      <c r="WUV5" s="65"/>
      <c r="WUW5" s="65"/>
      <c r="WUX5" s="65"/>
      <c r="WUY5" s="65"/>
      <c r="WUZ5" s="65"/>
      <c r="WVA5" s="65"/>
      <c r="WVB5" s="65"/>
      <c r="WVC5" s="65"/>
      <c r="WVD5" s="65"/>
      <c r="WVE5" s="65"/>
      <c r="WVF5" s="65"/>
      <c r="WVG5" s="65"/>
      <c r="WVH5" s="65"/>
      <c r="WVI5" s="65"/>
      <c r="WVJ5" s="65"/>
      <c r="WVK5" s="65"/>
      <c r="WVL5" s="65"/>
      <c r="WVM5" s="65"/>
      <c r="WVN5" s="65"/>
      <c r="WVO5" s="65"/>
      <c r="WVP5" s="65"/>
      <c r="WVQ5" s="65"/>
      <c r="WVR5" s="65"/>
      <c r="WVS5" s="65"/>
      <c r="WVT5" s="65"/>
      <c r="WVU5" s="65"/>
      <c r="WVV5" s="65"/>
      <c r="WVW5" s="65"/>
      <c r="WVX5" s="65"/>
      <c r="WVY5" s="65"/>
      <c r="WVZ5" s="65"/>
      <c r="WWA5" s="65"/>
      <c r="WWB5" s="65"/>
      <c r="WWC5" s="65"/>
      <c r="WWD5" s="65"/>
      <c r="WWE5" s="65"/>
      <c r="WWF5" s="65"/>
      <c r="WWG5" s="65"/>
      <c r="WWH5" s="65"/>
      <c r="WWI5" s="65"/>
      <c r="WWJ5" s="65"/>
      <c r="WWK5" s="65"/>
      <c r="WWL5" s="65"/>
      <c r="WWM5" s="65"/>
      <c r="WWN5" s="65"/>
      <c r="WWO5" s="65"/>
      <c r="WWP5" s="65"/>
      <c r="WWQ5" s="65"/>
      <c r="WWR5" s="65"/>
      <c r="WWS5" s="65"/>
      <c r="WWT5" s="65"/>
      <c r="WWU5" s="65"/>
      <c r="WWV5" s="65"/>
      <c r="WWW5" s="65"/>
      <c r="WWX5" s="65"/>
      <c r="WWY5" s="65"/>
      <c r="WWZ5" s="65"/>
      <c r="WXA5" s="65"/>
      <c r="WXB5" s="65"/>
      <c r="WXC5" s="65"/>
      <c r="WXD5" s="65"/>
      <c r="WXE5" s="65"/>
      <c r="WXF5" s="65"/>
      <c r="WXG5" s="65"/>
      <c r="WXH5" s="65"/>
      <c r="WXI5" s="65"/>
      <c r="WXJ5" s="65"/>
      <c r="WXK5" s="65"/>
      <c r="WXL5" s="65"/>
      <c r="WXM5" s="65"/>
      <c r="WXN5" s="65"/>
      <c r="WXO5" s="65"/>
      <c r="WXP5" s="65"/>
      <c r="WXQ5" s="65"/>
      <c r="WXR5" s="65"/>
      <c r="WXS5" s="65"/>
      <c r="WXT5" s="65"/>
      <c r="WXU5" s="65"/>
      <c r="WXV5" s="65"/>
      <c r="WXW5" s="65"/>
      <c r="WXX5" s="65"/>
      <c r="WXY5" s="65"/>
      <c r="WXZ5" s="65"/>
      <c r="WYA5" s="65"/>
      <c r="WYB5" s="65"/>
      <c r="WYC5" s="65"/>
      <c r="WYD5" s="65"/>
      <c r="WYE5" s="65"/>
      <c r="WYF5" s="65"/>
      <c r="WYG5" s="65"/>
      <c r="WYH5" s="65"/>
      <c r="WYI5" s="65"/>
      <c r="WYJ5" s="65"/>
      <c r="WYK5" s="65"/>
      <c r="WYL5" s="65"/>
      <c r="WYM5" s="65"/>
      <c r="WYN5" s="65"/>
      <c r="WYO5" s="65"/>
      <c r="WYP5" s="65"/>
      <c r="WYQ5" s="65"/>
      <c r="WYR5" s="65"/>
      <c r="WYS5" s="65"/>
      <c r="WYT5" s="65"/>
      <c r="WYU5" s="65"/>
      <c r="WYV5" s="65"/>
      <c r="WYW5" s="65"/>
      <c r="WYX5" s="65"/>
      <c r="WYY5" s="65"/>
      <c r="WYZ5" s="65"/>
      <c r="WZA5" s="65"/>
      <c r="WZB5" s="65"/>
      <c r="WZC5" s="65"/>
      <c r="WZD5" s="65"/>
      <c r="WZE5" s="65"/>
      <c r="WZF5" s="65"/>
      <c r="WZG5" s="65"/>
      <c r="WZH5" s="65"/>
      <c r="WZI5" s="65"/>
      <c r="WZJ5" s="65"/>
      <c r="WZK5" s="65"/>
      <c r="WZL5" s="65"/>
      <c r="WZM5" s="65"/>
      <c r="WZN5" s="65"/>
      <c r="WZO5" s="65"/>
      <c r="WZP5" s="65"/>
      <c r="WZQ5" s="65"/>
      <c r="WZR5" s="65"/>
      <c r="WZS5" s="65"/>
      <c r="WZT5" s="65"/>
      <c r="WZU5" s="65"/>
      <c r="WZV5" s="65"/>
      <c r="WZW5" s="65"/>
      <c r="WZX5" s="65"/>
      <c r="WZY5" s="65"/>
      <c r="WZZ5" s="65"/>
      <c r="XAA5" s="65"/>
      <c r="XAB5" s="65"/>
      <c r="XAC5" s="65"/>
      <c r="XAD5" s="65"/>
      <c r="XAE5" s="65"/>
      <c r="XAF5" s="65"/>
      <c r="XAG5" s="65"/>
      <c r="XAH5" s="65"/>
      <c r="XAI5" s="65"/>
      <c r="XAJ5" s="65"/>
      <c r="XAK5" s="65"/>
      <c r="XAL5" s="65"/>
      <c r="XAM5" s="65"/>
      <c r="XAN5" s="65"/>
      <c r="XAO5" s="65"/>
      <c r="XAP5" s="65"/>
      <c r="XAQ5" s="65"/>
      <c r="XAR5" s="65"/>
      <c r="XAS5" s="65"/>
      <c r="XAT5" s="65"/>
      <c r="XAU5" s="65"/>
      <c r="XAV5" s="65"/>
      <c r="XAW5" s="65"/>
      <c r="XAX5" s="65"/>
      <c r="XAY5" s="65"/>
      <c r="XAZ5" s="65"/>
      <c r="XBA5" s="65"/>
      <c r="XBB5" s="65"/>
      <c r="XBC5" s="65"/>
      <c r="XBD5" s="65"/>
      <c r="XBE5" s="65"/>
      <c r="XBF5" s="65"/>
      <c r="XBG5" s="65"/>
      <c r="XBH5" s="65"/>
      <c r="XBI5" s="65"/>
      <c r="XBJ5" s="65"/>
      <c r="XBK5" s="65"/>
      <c r="XBL5" s="65"/>
      <c r="XBM5" s="65"/>
      <c r="XBN5" s="65"/>
      <c r="XBO5" s="65"/>
      <c r="XBP5" s="65"/>
      <c r="XBQ5" s="65"/>
      <c r="XBR5" s="65"/>
      <c r="XBS5" s="65"/>
      <c r="XBT5" s="65"/>
      <c r="XBU5" s="65"/>
      <c r="XBV5" s="65"/>
      <c r="XBW5" s="65"/>
      <c r="XBX5" s="65"/>
      <c r="XBY5" s="65"/>
      <c r="XBZ5" s="65"/>
      <c r="XCA5" s="65"/>
      <c r="XCB5" s="65"/>
      <c r="XCC5" s="65"/>
      <c r="XCD5" s="65"/>
      <c r="XCE5" s="65"/>
      <c r="XCF5" s="65"/>
      <c r="XCG5" s="65"/>
      <c r="XCH5" s="65"/>
      <c r="XCI5" s="65"/>
      <c r="XCJ5" s="65"/>
      <c r="XCK5" s="65"/>
      <c r="XCL5" s="65"/>
      <c r="XCM5" s="65"/>
      <c r="XCN5" s="65"/>
      <c r="XCO5" s="65"/>
      <c r="XCP5" s="65"/>
      <c r="XCQ5" s="65"/>
      <c r="XCR5" s="65"/>
      <c r="XCS5" s="65"/>
      <c r="XCT5" s="65"/>
      <c r="XCU5" s="65"/>
      <c r="XCV5" s="65"/>
      <c r="XCW5" s="65"/>
      <c r="XCX5" s="65"/>
      <c r="XCY5" s="65"/>
      <c r="XCZ5" s="65"/>
      <c r="XDA5" s="65"/>
      <c r="XDB5" s="65"/>
      <c r="XDC5" s="65"/>
      <c r="XDD5" s="65"/>
      <c r="XDE5" s="65"/>
      <c r="XDF5" s="65"/>
      <c r="XDG5" s="65"/>
      <c r="XDH5" s="65"/>
      <c r="XDI5" s="65"/>
      <c r="XDJ5" s="65"/>
      <c r="XDK5" s="65"/>
      <c r="XDL5" s="65"/>
      <c r="XDM5" s="65"/>
      <c r="XDN5" s="65"/>
      <c r="XDO5" s="65"/>
      <c r="XDP5" s="65"/>
      <c r="XDQ5" s="65"/>
      <c r="XDR5" s="65"/>
      <c r="XDS5" s="65"/>
      <c r="XDT5" s="65"/>
      <c r="XDU5" s="65"/>
      <c r="XDV5" s="65"/>
      <c r="XDW5" s="65"/>
      <c r="XDX5" s="65"/>
      <c r="XDY5" s="65"/>
      <c r="XDZ5" s="65"/>
      <c r="XEA5" s="65"/>
      <c r="XEB5" s="65"/>
      <c r="XEC5" s="65"/>
      <c r="XED5" s="65"/>
      <c r="XEE5" s="65"/>
      <c r="XEF5" s="65"/>
      <c r="XEG5" s="65"/>
      <c r="XEH5" s="65"/>
      <c r="XEI5" s="65"/>
      <c r="XEJ5" s="65"/>
      <c r="XEK5" s="65"/>
      <c r="XEL5" s="65"/>
      <c r="XEM5" s="65"/>
      <c r="XEN5" s="65"/>
      <c r="XEO5" s="65"/>
      <c r="XEP5" s="65"/>
      <c r="XEQ5" s="65"/>
      <c r="XER5" s="65"/>
      <c r="XES5" s="65"/>
      <c r="XET5" s="65"/>
      <c r="XEU5" s="65"/>
      <c r="XEV5" s="65"/>
      <c r="XEW5" s="65"/>
      <c r="XEX5" s="65"/>
      <c r="XEY5" s="65"/>
      <c r="XEZ5" s="65"/>
    </row>
    <row r="6" spans="1:16380">
      <c r="A6" s="174">
        <f>DATE(B1,VLOOKUP(A1,$J$1:$K$12,2,0),1)</f>
        <v>45748</v>
      </c>
      <c r="B6" s="174"/>
      <c r="C6" s="174"/>
      <c r="D6" s="174"/>
      <c r="E6" s="174"/>
      <c r="F6" s="174"/>
      <c r="G6" s="174"/>
      <c r="H6" s="65"/>
      <c r="J6" s="61" t="s">
        <v>165</v>
      </c>
      <c r="K6" s="61">
        <v>6</v>
      </c>
      <c r="M6" s="61">
        <v>2016</v>
      </c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  <c r="IW6" s="65"/>
      <c r="IX6" s="65"/>
      <c r="IY6" s="65"/>
      <c r="IZ6" s="65"/>
      <c r="JA6" s="65"/>
      <c r="JB6" s="65"/>
      <c r="JC6" s="65"/>
      <c r="JD6" s="65"/>
      <c r="JE6" s="65"/>
      <c r="JF6" s="65"/>
      <c r="JG6" s="65"/>
      <c r="JH6" s="65"/>
      <c r="JI6" s="65"/>
      <c r="JJ6" s="65"/>
      <c r="JK6" s="65"/>
      <c r="JL6" s="65"/>
      <c r="JM6" s="65"/>
      <c r="JN6" s="65"/>
      <c r="JO6" s="65"/>
      <c r="JP6" s="65"/>
      <c r="JQ6" s="65"/>
      <c r="JR6" s="65"/>
      <c r="JS6" s="65"/>
      <c r="JT6" s="65"/>
      <c r="JU6" s="65"/>
      <c r="JV6" s="65"/>
      <c r="JW6" s="65"/>
      <c r="JX6" s="65"/>
      <c r="JY6" s="65"/>
      <c r="JZ6" s="65"/>
      <c r="KA6" s="65"/>
      <c r="KB6" s="65"/>
      <c r="KC6" s="65"/>
      <c r="KD6" s="65"/>
      <c r="KE6" s="65"/>
      <c r="KF6" s="65"/>
      <c r="KG6" s="65"/>
      <c r="KH6" s="65"/>
      <c r="KI6" s="65"/>
      <c r="KJ6" s="65"/>
      <c r="KK6" s="65"/>
      <c r="KL6" s="65"/>
      <c r="KM6" s="65"/>
      <c r="KN6" s="65"/>
      <c r="KO6" s="65"/>
      <c r="KP6" s="65"/>
      <c r="KQ6" s="65"/>
      <c r="KR6" s="65"/>
      <c r="KS6" s="65"/>
      <c r="KT6" s="65"/>
      <c r="KU6" s="65"/>
      <c r="KV6" s="65"/>
      <c r="KW6" s="65"/>
      <c r="KX6" s="65"/>
      <c r="KY6" s="65"/>
      <c r="KZ6" s="65"/>
      <c r="LA6" s="65"/>
      <c r="LB6" s="65"/>
      <c r="LC6" s="65"/>
      <c r="LD6" s="65"/>
      <c r="LE6" s="65"/>
      <c r="LF6" s="65"/>
      <c r="LG6" s="65"/>
      <c r="LH6" s="65"/>
      <c r="LI6" s="65"/>
      <c r="LJ6" s="65"/>
      <c r="LK6" s="65"/>
      <c r="LL6" s="65"/>
      <c r="LM6" s="65"/>
      <c r="LN6" s="65"/>
      <c r="LO6" s="65"/>
      <c r="LP6" s="65"/>
      <c r="LQ6" s="65"/>
      <c r="LR6" s="65"/>
      <c r="LS6" s="65"/>
      <c r="LT6" s="65"/>
      <c r="LU6" s="65"/>
      <c r="LV6" s="65"/>
      <c r="LW6" s="65"/>
      <c r="LX6" s="65"/>
      <c r="LY6" s="65"/>
      <c r="LZ6" s="65"/>
      <c r="MA6" s="65"/>
      <c r="MB6" s="65"/>
      <c r="MC6" s="65"/>
      <c r="MD6" s="65"/>
      <c r="ME6" s="65"/>
      <c r="MF6" s="65"/>
      <c r="MG6" s="65"/>
      <c r="MH6" s="65"/>
      <c r="MI6" s="65"/>
      <c r="MJ6" s="65"/>
      <c r="MK6" s="65"/>
      <c r="ML6" s="65"/>
      <c r="MM6" s="65"/>
      <c r="MN6" s="65"/>
      <c r="MO6" s="65"/>
      <c r="MP6" s="65"/>
      <c r="MQ6" s="65"/>
      <c r="MR6" s="65"/>
      <c r="MS6" s="65"/>
      <c r="MT6" s="65"/>
      <c r="MU6" s="65"/>
      <c r="MV6" s="65"/>
      <c r="MW6" s="65"/>
      <c r="MX6" s="65"/>
      <c r="MY6" s="65"/>
      <c r="MZ6" s="65"/>
      <c r="NA6" s="65"/>
      <c r="NB6" s="65"/>
      <c r="NC6" s="65"/>
      <c r="ND6" s="65"/>
      <c r="NE6" s="65"/>
      <c r="NF6" s="65"/>
      <c r="NG6" s="65"/>
      <c r="NH6" s="65"/>
      <c r="NI6" s="65"/>
      <c r="NJ6" s="65"/>
      <c r="NK6" s="65"/>
      <c r="NL6" s="65"/>
      <c r="NM6" s="65"/>
      <c r="NN6" s="65"/>
      <c r="NO6" s="65"/>
      <c r="NP6" s="65"/>
      <c r="NQ6" s="65"/>
      <c r="NR6" s="65"/>
      <c r="NS6" s="65"/>
      <c r="NT6" s="65"/>
      <c r="NU6" s="65"/>
      <c r="NV6" s="65"/>
      <c r="NW6" s="65"/>
      <c r="NX6" s="65"/>
      <c r="NY6" s="65"/>
      <c r="NZ6" s="65"/>
      <c r="OA6" s="65"/>
      <c r="OB6" s="65"/>
      <c r="OC6" s="65"/>
      <c r="OD6" s="65"/>
      <c r="OE6" s="65"/>
      <c r="OF6" s="65"/>
      <c r="OG6" s="65"/>
      <c r="OH6" s="65"/>
      <c r="OI6" s="65"/>
      <c r="OJ6" s="65"/>
      <c r="OK6" s="65"/>
      <c r="OL6" s="65"/>
      <c r="OM6" s="65"/>
      <c r="ON6" s="65"/>
      <c r="OO6" s="65"/>
      <c r="OP6" s="65"/>
      <c r="OQ6" s="65"/>
      <c r="OR6" s="65"/>
      <c r="OS6" s="65"/>
      <c r="OT6" s="65"/>
      <c r="OU6" s="65"/>
      <c r="OV6" s="65"/>
      <c r="OW6" s="65"/>
      <c r="OX6" s="65"/>
      <c r="OY6" s="65"/>
      <c r="OZ6" s="65"/>
      <c r="PA6" s="65"/>
      <c r="PB6" s="65"/>
      <c r="PC6" s="65"/>
      <c r="PD6" s="65"/>
      <c r="PE6" s="65"/>
      <c r="PF6" s="65"/>
      <c r="PG6" s="65"/>
      <c r="PH6" s="65"/>
      <c r="PI6" s="65"/>
      <c r="PJ6" s="65"/>
      <c r="PK6" s="65"/>
      <c r="PL6" s="65"/>
      <c r="PM6" s="65"/>
      <c r="PN6" s="65"/>
      <c r="PO6" s="65"/>
      <c r="PP6" s="65"/>
      <c r="PQ6" s="65"/>
      <c r="PR6" s="65"/>
      <c r="PS6" s="65"/>
      <c r="PT6" s="65"/>
      <c r="PU6" s="65"/>
      <c r="PV6" s="65"/>
      <c r="PW6" s="65"/>
      <c r="PX6" s="65"/>
      <c r="PY6" s="65"/>
      <c r="PZ6" s="65"/>
      <c r="QA6" s="65"/>
      <c r="QB6" s="65"/>
      <c r="QC6" s="65"/>
      <c r="QD6" s="65"/>
      <c r="QE6" s="65"/>
      <c r="QF6" s="65"/>
      <c r="QG6" s="65"/>
      <c r="QH6" s="65"/>
      <c r="QI6" s="65"/>
      <c r="QJ6" s="65"/>
      <c r="QK6" s="65"/>
      <c r="QL6" s="65"/>
      <c r="QM6" s="65"/>
      <c r="QN6" s="65"/>
      <c r="QO6" s="65"/>
      <c r="QP6" s="65"/>
      <c r="QQ6" s="65"/>
      <c r="QR6" s="65"/>
      <c r="QS6" s="65"/>
      <c r="QT6" s="65"/>
      <c r="QU6" s="65"/>
      <c r="QV6" s="65"/>
      <c r="QW6" s="65"/>
      <c r="QX6" s="65"/>
      <c r="QY6" s="65"/>
      <c r="QZ6" s="65"/>
      <c r="RA6" s="65"/>
      <c r="RB6" s="65"/>
      <c r="RC6" s="65"/>
      <c r="RD6" s="65"/>
      <c r="RE6" s="65"/>
      <c r="RF6" s="65"/>
      <c r="RG6" s="65"/>
      <c r="RH6" s="65"/>
      <c r="RI6" s="65"/>
      <c r="RJ6" s="65"/>
      <c r="RK6" s="65"/>
      <c r="RL6" s="65"/>
      <c r="RM6" s="65"/>
      <c r="RN6" s="65"/>
      <c r="RO6" s="65"/>
      <c r="RP6" s="65"/>
      <c r="RQ6" s="65"/>
      <c r="RR6" s="65"/>
      <c r="RS6" s="65"/>
      <c r="RT6" s="65"/>
      <c r="RU6" s="65"/>
      <c r="RV6" s="65"/>
      <c r="RW6" s="65"/>
      <c r="RX6" s="65"/>
      <c r="RY6" s="65"/>
      <c r="RZ6" s="65"/>
      <c r="SA6" s="65"/>
      <c r="SB6" s="65"/>
      <c r="SC6" s="65"/>
      <c r="SD6" s="65"/>
      <c r="SE6" s="65"/>
      <c r="SF6" s="65"/>
      <c r="SG6" s="65"/>
      <c r="SH6" s="65"/>
      <c r="SI6" s="65"/>
      <c r="SJ6" s="65"/>
      <c r="SK6" s="65"/>
      <c r="SL6" s="65"/>
      <c r="SM6" s="65"/>
      <c r="SN6" s="65"/>
      <c r="SO6" s="65"/>
      <c r="SP6" s="65"/>
      <c r="SQ6" s="65"/>
      <c r="SR6" s="65"/>
      <c r="SS6" s="65"/>
      <c r="ST6" s="65"/>
      <c r="SU6" s="65"/>
      <c r="SV6" s="65"/>
      <c r="SW6" s="65"/>
      <c r="SX6" s="65"/>
      <c r="SY6" s="65"/>
      <c r="SZ6" s="65"/>
      <c r="TA6" s="65"/>
      <c r="TB6" s="65"/>
      <c r="TC6" s="65"/>
      <c r="TD6" s="65"/>
      <c r="TE6" s="65"/>
      <c r="TF6" s="65"/>
      <c r="TG6" s="65"/>
      <c r="TH6" s="65"/>
      <c r="TI6" s="65"/>
      <c r="TJ6" s="65"/>
      <c r="TK6" s="65"/>
      <c r="TL6" s="65"/>
      <c r="TM6" s="65"/>
      <c r="TN6" s="65"/>
      <c r="TO6" s="65"/>
      <c r="TP6" s="65"/>
      <c r="TQ6" s="65"/>
      <c r="TR6" s="65"/>
      <c r="TS6" s="65"/>
      <c r="TT6" s="65"/>
      <c r="TU6" s="65"/>
      <c r="TV6" s="65"/>
      <c r="TW6" s="65"/>
      <c r="TX6" s="65"/>
      <c r="TY6" s="65"/>
      <c r="TZ6" s="65"/>
      <c r="UA6" s="65"/>
      <c r="UB6" s="65"/>
      <c r="UC6" s="65"/>
      <c r="UD6" s="65"/>
      <c r="UE6" s="65"/>
      <c r="UF6" s="65"/>
      <c r="UG6" s="65"/>
      <c r="UH6" s="65"/>
      <c r="UI6" s="65"/>
      <c r="UJ6" s="65"/>
      <c r="UK6" s="65"/>
      <c r="UL6" s="65"/>
      <c r="UM6" s="65"/>
      <c r="UN6" s="65"/>
      <c r="UO6" s="65"/>
      <c r="UP6" s="65"/>
      <c r="UQ6" s="65"/>
      <c r="UR6" s="65"/>
      <c r="US6" s="65"/>
      <c r="UT6" s="65"/>
      <c r="UU6" s="65"/>
      <c r="UV6" s="65"/>
      <c r="UW6" s="65"/>
      <c r="UX6" s="65"/>
      <c r="UY6" s="65"/>
      <c r="UZ6" s="65"/>
      <c r="VA6" s="65"/>
      <c r="VB6" s="65"/>
      <c r="VC6" s="65"/>
      <c r="VD6" s="65"/>
      <c r="VE6" s="65"/>
      <c r="VF6" s="65"/>
      <c r="VG6" s="65"/>
      <c r="VH6" s="65"/>
      <c r="VI6" s="65"/>
      <c r="VJ6" s="65"/>
      <c r="VK6" s="65"/>
      <c r="VL6" s="65"/>
      <c r="VM6" s="65"/>
      <c r="VN6" s="65"/>
      <c r="VO6" s="65"/>
      <c r="VP6" s="65"/>
      <c r="VQ6" s="65"/>
      <c r="VR6" s="65"/>
      <c r="VS6" s="65"/>
      <c r="VT6" s="65"/>
      <c r="VU6" s="65"/>
      <c r="VV6" s="65"/>
      <c r="VW6" s="65"/>
      <c r="VX6" s="65"/>
      <c r="VY6" s="65"/>
      <c r="VZ6" s="65"/>
      <c r="WA6" s="65"/>
      <c r="WB6" s="65"/>
      <c r="WC6" s="65"/>
      <c r="WD6" s="65"/>
      <c r="WE6" s="65"/>
      <c r="WF6" s="65"/>
      <c r="WG6" s="65"/>
      <c r="WH6" s="65"/>
      <c r="WI6" s="65"/>
      <c r="WJ6" s="65"/>
      <c r="WK6" s="65"/>
      <c r="WL6" s="65"/>
      <c r="WM6" s="65"/>
      <c r="WN6" s="65"/>
      <c r="WO6" s="65"/>
      <c r="WP6" s="65"/>
      <c r="WQ6" s="65"/>
      <c r="WR6" s="65"/>
      <c r="WS6" s="65"/>
      <c r="WT6" s="65"/>
      <c r="WU6" s="65"/>
      <c r="WV6" s="65"/>
      <c r="WW6" s="65"/>
      <c r="WX6" s="65"/>
      <c r="WY6" s="65"/>
      <c r="WZ6" s="65"/>
      <c r="XA6" s="65"/>
      <c r="XB6" s="65"/>
      <c r="XC6" s="65"/>
      <c r="XD6" s="65"/>
      <c r="XE6" s="65"/>
      <c r="XF6" s="65"/>
      <c r="XG6" s="65"/>
      <c r="XH6" s="65"/>
      <c r="XI6" s="65"/>
      <c r="XJ6" s="65"/>
      <c r="XK6" s="65"/>
      <c r="XL6" s="65"/>
      <c r="XM6" s="65"/>
      <c r="XN6" s="65"/>
      <c r="XO6" s="65"/>
      <c r="XP6" s="65"/>
      <c r="XQ6" s="65"/>
      <c r="XR6" s="65"/>
      <c r="XS6" s="65"/>
      <c r="XT6" s="65"/>
      <c r="XU6" s="65"/>
      <c r="XV6" s="65"/>
      <c r="XW6" s="65"/>
      <c r="XX6" s="65"/>
      <c r="XY6" s="65"/>
      <c r="XZ6" s="65"/>
      <c r="YA6" s="65"/>
      <c r="YB6" s="65"/>
      <c r="YC6" s="65"/>
      <c r="YD6" s="65"/>
      <c r="YE6" s="65"/>
      <c r="YF6" s="65"/>
      <c r="YG6" s="65"/>
      <c r="YH6" s="65"/>
      <c r="YI6" s="65"/>
      <c r="YJ6" s="65"/>
      <c r="YK6" s="65"/>
      <c r="YL6" s="65"/>
      <c r="YM6" s="65"/>
      <c r="YN6" s="65"/>
      <c r="YO6" s="65"/>
      <c r="YP6" s="65"/>
      <c r="YQ6" s="65"/>
      <c r="YR6" s="65"/>
      <c r="YS6" s="65"/>
      <c r="YT6" s="65"/>
      <c r="YU6" s="65"/>
      <c r="YV6" s="65"/>
      <c r="YW6" s="65"/>
      <c r="YX6" s="65"/>
      <c r="YY6" s="65"/>
      <c r="YZ6" s="65"/>
      <c r="ZA6" s="65"/>
      <c r="ZB6" s="65"/>
      <c r="ZC6" s="65"/>
      <c r="ZD6" s="65"/>
      <c r="ZE6" s="65"/>
      <c r="ZF6" s="65"/>
      <c r="ZG6" s="65"/>
      <c r="ZH6" s="65"/>
      <c r="ZI6" s="65"/>
      <c r="ZJ6" s="65"/>
      <c r="ZK6" s="65"/>
      <c r="ZL6" s="65"/>
      <c r="ZM6" s="65"/>
      <c r="ZN6" s="65"/>
      <c r="ZO6" s="65"/>
      <c r="ZP6" s="65"/>
      <c r="ZQ6" s="65"/>
      <c r="ZR6" s="65"/>
      <c r="ZS6" s="65"/>
      <c r="ZT6" s="65"/>
      <c r="ZU6" s="65"/>
      <c r="ZV6" s="65"/>
      <c r="ZW6" s="65"/>
      <c r="ZX6" s="65"/>
      <c r="ZY6" s="65"/>
      <c r="ZZ6" s="65"/>
      <c r="AAA6" s="65"/>
      <c r="AAB6" s="65"/>
      <c r="AAC6" s="65"/>
      <c r="AAD6" s="65"/>
      <c r="AAE6" s="65"/>
      <c r="AAF6" s="65"/>
      <c r="AAG6" s="65"/>
      <c r="AAH6" s="65"/>
      <c r="AAI6" s="65"/>
      <c r="AAJ6" s="65"/>
      <c r="AAK6" s="65"/>
      <c r="AAL6" s="65"/>
      <c r="AAM6" s="65"/>
      <c r="AAN6" s="65"/>
      <c r="AAO6" s="65"/>
      <c r="AAP6" s="65"/>
      <c r="AAQ6" s="65"/>
      <c r="AAR6" s="65"/>
      <c r="AAS6" s="65"/>
      <c r="AAT6" s="65"/>
      <c r="AAU6" s="65"/>
      <c r="AAV6" s="65"/>
      <c r="AAW6" s="65"/>
      <c r="AAX6" s="65"/>
      <c r="AAY6" s="65"/>
      <c r="AAZ6" s="65"/>
      <c r="ABA6" s="65"/>
      <c r="ABB6" s="65"/>
      <c r="ABC6" s="65"/>
      <c r="ABD6" s="65"/>
      <c r="ABE6" s="65"/>
      <c r="ABF6" s="65"/>
      <c r="ABG6" s="65"/>
      <c r="ABH6" s="65"/>
      <c r="ABI6" s="65"/>
      <c r="ABJ6" s="65"/>
      <c r="ABK6" s="65"/>
      <c r="ABL6" s="65"/>
      <c r="ABM6" s="65"/>
      <c r="ABN6" s="65"/>
      <c r="ABO6" s="65"/>
      <c r="ABP6" s="65"/>
      <c r="ABQ6" s="65"/>
      <c r="ABR6" s="65"/>
      <c r="ABS6" s="65"/>
      <c r="ABT6" s="65"/>
      <c r="ABU6" s="65"/>
      <c r="ABV6" s="65"/>
      <c r="ABW6" s="65"/>
      <c r="ABX6" s="65"/>
      <c r="ABY6" s="65"/>
      <c r="ABZ6" s="65"/>
      <c r="ACA6" s="65"/>
      <c r="ACB6" s="65"/>
      <c r="ACC6" s="65"/>
      <c r="ACD6" s="65"/>
      <c r="ACE6" s="65"/>
      <c r="ACF6" s="65"/>
      <c r="ACG6" s="65"/>
      <c r="ACH6" s="65"/>
      <c r="ACI6" s="65"/>
      <c r="ACJ6" s="65"/>
      <c r="ACK6" s="65"/>
      <c r="ACL6" s="65"/>
      <c r="ACM6" s="65"/>
      <c r="ACN6" s="65"/>
      <c r="ACO6" s="65"/>
      <c r="ACP6" s="65"/>
      <c r="ACQ6" s="65"/>
      <c r="ACR6" s="65"/>
      <c r="ACS6" s="65"/>
      <c r="ACT6" s="65"/>
      <c r="ACU6" s="65"/>
      <c r="ACV6" s="65"/>
      <c r="ACW6" s="65"/>
      <c r="ACX6" s="65"/>
      <c r="ACY6" s="65"/>
      <c r="ACZ6" s="65"/>
      <c r="ADA6" s="65"/>
      <c r="ADB6" s="65"/>
      <c r="ADC6" s="65"/>
      <c r="ADD6" s="65"/>
      <c r="ADE6" s="65"/>
      <c r="ADF6" s="65"/>
      <c r="ADG6" s="65"/>
      <c r="ADH6" s="65"/>
      <c r="ADI6" s="65"/>
      <c r="ADJ6" s="65"/>
      <c r="ADK6" s="65"/>
      <c r="ADL6" s="65"/>
      <c r="ADM6" s="65"/>
      <c r="ADN6" s="65"/>
      <c r="ADO6" s="65"/>
      <c r="ADP6" s="65"/>
      <c r="ADQ6" s="65"/>
      <c r="ADR6" s="65"/>
      <c r="ADS6" s="65"/>
      <c r="ADT6" s="65"/>
      <c r="ADU6" s="65"/>
      <c r="ADV6" s="65"/>
      <c r="ADW6" s="65"/>
      <c r="ADX6" s="65"/>
      <c r="ADY6" s="65"/>
      <c r="ADZ6" s="65"/>
      <c r="AEA6" s="65"/>
      <c r="AEB6" s="65"/>
      <c r="AEC6" s="65"/>
      <c r="AED6" s="65"/>
      <c r="AEE6" s="65"/>
      <c r="AEF6" s="65"/>
      <c r="AEG6" s="65"/>
      <c r="AEH6" s="65"/>
      <c r="AEI6" s="65"/>
      <c r="AEJ6" s="65"/>
      <c r="AEK6" s="65"/>
      <c r="AEL6" s="65"/>
      <c r="AEM6" s="65"/>
      <c r="AEN6" s="65"/>
      <c r="AEO6" s="65"/>
      <c r="AEP6" s="65"/>
      <c r="AEQ6" s="65"/>
      <c r="AER6" s="65"/>
      <c r="AES6" s="65"/>
      <c r="AET6" s="65"/>
      <c r="AEU6" s="65"/>
      <c r="AEV6" s="65"/>
      <c r="AEW6" s="65"/>
      <c r="AEX6" s="65"/>
      <c r="AEY6" s="65"/>
      <c r="AEZ6" s="65"/>
      <c r="AFA6" s="65"/>
      <c r="AFB6" s="65"/>
      <c r="AFC6" s="65"/>
      <c r="AFD6" s="65"/>
      <c r="AFE6" s="65"/>
      <c r="AFF6" s="65"/>
      <c r="AFG6" s="65"/>
      <c r="AFH6" s="65"/>
      <c r="AFI6" s="65"/>
      <c r="AFJ6" s="65"/>
      <c r="AFK6" s="65"/>
      <c r="AFL6" s="65"/>
      <c r="AFM6" s="65"/>
      <c r="AFN6" s="65"/>
      <c r="AFO6" s="65"/>
      <c r="AFP6" s="65"/>
      <c r="AFQ6" s="65"/>
      <c r="AFR6" s="65"/>
      <c r="AFS6" s="65"/>
      <c r="AFT6" s="65"/>
      <c r="AFU6" s="65"/>
      <c r="AFV6" s="65"/>
      <c r="AFW6" s="65"/>
      <c r="AFX6" s="65"/>
      <c r="AFY6" s="65"/>
      <c r="AFZ6" s="65"/>
      <c r="AGA6" s="65"/>
      <c r="AGB6" s="65"/>
      <c r="AGC6" s="65"/>
      <c r="AGD6" s="65"/>
      <c r="AGE6" s="65"/>
      <c r="AGF6" s="65"/>
      <c r="AGG6" s="65"/>
      <c r="AGH6" s="65"/>
      <c r="AGI6" s="65"/>
      <c r="AGJ6" s="65"/>
      <c r="AGK6" s="65"/>
      <c r="AGL6" s="65"/>
      <c r="AGM6" s="65"/>
      <c r="AGN6" s="65"/>
      <c r="AGO6" s="65"/>
      <c r="AGP6" s="65"/>
      <c r="AGQ6" s="65"/>
      <c r="AGR6" s="65"/>
      <c r="AGS6" s="65"/>
      <c r="AGT6" s="65"/>
      <c r="AGU6" s="65"/>
      <c r="AGV6" s="65"/>
      <c r="AGW6" s="65"/>
      <c r="AGX6" s="65"/>
      <c r="AGY6" s="65"/>
      <c r="AGZ6" s="65"/>
      <c r="AHA6" s="65"/>
      <c r="AHB6" s="65"/>
      <c r="AHC6" s="65"/>
      <c r="AHD6" s="65"/>
      <c r="AHE6" s="65"/>
      <c r="AHF6" s="65"/>
      <c r="AHG6" s="65"/>
      <c r="AHH6" s="65"/>
      <c r="AHI6" s="65"/>
      <c r="AHJ6" s="65"/>
      <c r="AHK6" s="65"/>
      <c r="AHL6" s="65"/>
      <c r="AHM6" s="65"/>
      <c r="AHN6" s="65"/>
      <c r="AHO6" s="65"/>
      <c r="AHP6" s="65"/>
      <c r="AHQ6" s="65"/>
      <c r="AHR6" s="65"/>
      <c r="AHS6" s="65"/>
      <c r="AHT6" s="65"/>
      <c r="AHU6" s="65"/>
      <c r="AHV6" s="65"/>
      <c r="AHW6" s="65"/>
      <c r="AHX6" s="65"/>
      <c r="AHY6" s="65"/>
      <c r="AHZ6" s="65"/>
      <c r="AIA6" s="65"/>
      <c r="AIB6" s="65"/>
      <c r="AIC6" s="65"/>
      <c r="AID6" s="65"/>
      <c r="AIE6" s="65"/>
      <c r="AIF6" s="65"/>
      <c r="AIG6" s="65"/>
      <c r="AIH6" s="65"/>
      <c r="AII6" s="65"/>
      <c r="AIJ6" s="65"/>
      <c r="AIK6" s="65"/>
      <c r="AIL6" s="65"/>
      <c r="AIM6" s="65"/>
      <c r="AIN6" s="65"/>
      <c r="AIO6" s="65"/>
      <c r="AIP6" s="65"/>
      <c r="AIQ6" s="65"/>
      <c r="AIR6" s="65"/>
      <c r="AIS6" s="65"/>
      <c r="AIT6" s="65"/>
      <c r="AIU6" s="65"/>
      <c r="AIV6" s="65"/>
      <c r="AIW6" s="65"/>
      <c r="AIX6" s="65"/>
      <c r="AIY6" s="65"/>
      <c r="AIZ6" s="65"/>
      <c r="AJA6" s="65"/>
      <c r="AJB6" s="65"/>
      <c r="AJC6" s="65"/>
      <c r="AJD6" s="65"/>
      <c r="AJE6" s="65"/>
      <c r="AJF6" s="65"/>
      <c r="AJG6" s="65"/>
      <c r="AJH6" s="65"/>
      <c r="AJI6" s="65"/>
      <c r="AJJ6" s="65"/>
      <c r="AJK6" s="65"/>
      <c r="AJL6" s="65"/>
      <c r="AJM6" s="65"/>
      <c r="AJN6" s="65"/>
      <c r="AJO6" s="65"/>
      <c r="AJP6" s="65"/>
      <c r="AJQ6" s="65"/>
      <c r="AJR6" s="65"/>
      <c r="AJS6" s="65"/>
      <c r="AJT6" s="65"/>
      <c r="AJU6" s="65"/>
      <c r="AJV6" s="65"/>
      <c r="AJW6" s="65"/>
      <c r="AJX6" s="65"/>
      <c r="AJY6" s="65"/>
      <c r="AJZ6" s="65"/>
      <c r="AKA6" s="65"/>
      <c r="AKB6" s="65"/>
      <c r="AKC6" s="65"/>
      <c r="AKD6" s="65"/>
      <c r="AKE6" s="65"/>
      <c r="AKF6" s="65"/>
      <c r="AKG6" s="65"/>
      <c r="AKH6" s="65"/>
      <c r="AKI6" s="65"/>
      <c r="AKJ6" s="65"/>
      <c r="AKK6" s="65"/>
      <c r="AKL6" s="65"/>
      <c r="AKM6" s="65"/>
      <c r="AKN6" s="65"/>
      <c r="AKO6" s="65"/>
      <c r="AKP6" s="65"/>
      <c r="AKQ6" s="65"/>
      <c r="AKR6" s="65"/>
      <c r="AKS6" s="65"/>
      <c r="AKT6" s="65"/>
      <c r="AKU6" s="65"/>
      <c r="AKV6" s="65"/>
      <c r="AKW6" s="65"/>
      <c r="AKX6" s="65"/>
      <c r="AKY6" s="65"/>
      <c r="AKZ6" s="65"/>
      <c r="ALA6" s="65"/>
      <c r="ALB6" s="65"/>
      <c r="ALC6" s="65"/>
      <c r="ALD6" s="65"/>
      <c r="ALE6" s="65"/>
      <c r="ALF6" s="65"/>
      <c r="ALG6" s="65"/>
      <c r="ALH6" s="65"/>
      <c r="ALI6" s="65"/>
      <c r="ALJ6" s="65"/>
      <c r="ALK6" s="65"/>
      <c r="ALL6" s="65"/>
      <c r="ALM6" s="65"/>
      <c r="ALN6" s="65"/>
      <c r="ALO6" s="65"/>
      <c r="ALP6" s="65"/>
      <c r="ALQ6" s="65"/>
      <c r="ALR6" s="65"/>
      <c r="ALS6" s="65"/>
      <c r="ALT6" s="65"/>
      <c r="ALU6" s="65"/>
      <c r="ALV6" s="65"/>
      <c r="ALW6" s="65"/>
      <c r="ALX6" s="65"/>
      <c r="ALY6" s="65"/>
      <c r="ALZ6" s="65"/>
      <c r="AMA6" s="65"/>
      <c r="AMB6" s="65"/>
      <c r="AMC6" s="65"/>
      <c r="AMD6" s="65"/>
      <c r="AME6" s="65"/>
      <c r="AMF6" s="65"/>
      <c r="AMG6" s="65"/>
      <c r="AMH6" s="65"/>
      <c r="AMI6" s="65"/>
      <c r="AMJ6" s="65"/>
      <c r="AMK6" s="65"/>
      <c r="AML6" s="65"/>
      <c r="AMM6" s="65"/>
      <c r="AMN6" s="65"/>
      <c r="AMO6" s="65"/>
      <c r="AMP6" s="65"/>
      <c r="AMQ6" s="65"/>
      <c r="AMR6" s="65"/>
      <c r="AMS6" s="65"/>
      <c r="AMT6" s="65"/>
      <c r="AMU6" s="65"/>
      <c r="AMV6" s="65"/>
      <c r="AMW6" s="65"/>
      <c r="AMX6" s="65"/>
      <c r="AMY6" s="65"/>
      <c r="AMZ6" s="65"/>
      <c r="ANA6" s="65"/>
      <c r="ANB6" s="65"/>
      <c r="ANC6" s="65"/>
      <c r="AND6" s="65"/>
      <c r="ANE6" s="65"/>
      <c r="ANF6" s="65"/>
      <c r="ANG6" s="65"/>
      <c r="ANH6" s="65"/>
      <c r="ANI6" s="65"/>
      <c r="ANJ6" s="65"/>
      <c r="ANK6" s="65"/>
      <c r="ANL6" s="65"/>
      <c r="ANM6" s="65"/>
      <c r="ANN6" s="65"/>
      <c r="ANO6" s="65"/>
      <c r="ANP6" s="65"/>
      <c r="ANQ6" s="65"/>
      <c r="ANR6" s="65"/>
      <c r="ANS6" s="65"/>
      <c r="ANT6" s="65"/>
      <c r="ANU6" s="65"/>
      <c r="ANV6" s="65"/>
      <c r="ANW6" s="65"/>
      <c r="ANX6" s="65"/>
      <c r="ANY6" s="65"/>
      <c r="ANZ6" s="65"/>
      <c r="AOA6" s="65"/>
      <c r="AOB6" s="65"/>
      <c r="AOC6" s="65"/>
      <c r="AOD6" s="65"/>
      <c r="AOE6" s="65"/>
      <c r="AOF6" s="65"/>
      <c r="AOG6" s="65"/>
      <c r="AOH6" s="65"/>
      <c r="AOI6" s="65"/>
      <c r="AOJ6" s="65"/>
      <c r="AOK6" s="65"/>
      <c r="AOL6" s="65"/>
      <c r="AOM6" s="65"/>
      <c r="AON6" s="65"/>
      <c r="AOO6" s="65"/>
      <c r="AOP6" s="65"/>
      <c r="AOQ6" s="65"/>
      <c r="AOR6" s="65"/>
      <c r="AOS6" s="65"/>
      <c r="AOT6" s="65"/>
      <c r="AOU6" s="65"/>
      <c r="AOV6" s="65"/>
      <c r="AOW6" s="65"/>
      <c r="AOX6" s="65"/>
      <c r="AOY6" s="65"/>
      <c r="AOZ6" s="65"/>
      <c r="APA6" s="65"/>
      <c r="APB6" s="65"/>
      <c r="APC6" s="65"/>
      <c r="APD6" s="65"/>
      <c r="APE6" s="65"/>
      <c r="APF6" s="65"/>
      <c r="APG6" s="65"/>
      <c r="APH6" s="65"/>
      <c r="API6" s="65"/>
      <c r="APJ6" s="65"/>
      <c r="APK6" s="65"/>
      <c r="APL6" s="65"/>
      <c r="APM6" s="65"/>
      <c r="APN6" s="65"/>
      <c r="APO6" s="65"/>
      <c r="APP6" s="65"/>
      <c r="APQ6" s="65"/>
      <c r="APR6" s="65"/>
      <c r="APS6" s="65"/>
      <c r="APT6" s="65"/>
      <c r="APU6" s="65"/>
      <c r="APV6" s="65"/>
      <c r="APW6" s="65"/>
      <c r="APX6" s="65"/>
      <c r="APY6" s="65"/>
      <c r="APZ6" s="65"/>
      <c r="AQA6" s="65"/>
      <c r="AQB6" s="65"/>
      <c r="AQC6" s="65"/>
      <c r="AQD6" s="65"/>
      <c r="AQE6" s="65"/>
      <c r="AQF6" s="65"/>
      <c r="AQG6" s="65"/>
      <c r="AQH6" s="65"/>
      <c r="AQI6" s="65"/>
      <c r="AQJ6" s="65"/>
      <c r="AQK6" s="65"/>
      <c r="AQL6" s="65"/>
      <c r="AQM6" s="65"/>
      <c r="AQN6" s="65"/>
      <c r="AQO6" s="65"/>
      <c r="AQP6" s="65"/>
      <c r="AQQ6" s="65"/>
      <c r="AQR6" s="65"/>
      <c r="AQS6" s="65"/>
      <c r="AQT6" s="65"/>
      <c r="AQU6" s="65"/>
      <c r="AQV6" s="65"/>
      <c r="AQW6" s="65"/>
      <c r="AQX6" s="65"/>
      <c r="AQY6" s="65"/>
      <c r="AQZ6" s="65"/>
      <c r="ARA6" s="65"/>
      <c r="ARB6" s="65"/>
      <c r="ARC6" s="65"/>
      <c r="ARD6" s="65"/>
      <c r="ARE6" s="65"/>
      <c r="ARF6" s="65"/>
      <c r="ARG6" s="65"/>
      <c r="ARH6" s="65"/>
      <c r="ARI6" s="65"/>
      <c r="ARJ6" s="65"/>
      <c r="ARK6" s="65"/>
      <c r="ARL6" s="65"/>
      <c r="ARM6" s="65"/>
      <c r="ARN6" s="65"/>
      <c r="ARO6" s="65"/>
      <c r="ARP6" s="65"/>
      <c r="ARQ6" s="65"/>
      <c r="ARR6" s="65"/>
      <c r="ARS6" s="65"/>
      <c r="ART6" s="65"/>
      <c r="ARU6" s="65"/>
      <c r="ARV6" s="65"/>
      <c r="ARW6" s="65"/>
      <c r="ARX6" s="65"/>
      <c r="ARY6" s="65"/>
      <c r="ARZ6" s="65"/>
      <c r="ASA6" s="65"/>
      <c r="ASB6" s="65"/>
      <c r="ASC6" s="65"/>
      <c r="ASD6" s="65"/>
      <c r="ASE6" s="65"/>
      <c r="ASF6" s="65"/>
      <c r="ASG6" s="65"/>
      <c r="ASH6" s="65"/>
      <c r="ASI6" s="65"/>
      <c r="ASJ6" s="65"/>
      <c r="ASK6" s="65"/>
      <c r="ASL6" s="65"/>
      <c r="ASM6" s="65"/>
      <c r="ASN6" s="65"/>
      <c r="ASO6" s="65"/>
      <c r="ASP6" s="65"/>
      <c r="ASQ6" s="65"/>
      <c r="ASR6" s="65"/>
      <c r="ASS6" s="65"/>
      <c r="AST6" s="65"/>
      <c r="ASU6" s="65"/>
      <c r="ASV6" s="65"/>
      <c r="ASW6" s="65"/>
      <c r="ASX6" s="65"/>
      <c r="ASY6" s="65"/>
      <c r="ASZ6" s="65"/>
      <c r="ATA6" s="65"/>
      <c r="ATB6" s="65"/>
      <c r="ATC6" s="65"/>
      <c r="ATD6" s="65"/>
      <c r="ATE6" s="65"/>
      <c r="ATF6" s="65"/>
      <c r="ATG6" s="65"/>
      <c r="ATH6" s="65"/>
      <c r="ATI6" s="65"/>
      <c r="ATJ6" s="65"/>
      <c r="ATK6" s="65"/>
      <c r="ATL6" s="65"/>
      <c r="ATM6" s="65"/>
      <c r="ATN6" s="65"/>
      <c r="ATO6" s="65"/>
      <c r="ATP6" s="65"/>
      <c r="ATQ6" s="65"/>
      <c r="ATR6" s="65"/>
      <c r="ATS6" s="65"/>
      <c r="ATT6" s="65"/>
      <c r="ATU6" s="65"/>
      <c r="ATV6" s="65"/>
      <c r="ATW6" s="65"/>
      <c r="ATX6" s="65"/>
      <c r="ATY6" s="65"/>
      <c r="ATZ6" s="65"/>
      <c r="AUA6" s="65"/>
      <c r="AUB6" s="65"/>
      <c r="AUC6" s="65"/>
      <c r="AUD6" s="65"/>
      <c r="AUE6" s="65"/>
      <c r="AUF6" s="65"/>
      <c r="AUG6" s="65"/>
      <c r="AUH6" s="65"/>
      <c r="AUI6" s="65"/>
      <c r="AUJ6" s="65"/>
      <c r="AUK6" s="65"/>
      <c r="AUL6" s="65"/>
      <c r="AUM6" s="65"/>
      <c r="AUN6" s="65"/>
      <c r="AUO6" s="65"/>
      <c r="AUP6" s="65"/>
      <c r="AUQ6" s="65"/>
      <c r="AUR6" s="65"/>
      <c r="AUS6" s="65"/>
      <c r="AUT6" s="65"/>
      <c r="AUU6" s="65"/>
      <c r="AUV6" s="65"/>
      <c r="AUW6" s="65"/>
      <c r="AUX6" s="65"/>
      <c r="AUY6" s="65"/>
      <c r="AUZ6" s="65"/>
      <c r="AVA6" s="65"/>
      <c r="AVB6" s="65"/>
      <c r="AVC6" s="65"/>
      <c r="AVD6" s="65"/>
      <c r="AVE6" s="65"/>
      <c r="AVF6" s="65"/>
      <c r="AVG6" s="65"/>
      <c r="AVH6" s="65"/>
      <c r="AVI6" s="65"/>
      <c r="AVJ6" s="65"/>
      <c r="AVK6" s="65"/>
      <c r="AVL6" s="65"/>
      <c r="AVM6" s="65"/>
      <c r="AVN6" s="65"/>
      <c r="AVO6" s="65"/>
      <c r="AVP6" s="65"/>
      <c r="AVQ6" s="65"/>
      <c r="AVR6" s="65"/>
      <c r="AVS6" s="65"/>
      <c r="AVT6" s="65"/>
      <c r="AVU6" s="65"/>
      <c r="AVV6" s="65"/>
      <c r="AVW6" s="65"/>
      <c r="AVX6" s="65"/>
      <c r="AVY6" s="65"/>
      <c r="AVZ6" s="65"/>
      <c r="AWA6" s="65"/>
      <c r="AWB6" s="65"/>
      <c r="AWC6" s="65"/>
      <c r="AWD6" s="65"/>
      <c r="AWE6" s="65"/>
      <c r="AWF6" s="65"/>
      <c r="AWG6" s="65"/>
      <c r="AWH6" s="65"/>
      <c r="AWI6" s="65"/>
      <c r="AWJ6" s="65"/>
      <c r="AWK6" s="65"/>
      <c r="AWL6" s="65"/>
      <c r="AWM6" s="65"/>
      <c r="AWN6" s="65"/>
      <c r="AWO6" s="65"/>
      <c r="AWP6" s="65"/>
      <c r="AWQ6" s="65"/>
      <c r="AWR6" s="65"/>
      <c r="AWS6" s="65"/>
      <c r="AWT6" s="65"/>
      <c r="AWU6" s="65"/>
      <c r="AWV6" s="65"/>
      <c r="AWW6" s="65"/>
      <c r="AWX6" s="65"/>
      <c r="AWY6" s="65"/>
      <c r="AWZ6" s="65"/>
      <c r="AXA6" s="65"/>
      <c r="AXB6" s="65"/>
      <c r="AXC6" s="65"/>
      <c r="AXD6" s="65"/>
      <c r="AXE6" s="65"/>
      <c r="AXF6" s="65"/>
      <c r="AXG6" s="65"/>
      <c r="AXH6" s="65"/>
      <c r="AXI6" s="65"/>
      <c r="AXJ6" s="65"/>
      <c r="AXK6" s="65"/>
      <c r="AXL6" s="65"/>
      <c r="AXM6" s="65"/>
      <c r="AXN6" s="65"/>
      <c r="AXO6" s="65"/>
      <c r="AXP6" s="65"/>
      <c r="AXQ6" s="65"/>
      <c r="AXR6" s="65"/>
      <c r="AXS6" s="65"/>
      <c r="AXT6" s="65"/>
      <c r="AXU6" s="65"/>
      <c r="AXV6" s="65"/>
      <c r="AXW6" s="65"/>
      <c r="AXX6" s="65"/>
      <c r="AXY6" s="65"/>
      <c r="AXZ6" s="65"/>
      <c r="AYA6" s="65"/>
      <c r="AYB6" s="65"/>
      <c r="AYC6" s="65"/>
      <c r="AYD6" s="65"/>
      <c r="AYE6" s="65"/>
      <c r="AYF6" s="65"/>
      <c r="AYG6" s="65"/>
      <c r="AYH6" s="65"/>
      <c r="AYI6" s="65"/>
      <c r="AYJ6" s="65"/>
      <c r="AYK6" s="65"/>
      <c r="AYL6" s="65"/>
      <c r="AYM6" s="65"/>
      <c r="AYN6" s="65"/>
      <c r="AYO6" s="65"/>
      <c r="AYP6" s="65"/>
      <c r="AYQ6" s="65"/>
      <c r="AYR6" s="65"/>
      <c r="AYS6" s="65"/>
      <c r="AYT6" s="65"/>
      <c r="AYU6" s="65"/>
      <c r="AYV6" s="65"/>
      <c r="AYW6" s="65"/>
      <c r="AYX6" s="65"/>
      <c r="AYY6" s="65"/>
      <c r="AYZ6" s="65"/>
      <c r="AZA6" s="65"/>
      <c r="AZB6" s="65"/>
      <c r="AZC6" s="65"/>
      <c r="AZD6" s="65"/>
      <c r="AZE6" s="65"/>
      <c r="AZF6" s="65"/>
      <c r="AZG6" s="65"/>
      <c r="AZH6" s="65"/>
      <c r="AZI6" s="65"/>
      <c r="AZJ6" s="65"/>
      <c r="AZK6" s="65"/>
      <c r="AZL6" s="65"/>
      <c r="AZM6" s="65"/>
      <c r="AZN6" s="65"/>
      <c r="AZO6" s="65"/>
      <c r="AZP6" s="65"/>
      <c r="AZQ6" s="65"/>
      <c r="AZR6" s="65"/>
      <c r="AZS6" s="65"/>
      <c r="AZT6" s="65"/>
      <c r="AZU6" s="65"/>
      <c r="AZV6" s="65"/>
      <c r="AZW6" s="65"/>
      <c r="AZX6" s="65"/>
      <c r="AZY6" s="65"/>
      <c r="AZZ6" s="65"/>
      <c r="BAA6" s="65"/>
      <c r="BAB6" s="65"/>
      <c r="BAC6" s="65"/>
      <c r="BAD6" s="65"/>
      <c r="BAE6" s="65"/>
      <c r="BAF6" s="65"/>
      <c r="BAG6" s="65"/>
      <c r="BAH6" s="65"/>
      <c r="BAI6" s="65"/>
      <c r="BAJ6" s="65"/>
      <c r="BAK6" s="65"/>
      <c r="BAL6" s="65"/>
      <c r="BAM6" s="65"/>
      <c r="BAN6" s="65"/>
      <c r="BAO6" s="65"/>
      <c r="BAP6" s="65"/>
      <c r="BAQ6" s="65"/>
      <c r="BAR6" s="65"/>
      <c r="BAS6" s="65"/>
      <c r="BAT6" s="65"/>
      <c r="BAU6" s="65"/>
      <c r="BAV6" s="65"/>
      <c r="BAW6" s="65"/>
      <c r="BAX6" s="65"/>
      <c r="BAY6" s="65"/>
      <c r="BAZ6" s="65"/>
      <c r="BBA6" s="65"/>
      <c r="BBB6" s="65"/>
      <c r="BBC6" s="65"/>
      <c r="BBD6" s="65"/>
      <c r="BBE6" s="65"/>
      <c r="BBF6" s="65"/>
      <c r="BBG6" s="65"/>
      <c r="BBH6" s="65"/>
      <c r="BBI6" s="65"/>
      <c r="BBJ6" s="65"/>
      <c r="BBK6" s="65"/>
      <c r="BBL6" s="65"/>
      <c r="BBM6" s="65"/>
      <c r="BBN6" s="65"/>
      <c r="BBO6" s="65"/>
      <c r="BBP6" s="65"/>
      <c r="BBQ6" s="65"/>
      <c r="BBR6" s="65"/>
      <c r="BBS6" s="65"/>
      <c r="BBT6" s="65"/>
      <c r="BBU6" s="65"/>
      <c r="BBV6" s="65"/>
      <c r="BBW6" s="65"/>
      <c r="BBX6" s="65"/>
      <c r="BBY6" s="65"/>
      <c r="BBZ6" s="65"/>
      <c r="BCA6" s="65"/>
      <c r="BCB6" s="65"/>
      <c r="BCC6" s="65"/>
      <c r="BCD6" s="65"/>
      <c r="BCE6" s="65"/>
      <c r="BCF6" s="65"/>
      <c r="BCG6" s="65"/>
      <c r="BCH6" s="65"/>
      <c r="BCI6" s="65"/>
      <c r="BCJ6" s="65"/>
      <c r="BCK6" s="65"/>
      <c r="BCL6" s="65"/>
      <c r="BCM6" s="65"/>
      <c r="BCN6" s="65"/>
      <c r="BCO6" s="65"/>
      <c r="BCP6" s="65"/>
      <c r="BCQ6" s="65"/>
      <c r="BCR6" s="65"/>
      <c r="BCS6" s="65"/>
      <c r="BCT6" s="65"/>
      <c r="BCU6" s="65"/>
      <c r="BCV6" s="65"/>
      <c r="BCW6" s="65"/>
      <c r="BCX6" s="65"/>
      <c r="BCY6" s="65"/>
      <c r="BCZ6" s="65"/>
      <c r="BDA6" s="65"/>
      <c r="BDB6" s="65"/>
      <c r="BDC6" s="65"/>
      <c r="BDD6" s="65"/>
      <c r="BDE6" s="65"/>
      <c r="BDF6" s="65"/>
      <c r="BDG6" s="65"/>
      <c r="BDH6" s="65"/>
      <c r="BDI6" s="65"/>
      <c r="BDJ6" s="65"/>
      <c r="BDK6" s="65"/>
      <c r="BDL6" s="65"/>
      <c r="BDM6" s="65"/>
      <c r="BDN6" s="65"/>
      <c r="BDO6" s="65"/>
      <c r="BDP6" s="65"/>
      <c r="BDQ6" s="65"/>
      <c r="BDR6" s="65"/>
      <c r="BDS6" s="65"/>
      <c r="BDT6" s="65"/>
      <c r="BDU6" s="65"/>
      <c r="BDV6" s="65"/>
      <c r="BDW6" s="65"/>
      <c r="BDX6" s="65"/>
      <c r="BDY6" s="65"/>
      <c r="BDZ6" s="65"/>
      <c r="BEA6" s="65"/>
      <c r="BEB6" s="65"/>
      <c r="BEC6" s="65"/>
      <c r="BED6" s="65"/>
      <c r="BEE6" s="65"/>
      <c r="BEF6" s="65"/>
      <c r="BEG6" s="65"/>
      <c r="BEH6" s="65"/>
      <c r="BEI6" s="65"/>
      <c r="BEJ6" s="65"/>
      <c r="BEK6" s="65"/>
      <c r="BEL6" s="65"/>
      <c r="BEM6" s="65"/>
      <c r="BEN6" s="65"/>
      <c r="BEO6" s="65"/>
      <c r="BEP6" s="65"/>
      <c r="BEQ6" s="65"/>
      <c r="BER6" s="65"/>
      <c r="BES6" s="65"/>
      <c r="BET6" s="65"/>
      <c r="BEU6" s="65"/>
      <c r="BEV6" s="65"/>
      <c r="BEW6" s="65"/>
      <c r="BEX6" s="65"/>
      <c r="BEY6" s="65"/>
      <c r="BEZ6" s="65"/>
      <c r="BFA6" s="65"/>
      <c r="BFB6" s="65"/>
      <c r="BFC6" s="65"/>
      <c r="BFD6" s="65"/>
      <c r="BFE6" s="65"/>
      <c r="BFF6" s="65"/>
      <c r="BFG6" s="65"/>
      <c r="BFH6" s="65"/>
      <c r="BFI6" s="65"/>
      <c r="BFJ6" s="65"/>
      <c r="BFK6" s="65"/>
      <c r="BFL6" s="65"/>
      <c r="BFM6" s="65"/>
      <c r="BFN6" s="65"/>
      <c r="BFO6" s="65"/>
      <c r="BFP6" s="65"/>
      <c r="BFQ6" s="65"/>
      <c r="BFR6" s="65"/>
      <c r="BFS6" s="65"/>
      <c r="BFT6" s="65"/>
      <c r="BFU6" s="65"/>
      <c r="BFV6" s="65"/>
      <c r="BFW6" s="65"/>
      <c r="BFX6" s="65"/>
      <c r="BFY6" s="65"/>
      <c r="BFZ6" s="65"/>
      <c r="BGA6" s="65"/>
      <c r="BGB6" s="65"/>
      <c r="BGC6" s="65"/>
      <c r="BGD6" s="65"/>
      <c r="BGE6" s="65"/>
      <c r="BGF6" s="65"/>
      <c r="BGG6" s="65"/>
      <c r="BGH6" s="65"/>
      <c r="BGI6" s="65"/>
      <c r="BGJ6" s="65"/>
      <c r="BGK6" s="65"/>
      <c r="BGL6" s="65"/>
      <c r="BGM6" s="65"/>
      <c r="BGN6" s="65"/>
      <c r="BGO6" s="65"/>
      <c r="BGP6" s="65"/>
      <c r="BGQ6" s="65"/>
      <c r="BGR6" s="65"/>
      <c r="BGS6" s="65"/>
      <c r="BGT6" s="65"/>
      <c r="BGU6" s="65"/>
      <c r="BGV6" s="65"/>
      <c r="BGW6" s="65"/>
      <c r="BGX6" s="65"/>
      <c r="BGY6" s="65"/>
      <c r="BGZ6" s="65"/>
      <c r="BHA6" s="65"/>
      <c r="BHB6" s="65"/>
      <c r="BHC6" s="65"/>
      <c r="BHD6" s="65"/>
      <c r="BHE6" s="65"/>
      <c r="BHF6" s="65"/>
      <c r="BHG6" s="65"/>
      <c r="BHH6" s="65"/>
      <c r="BHI6" s="65"/>
      <c r="BHJ6" s="65"/>
      <c r="BHK6" s="65"/>
      <c r="BHL6" s="65"/>
      <c r="BHM6" s="65"/>
      <c r="BHN6" s="65"/>
      <c r="BHO6" s="65"/>
      <c r="BHP6" s="65"/>
      <c r="BHQ6" s="65"/>
      <c r="BHR6" s="65"/>
      <c r="BHS6" s="65"/>
      <c r="BHT6" s="65"/>
      <c r="BHU6" s="65"/>
      <c r="BHV6" s="65"/>
      <c r="BHW6" s="65"/>
      <c r="BHX6" s="65"/>
      <c r="BHY6" s="65"/>
      <c r="BHZ6" s="65"/>
      <c r="BIA6" s="65"/>
      <c r="BIB6" s="65"/>
      <c r="BIC6" s="65"/>
      <c r="BID6" s="65"/>
      <c r="BIE6" s="65"/>
      <c r="BIF6" s="65"/>
      <c r="BIG6" s="65"/>
      <c r="BIH6" s="65"/>
      <c r="BII6" s="65"/>
      <c r="BIJ6" s="65"/>
      <c r="BIK6" s="65"/>
      <c r="BIL6" s="65"/>
      <c r="BIM6" s="65"/>
      <c r="BIN6" s="65"/>
      <c r="BIO6" s="65"/>
      <c r="BIP6" s="65"/>
      <c r="BIQ6" s="65"/>
      <c r="BIR6" s="65"/>
      <c r="BIS6" s="65"/>
      <c r="BIT6" s="65"/>
      <c r="BIU6" s="65"/>
      <c r="BIV6" s="65"/>
      <c r="BIW6" s="65"/>
      <c r="BIX6" s="65"/>
      <c r="BIY6" s="65"/>
      <c r="BIZ6" s="65"/>
      <c r="BJA6" s="65"/>
      <c r="BJB6" s="65"/>
      <c r="BJC6" s="65"/>
      <c r="BJD6" s="65"/>
      <c r="BJE6" s="65"/>
      <c r="BJF6" s="65"/>
      <c r="BJG6" s="65"/>
      <c r="BJH6" s="65"/>
      <c r="BJI6" s="65"/>
      <c r="BJJ6" s="65"/>
      <c r="BJK6" s="65"/>
      <c r="BJL6" s="65"/>
      <c r="BJM6" s="65"/>
      <c r="BJN6" s="65"/>
      <c r="BJO6" s="65"/>
      <c r="BJP6" s="65"/>
      <c r="BJQ6" s="65"/>
      <c r="BJR6" s="65"/>
      <c r="BJS6" s="65"/>
      <c r="BJT6" s="65"/>
      <c r="BJU6" s="65"/>
      <c r="BJV6" s="65"/>
      <c r="BJW6" s="65"/>
      <c r="BJX6" s="65"/>
      <c r="BJY6" s="65"/>
      <c r="BJZ6" s="65"/>
      <c r="BKA6" s="65"/>
      <c r="BKB6" s="65"/>
      <c r="BKC6" s="65"/>
      <c r="BKD6" s="65"/>
      <c r="BKE6" s="65"/>
      <c r="BKF6" s="65"/>
      <c r="BKG6" s="65"/>
      <c r="BKH6" s="65"/>
      <c r="BKI6" s="65"/>
      <c r="BKJ6" s="65"/>
      <c r="BKK6" s="65"/>
      <c r="BKL6" s="65"/>
      <c r="BKM6" s="65"/>
      <c r="BKN6" s="65"/>
      <c r="BKO6" s="65"/>
      <c r="BKP6" s="65"/>
      <c r="BKQ6" s="65"/>
      <c r="BKR6" s="65"/>
      <c r="BKS6" s="65"/>
      <c r="BKT6" s="65"/>
      <c r="BKU6" s="65"/>
      <c r="BKV6" s="65"/>
      <c r="BKW6" s="65"/>
      <c r="BKX6" s="65"/>
      <c r="BKY6" s="65"/>
      <c r="BKZ6" s="65"/>
      <c r="BLA6" s="65"/>
      <c r="BLB6" s="65"/>
      <c r="BLC6" s="65"/>
      <c r="BLD6" s="65"/>
      <c r="BLE6" s="65"/>
      <c r="BLF6" s="65"/>
      <c r="BLG6" s="65"/>
      <c r="BLH6" s="65"/>
      <c r="BLI6" s="65"/>
      <c r="BLJ6" s="65"/>
      <c r="BLK6" s="65"/>
      <c r="BLL6" s="65"/>
      <c r="BLM6" s="65"/>
      <c r="BLN6" s="65"/>
      <c r="BLO6" s="65"/>
      <c r="BLP6" s="65"/>
      <c r="BLQ6" s="65"/>
      <c r="BLR6" s="65"/>
      <c r="BLS6" s="65"/>
      <c r="BLT6" s="65"/>
      <c r="BLU6" s="65"/>
      <c r="BLV6" s="65"/>
      <c r="BLW6" s="65"/>
      <c r="BLX6" s="65"/>
      <c r="BLY6" s="65"/>
      <c r="BLZ6" s="65"/>
      <c r="BMA6" s="65"/>
      <c r="BMB6" s="65"/>
      <c r="BMC6" s="65"/>
      <c r="BMD6" s="65"/>
      <c r="BME6" s="65"/>
      <c r="BMF6" s="65"/>
      <c r="BMG6" s="65"/>
      <c r="BMH6" s="65"/>
      <c r="BMI6" s="65"/>
      <c r="BMJ6" s="65"/>
      <c r="BMK6" s="65"/>
      <c r="BML6" s="65"/>
      <c r="BMM6" s="65"/>
      <c r="BMN6" s="65"/>
      <c r="BMO6" s="65"/>
      <c r="BMP6" s="65"/>
      <c r="BMQ6" s="65"/>
      <c r="BMR6" s="65"/>
      <c r="BMS6" s="65"/>
      <c r="BMT6" s="65"/>
      <c r="BMU6" s="65"/>
      <c r="BMV6" s="65"/>
      <c r="BMW6" s="65"/>
      <c r="BMX6" s="65"/>
      <c r="BMY6" s="65"/>
      <c r="BMZ6" s="65"/>
      <c r="BNA6" s="65"/>
      <c r="BNB6" s="65"/>
      <c r="BNC6" s="65"/>
      <c r="BND6" s="65"/>
      <c r="BNE6" s="65"/>
      <c r="BNF6" s="65"/>
      <c r="BNG6" s="65"/>
      <c r="BNH6" s="65"/>
      <c r="BNI6" s="65"/>
      <c r="BNJ6" s="65"/>
      <c r="BNK6" s="65"/>
      <c r="BNL6" s="65"/>
      <c r="BNM6" s="65"/>
      <c r="BNN6" s="65"/>
      <c r="BNO6" s="65"/>
      <c r="BNP6" s="65"/>
      <c r="BNQ6" s="65"/>
      <c r="BNR6" s="65"/>
      <c r="BNS6" s="65"/>
      <c r="BNT6" s="65"/>
      <c r="BNU6" s="65"/>
      <c r="BNV6" s="65"/>
      <c r="BNW6" s="65"/>
      <c r="BNX6" s="65"/>
      <c r="BNY6" s="65"/>
      <c r="BNZ6" s="65"/>
      <c r="BOA6" s="65"/>
      <c r="BOB6" s="65"/>
      <c r="BOC6" s="65"/>
      <c r="BOD6" s="65"/>
      <c r="BOE6" s="65"/>
      <c r="BOF6" s="65"/>
      <c r="BOG6" s="65"/>
      <c r="BOH6" s="65"/>
      <c r="BOI6" s="65"/>
      <c r="BOJ6" s="65"/>
      <c r="BOK6" s="65"/>
      <c r="BOL6" s="65"/>
      <c r="BOM6" s="65"/>
      <c r="BON6" s="65"/>
      <c r="BOO6" s="65"/>
      <c r="BOP6" s="65"/>
      <c r="BOQ6" s="65"/>
      <c r="BOR6" s="65"/>
      <c r="BOS6" s="65"/>
      <c r="BOT6" s="65"/>
      <c r="BOU6" s="65"/>
      <c r="BOV6" s="65"/>
      <c r="BOW6" s="65"/>
      <c r="BOX6" s="65"/>
      <c r="BOY6" s="65"/>
      <c r="BOZ6" s="65"/>
      <c r="BPA6" s="65"/>
      <c r="BPB6" s="65"/>
      <c r="BPC6" s="65"/>
      <c r="BPD6" s="65"/>
      <c r="BPE6" s="65"/>
      <c r="BPF6" s="65"/>
      <c r="BPG6" s="65"/>
      <c r="BPH6" s="65"/>
      <c r="BPI6" s="65"/>
      <c r="BPJ6" s="65"/>
      <c r="BPK6" s="65"/>
      <c r="BPL6" s="65"/>
      <c r="BPM6" s="65"/>
      <c r="BPN6" s="65"/>
      <c r="BPO6" s="65"/>
      <c r="BPP6" s="65"/>
      <c r="BPQ6" s="65"/>
      <c r="BPR6" s="65"/>
      <c r="BPS6" s="65"/>
      <c r="BPT6" s="65"/>
      <c r="BPU6" s="65"/>
      <c r="BPV6" s="65"/>
      <c r="BPW6" s="65"/>
      <c r="BPX6" s="65"/>
      <c r="BPY6" s="65"/>
      <c r="BPZ6" s="65"/>
      <c r="BQA6" s="65"/>
      <c r="BQB6" s="65"/>
      <c r="BQC6" s="65"/>
      <c r="BQD6" s="65"/>
      <c r="BQE6" s="65"/>
      <c r="BQF6" s="65"/>
      <c r="BQG6" s="65"/>
      <c r="BQH6" s="65"/>
      <c r="BQI6" s="65"/>
      <c r="BQJ6" s="65"/>
      <c r="BQK6" s="65"/>
      <c r="BQL6" s="65"/>
      <c r="BQM6" s="65"/>
      <c r="BQN6" s="65"/>
      <c r="BQO6" s="65"/>
      <c r="BQP6" s="65"/>
      <c r="BQQ6" s="65"/>
      <c r="BQR6" s="65"/>
      <c r="BQS6" s="65"/>
      <c r="BQT6" s="65"/>
      <c r="BQU6" s="65"/>
      <c r="BQV6" s="65"/>
      <c r="BQW6" s="65"/>
      <c r="BQX6" s="65"/>
      <c r="BQY6" s="65"/>
      <c r="BQZ6" s="65"/>
      <c r="BRA6" s="65"/>
      <c r="BRB6" s="65"/>
      <c r="BRC6" s="65"/>
      <c r="BRD6" s="65"/>
      <c r="BRE6" s="65"/>
      <c r="BRF6" s="65"/>
      <c r="BRG6" s="65"/>
      <c r="BRH6" s="65"/>
      <c r="BRI6" s="65"/>
      <c r="BRJ6" s="65"/>
      <c r="BRK6" s="65"/>
      <c r="BRL6" s="65"/>
      <c r="BRM6" s="65"/>
      <c r="BRN6" s="65"/>
      <c r="BRO6" s="65"/>
      <c r="BRP6" s="65"/>
      <c r="BRQ6" s="65"/>
      <c r="BRR6" s="65"/>
      <c r="BRS6" s="65"/>
      <c r="BRT6" s="65"/>
      <c r="BRU6" s="65"/>
      <c r="BRV6" s="65"/>
      <c r="BRW6" s="65"/>
      <c r="BRX6" s="65"/>
      <c r="BRY6" s="65"/>
      <c r="BRZ6" s="65"/>
      <c r="BSA6" s="65"/>
      <c r="BSB6" s="65"/>
      <c r="BSC6" s="65"/>
      <c r="BSD6" s="65"/>
      <c r="BSE6" s="65"/>
      <c r="BSF6" s="65"/>
      <c r="BSG6" s="65"/>
      <c r="BSH6" s="65"/>
      <c r="BSI6" s="65"/>
      <c r="BSJ6" s="65"/>
      <c r="BSK6" s="65"/>
      <c r="BSL6" s="65"/>
      <c r="BSM6" s="65"/>
      <c r="BSN6" s="65"/>
      <c r="BSO6" s="65"/>
      <c r="BSP6" s="65"/>
      <c r="BSQ6" s="65"/>
      <c r="BSR6" s="65"/>
      <c r="BSS6" s="65"/>
      <c r="BST6" s="65"/>
      <c r="BSU6" s="65"/>
      <c r="BSV6" s="65"/>
      <c r="BSW6" s="65"/>
      <c r="BSX6" s="65"/>
      <c r="BSY6" s="65"/>
      <c r="BSZ6" s="65"/>
      <c r="BTA6" s="65"/>
      <c r="BTB6" s="65"/>
      <c r="BTC6" s="65"/>
      <c r="BTD6" s="65"/>
      <c r="BTE6" s="65"/>
      <c r="BTF6" s="65"/>
      <c r="BTG6" s="65"/>
      <c r="BTH6" s="65"/>
      <c r="BTI6" s="65"/>
      <c r="BTJ6" s="65"/>
      <c r="BTK6" s="65"/>
      <c r="BTL6" s="65"/>
      <c r="BTM6" s="65"/>
      <c r="BTN6" s="65"/>
      <c r="BTO6" s="65"/>
      <c r="BTP6" s="65"/>
      <c r="BTQ6" s="65"/>
      <c r="BTR6" s="65"/>
      <c r="BTS6" s="65"/>
      <c r="BTT6" s="65"/>
      <c r="BTU6" s="65"/>
      <c r="BTV6" s="65"/>
      <c r="BTW6" s="65"/>
      <c r="BTX6" s="65"/>
      <c r="BTY6" s="65"/>
      <c r="BTZ6" s="65"/>
      <c r="BUA6" s="65"/>
      <c r="BUB6" s="65"/>
      <c r="BUC6" s="65"/>
      <c r="BUD6" s="65"/>
      <c r="BUE6" s="65"/>
      <c r="BUF6" s="65"/>
      <c r="BUG6" s="65"/>
      <c r="BUH6" s="65"/>
      <c r="BUI6" s="65"/>
      <c r="BUJ6" s="65"/>
      <c r="BUK6" s="65"/>
      <c r="BUL6" s="65"/>
      <c r="BUM6" s="65"/>
      <c r="BUN6" s="65"/>
      <c r="BUO6" s="65"/>
      <c r="BUP6" s="65"/>
      <c r="BUQ6" s="65"/>
      <c r="BUR6" s="65"/>
      <c r="BUS6" s="65"/>
      <c r="BUT6" s="65"/>
      <c r="BUU6" s="65"/>
      <c r="BUV6" s="65"/>
      <c r="BUW6" s="65"/>
      <c r="BUX6" s="65"/>
      <c r="BUY6" s="65"/>
      <c r="BUZ6" s="65"/>
      <c r="BVA6" s="65"/>
      <c r="BVB6" s="65"/>
      <c r="BVC6" s="65"/>
      <c r="BVD6" s="65"/>
      <c r="BVE6" s="65"/>
      <c r="BVF6" s="65"/>
      <c r="BVG6" s="65"/>
      <c r="BVH6" s="65"/>
      <c r="BVI6" s="65"/>
      <c r="BVJ6" s="65"/>
      <c r="BVK6" s="65"/>
      <c r="BVL6" s="65"/>
      <c r="BVM6" s="65"/>
      <c r="BVN6" s="65"/>
      <c r="BVO6" s="65"/>
      <c r="BVP6" s="65"/>
      <c r="BVQ6" s="65"/>
      <c r="BVR6" s="65"/>
      <c r="BVS6" s="65"/>
      <c r="BVT6" s="65"/>
      <c r="BVU6" s="65"/>
      <c r="BVV6" s="65"/>
      <c r="BVW6" s="65"/>
      <c r="BVX6" s="65"/>
      <c r="BVY6" s="65"/>
      <c r="BVZ6" s="65"/>
      <c r="BWA6" s="65"/>
      <c r="BWB6" s="65"/>
      <c r="BWC6" s="65"/>
      <c r="BWD6" s="65"/>
      <c r="BWE6" s="65"/>
      <c r="BWF6" s="65"/>
      <c r="BWG6" s="65"/>
      <c r="BWH6" s="65"/>
      <c r="BWI6" s="65"/>
      <c r="BWJ6" s="65"/>
      <c r="BWK6" s="65"/>
      <c r="BWL6" s="65"/>
      <c r="BWM6" s="65"/>
      <c r="BWN6" s="65"/>
      <c r="BWO6" s="65"/>
      <c r="BWP6" s="65"/>
      <c r="BWQ6" s="65"/>
      <c r="BWR6" s="65"/>
      <c r="BWS6" s="65"/>
      <c r="BWT6" s="65"/>
      <c r="BWU6" s="65"/>
      <c r="BWV6" s="65"/>
      <c r="BWW6" s="65"/>
      <c r="BWX6" s="65"/>
      <c r="BWY6" s="65"/>
      <c r="BWZ6" s="65"/>
      <c r="BXA6" s="65"/>
      <c r="BXB6" s="65"/>
      <c r="BXC6" s="65"/>
      <c r="BXD6" s="65"/>
      <c r="BXE6" s="65"/>
      <c r="BXF6" s="65"/>
      <c r="BXG6" s="65"/>
      <c r="BXH6" s="65"/>
      <c r="BXI6" s="65"/>
      <c r="BXJ6" s="65"/>
      <c r="BXK6" s="65"/>
      <c r="BXL6" s="65"/>
      <c r="BXM6" s="65"/>
      <c r="BXN6" s="65"/>
      <c r="BXO6" s="65"/>
      <c r="BXP6" s="65"/>
      <c r="BXQ6" s="65"/>
      <c r="BXR6" s="65"/>
      <c r="BXS6" s="65"/>
      <c r="BXT6" s="65"/>
      <c r="BXU6" s="65"/>
      <c r="BXV6" s="65"/>
      <c r="BXW6" s="65"/>
      <c r="BXX6" s="65"/>
      <c r="BXY6" s="65"/>
      <c r="BXZ6" s="65"/>
      <c r="BYA6" s="65"/>
      <c r="BYB6" s="65"/>
      <c r="BYC6" s="65"/>
      <c r="BYD6" s="65"/>
      <c r="BYE6" s="65"/>
      <c r="BYF6" s="65"/>
      <c r="BYG6" s="65"/>
      <c r="BYH6" s="65"/>
      <c r="BYI6" s="65"/>
      <c r="BYJ6" s="65"/>
      <c r="BYK6" s="65"/>
      <c r="BYL6" s="65"/>
      <c r="BYM6" s="65"/>
      <c r="BYN6" s="65"/>
      <c r="BYO6" s="65"/>
      <c r="BYP6" s="65"/>
      <c r="BYQ6" s="65"/>
      <c r="BYR6" s="65"/>
      <c r="BYS6" s="65"/>
      <c r="BYT6" s="65"/>
      <c r="BYU6" s="65"/>
      <c r="BYV6" s="65"/>
      <c r="BYW6" s="65"/>
      <c r="BYX6" s="65"/>
      <c r="BYY6" s="65"/>
      <c r="BYZ6" s="65"/>
      <c r="BZA6" s="65"/>
      <c r="BZB6" s="65"/>
      <c r="BZC6" s="65"/>
      <c r="BZD6" s="65"/>
      <c r="BZE6" s="65"/>
      <c r="BZF6" s="65"/>
      <c r="BZG6" s="65"/>
      <c r="BZH6" s="65"/>
      <c r="BZI6" s="65"/>
      <c r="BZJ6" s="65"/>
      <c r="BZK6" s="65"/>
      <c r="BZL6" s="65"/>
      <c r="BZM6" s="65"/>
      <c r="BZN6" s="65"/>
      <c r="BZO6" s="65"/>
      <c r="BZP6" s="65"/>
      <c r="BZQ6" s="65"/>
      <c r="BZR6" s="65"/>
      <c r="BZS6" s="65"/>
      <c r="BZT6" s="65"/>
      <c r="BZU6" s="65"/>
      <c r="BZV6" s="65"/>
      <c r="BZW6" s="65"/>
      <c r="BZX6" s="65"/>
      <c r="BZY6" s="65"/>
      <c r="BZZ6" s="65"/>
      <c r="CAA6" s="65"/>
      <c r="CAB6" s="65"/>
      <c r="CAC6" s="65"/>
      <c r="CAD6" s="65"/>
      <c r="CAE6" s="65"/>
      <c r="CAF6" s="65"/>
      <c r="CAG6" s="65"/>
      <c r="CAH6" s="65"/>
      <c r="CAI6" s="65"/>
      <c r="CAJ6" s="65"/>
      <c r="CAK6" s="65"/>
      <c r="CAL6" s="65"/>
      <c r="CAM6" s="65"/>
      <c r="CAN6" s="65"/>
      <c r="CAO6" s="65"/>
      <c r="CAP6" s="65"/>
      <c r="CAQ6" s="65"/>
      <c r="CAR6" s="65"/>
      <c r="CAS6" s="65"/>
      <c r="CAT6" s="65"/>
      <c r="CAU6" s="65"/>
      <c r="CAV6" s="65"/>
      <c r="CAW6" s="65"/>
      <c r="CAX6" s="65"/>
      <c r="CAY6" s="65"/>
      <c r="CAZ6" s="65"/>
      <c r="CBA6" s="65"/>
      <c r="CBB6" s="65"/>
      <c r="CBC6" s="65"/>
      <c r="CBD6" s="65"/>
      <c r="CBE6" s="65"/>
      <c r="CBF6" s="65"/>
      <c r="CBG6" s="65"/>
      <c r="CBH6" s="65"/>
      <c r="CBI6" s="65"/>
      <c r="CBJ6" s="65"/>
      <c r="CBK6" s="65"/>
      <c r="CBL6" s="65"/>
      <c r="CBM6" s="65"/>
      <c r="CBN6" s="65"/>
      <c r="CBO6" s="65"/>
      <c r="CBP6" s="65"/>
      <c r="CBQ6" s="65"/>
      <c r="CBR6" s="65"/>
      <c r="CBS6" s="65"/>
      <c r="CBT6" s="65"/>
      <c r="CBU6" s="65"/>
      <c r="CBV6" s="65"/>
      <c r="CBW6" s="65"/>
      <c r="CBX6" s="65"/>
      <c r="CBY6" s="65"/>
      <c r="CBZ6" s="65"/>
      <c r="CCA6" s="65"/>
      <c r="CCB6" s="65"/>
      <c r="CCC6" s="65"/>
      <c r="CCD6" s="65"/>
      <c r="CCE6" s="65"/>
      <c r="CCF6" s="65"/>
      <c r="CCG6" s="65"/>
      <c r="CCH6" s="65"/>
      <c r="CCI6" s="65"/>
      <c r="CCJ6" s="65"/>
      <c r="CCK6" s="65"/>
      <c r="CCL6" s="65"/>
      <c r="CCM6" s="65"/>
      <c r="CCN6" s="65"/>
      <c r="CCO6" s="65"/>
      <c r="CCP6" s="65"/>
      <c r="CCQ6" s="65"/>
      <c r="CCR6" s="65"/>
      <c r="CCS6" s="65"/>
      <c r="CCT6" s="65"/>
      <c r="CCU6" s="65"/>
      <c r="CCV6" s="65"/>
      <c r="CCW6" s="65"/>
      <c r="CCX6" s="65"/>
      <c r="CCY6" s="65"/>
      <c r="CCZ6" s="65"/>
      <c r="CDA6" s="65"/>
      <c r="CDB6" s="65"/>
      <c r="CDC6" s="65"/>
      <c r="CDD6" s="65"/>
      <c r="CDE6" s="65"/>
      <c r="CDF6" s="65"/>
      <c r="CDG6" s="65"/>
      <c r="CDH6" s="65"/>
      <c r="CDI6" s="65"/>
      <c r="CDJ6" s="65"/>
      <c r="CDK6" s="65"/>
      <c r="CDL6" s="65"/>
      <c r="CDM6" s="65"/>
      <c r="CDN6" s="65"/>
      <c r="CDO6" s="65"/>
      <c r="CDP6" s="65"/>
      <c r="CDQ6" s="65"/>
      <c r="CDR6" s="65"/>
      <c r="CDS6" s="65"/>
      <c r="CDT6" s="65"/>
      <c r="CDU6" s="65"/>
      <c r="CDV6" s="65"/>
      <c r="CDW6" s="65"/>
      <c r="CDX6" s="65"/>
      <c r="CDY6" s="65"/>
      <c r="CDZ6" s="65"/>
      <c r="CEA6" s="65"/>
      <c r="CEB6" s="65"/>
      <c r="CEC6" s="65"/>
      <c r="CED6" s="65"/>
      <c r="CEE6" s="65"/>
      <c r="CEF6" s="65"/>
      <c r="CEG6" s="65"/>
      <c r="CEH6" s="65"/>
      <c r="CEI6" s="65"/>
      <c r="CEJ6" s="65"/>
      <c r="CEK6" s="65"/>
      <c r="CEL6" s="65"/>
      <c r="CEM6" s="65"/>
      <c r="CEN6" s="65"/>
      <c r="CEO6" s="65"/>
      <c r="CEP6" s="65"/>
      <c r="CEQ6" s="65"/>
      <c r="CER6" s="65"/>
      <c r="CES6" s="65"/>
      <c r="CET6" s="65"/>
      <c r="CEU6" s="65"/>
      <c r="CEV6" s="65"/>
      <c r="CEW6" s="65"/>
      <c r="CEX6" s="65"/>
      <c r="CEY6" s="65"/>
      <c r="CEZ6" s="65"/>
      <c r="CFA6" s="65"/>
      <c r="CFB6" s="65"/>
      <c r="CFC6" s="65"/>
      <c r="CFD6" s="65"/>
      <c r="CFE6" s="65"/>
      <c r="CFF6" s="65"/>
      <c r="CFG6" s="65"/>
      <c r="CFH6" s="65"/>
      <c r="CFI6" s="65"/>
      <c r="CFJ6" s="65"/>
      <c r="CFK6" s="65"/>
      <c r="CFL6" s="65"/>
      <c r="CFM6" s="65"/>
      <c r="CFN6" s="65"/>
      <c r="CFO6" s="65"/>
      <c r="CFP6" s="65"/>
      <c r="CFQ6" s="65"/>
      <c r="CFR6" s="65"/>
      <c r="CFS6" s="65"/>
      <c r="CFT6" s="65"/>
      <c r="CFU6" s="65"/>
      <c r="CFV6" s="65"/>
      <c r="CFW6" s="65"/>
      <c r="CFX6" s="65"/>
      <c r="CFY6" s="65"/>
      <c r="CFZ6" s="65"/>
      <c r="CGA6" s="65"/>
      <c r="CGB6" s="65"/>
      <c r="CGC6" s="65"/>
      <c r="CGD6" s="65"/>
      <c r="CGE6" s="65"/>
      <c r="CGF6" s="65"/>
      <c r="CGG6" s="65"/>
      <c r="CGH6" s="65"/>
      <c r="CGI6" s="65"/>
      <c r="CGJ6" s="65"/>
      <c r="CGK6" s="65"/>
      <c r="CGL6" s="65"/>
      <c r="CGM6" s="65"/>
      <c r="CGN6" s="65"/>
      <c r="CGO6" s="65"/>
      <c r="CGP6" s="65"/>
      <c r="CGQ6" s="65"/>
      <c r="CGR6" s="65"/>
      <c r="CGS6" s="65"/>
      <c r="CGT6" s="65"/>
      <c r="CGU6" s="65"/>
      <c r="CGV6" s="65"/>
      <c r="CGW6" s="65"/>
      <c r="CGX6" s="65"/>
      <c r="CGY6" s="65"/>
      <c r="CGZ6" s="65"/>
      <c r="CHA6" s="65"/>
      <c r="CHB6" s="65"/>
      <c r="CHC6" s="65"/>
      <c r="CHD6" s="65"/>
      <c r="CHE6" s="65"/>
      <c r="CHF6" s="65"/>
      <c r="CHG6" s="65"/>
      <c r="CHH6" s="65"/>
      <c r="CHI6" s="65"/>
      <c r="CHJ6" s="65"/>
      <c r="CHK6" s="65"/>
      <c r="CHL6" s="65"/>
      <c r="CHM6" s="65"/>
      <c r="CHN6" s="65"/>
      <c r="CHO6" s="65"/>
      <c r="CHP6" s="65"/>
      <c r="CHQ6" s="65"/>
      <c r="CHR6" s="65"/>
      <c r="CHS6" s="65"/>
      <c r="CHT6" s="65"/>
      <c r="CHU6" s="65"/>
      <c r="CHV6" s="65"/>
      <c r="CHW6" s="65"/>
      <c r="CHX6" s="65"/>
      <c r="CHY6" s="65"/>
      <c r="CHZ6" s="65"/>
      <c r="CIA6" s="65"/>
      <c r="CIB6" s="65"/>
      <c r="CIC6" s="65"/>
      <c r="CID6" s="65"/>
      <c r="CIE6" s="65"/>
      <c r="CIF6" s="65"/>
      <c r="CIG6" s="65"/>
      <c r="CIH6" s="65"/>
      <c r="CII6" s="65"/>
      <c r="CIJ6" s="65"/>
      <c r="CIK6" s="65"/>
      <c r="CIL6" s="65"/>
      <c r="CIM6" s="65"/>
      <c r="CIN6" s="65"/>
      <c r="CIO6" s="65"/>
      <c r="CIP6" s="65"/>
      <c r="CIQ6" s="65"/>
      <c r="CIR6" s="65"/>
      <c r="CIS6" s="65"/>
      <c r="CIT6" s="65"/>
      <c r="CIU6" s="65"/>
      <c r="CIV6" s="65"/>
      <c r="CIW6" s="65"/>
      <c r="CIX6" s="65"/>
      <c r="CIY6" s="65"/>
      <c r="CIZ6" s="65"/>
      <c r="CJA6" s="65"/>
      <c r="CJB6" s="65"/>
      <c r="CJC6" s="65"/>
      <c r="CJD6" s="65"/>
      <c r="CJE6" s="65"/>
      <c r="CJF6" s="65"/>
      <c r="CJG6" s="65"/>
      <c r="CJH6" s="65"/>
      <c r="CJI6" s="65"/>
      <c r="CJJ6" s="65"/>
      <c r="CJK6" s="65"/>
      <c r="CJL6" s="65"/>
      <c r="CJM6" s="65"/>
      <c r="CJN6" s="65"/>
      <c r="CJO6" s="65"/>
      <c r="CJP6" s="65"/>
      <c r="CJQ6" s="65"/>
      <c r="CJR6" s="65"/>
      <c r="CJS6" s="65"/>
      <c r="CJT6" s="65"/>
      <c r="CJU6" s="65"/>
      <c r="CJV6" s="65"/>
      <c r="CJW6" s="65"/>
      <c r="CJX6" s="65"/>
      <c r="CJY6" s="65"/>
      <c r="CJZ6" s="65"/>
      <c r="CKA6" s="65"/>
      <c r="CKB6" s="65"/>
      <c r="CKC6" s="65"/>
      <c r="CKD6" s="65"/>
      <c r="CKE6" s="65"/>
      <c r="CKF6" s="65"/>
      <c r="CKG6" s="65"/>
      <c r="CKH6" s="65"/>
      <c r="CKI6" s="65"/>
      <c r="CKJ6" s="65"/>
      <c r="CKK6" s="65"/>
      <c r="CKL6" s="65"/>
      <c r="CKM6" s="65"/>
      <c r="CKN6" s="65"/>
      <c r="CKO6" s="65"/>
      <c r="CKP6" s="65"/>
      <c r="CKQ6" s="65"/>
      <c r="CKR6" s="65"/>
      <c r="CKS6" s="65"/>
      <c r="CKT6" s="65"/>
      <c r="CKU6" s="65"/>
      <c r="CKV6" s="65"/>
      <c r="CKW6" s="65"/>
      <c r="CKX6" s="65"/>
      <c r="CKY6" s="65"/>
      <c r="CKZ6" s="65"/>
      <c r="CLA6" s="65"/>
      <c r="CLB6" s="65"/>
      <c r="CLC6" s="65"/>
      <c r="CLD6" s="65"/>
      <c r="CLE6" s="65"/>
      <c r="CLF6" s="65"/>
      <c r="CLG6" s="65"/>
      <c r="CLH6" s="65"/>
      <c r="CLI6" s="65"/>
      <c r="CLJ6" s="65"/>
      <c r="CLK6" s="65"/>
      <c r="CLL6" s="65"/>
      <c r="CLM6" s="65"/>
      <c r="CLN6" s="65"/>
      <c r="CLO6" s="65"/>
      <c r="CLP6" s="65"/>
      <c r="CLQ6" s="65"/>
      <c r="CLR6" s="65"/>
      <c r="CLS6" s="65"/>
      <c r="CLT6" s="65"/>
      <c r="CLU6" s="65"/>
      <c r="CLV6" s="65"/>
      <c r="CLW6" s="65"/>
      <c r="CLX6" s="65"/>
      <c r="CLY6" s="65"/>
      <c r="CLZ6" s="65"/>
      <c r="CMA6" s="65"/>
      <c r="CMB6" s="65"/>
      <c r="CMC6" s="65"/>
      <c r="CMD6" s="65"/>
      <c r="CME6" s="65"/>
      <c r="CMF6" s="65"/>
      <c r="CMG6" s="65"/>
      <c r="CMH6" s="65"/>
      <c r="CMI6" s="65"/>
      <c r="CMJ6" s="65"/>
      <c r="CMK6" s="65"/>
      <c r="CML6" s="65"/>
      <c r="CMM6" s="65"/>
      <c r="CMN6" s="65"/>
      <c r="CMO6" s="65"/>
      <c r="CMP6" s="65"/>
      <c r="CMQ6" s="65"/>
      <c r="CMR6" s="65"/>
      <c r="CMS6" s="65"/>
      <c r="CMT6" s="65"/>
      <c r="CMU6" s="65"/>
      <c r="CMV6" s="65"/>
      <c r="CMW6" s="65"/>
      <c r="CMX6" s="65"/>
      <c r="CMY6" s="65"/>
      <c r="CMZ6" s="65"/>
      <c r="CNA6" s="65"/>
      <c r="CNB6" s="65"/>
      <c r="CNC6" s="65"/>
      <c r="CND6" s="65"/>
      <c r="CNE6" s="65"/>
      <c r="CNF6" s="65"/>
      <c r="CNG6" s="65"/>
      <c r="CNH6" s="65"/>
      <c r="CNI6" s="65"/>
      <c r="CNJ6" s="65"/>
      <c r="CNK6" s="65"/>
      <c r="CNL6" s="65"/>
      <c r="CNM6" s="65"/>
      <c r="CNN6" s="65"/>
      <c r="CNO6" s="65"/>
      <c r="CNP6" s="65"/>
      <c r="CNQ6" s="65"/>
      <c r="CNR6" s="65"/>
      <c r="CNS6" s="65"/>
      <c r="CNT6" s="65"/>
      <c r="CNU6" s="65"/>
      <c r="CNV6" s="65"/>
      <c r="CNW6" s="65"/>
      <c r="CNX6" s="65"/>
      <c r="CNY6" s="65"/>
      <c r="CNZ6" s="65"/>
      <c r="COA6" s="65"/>
      <c r="COB6" s="65"/>
      <c r="COC6" s="65"/>
      <c r="COD6" s="65"/>
      <c r="COE6" s="65"/>
      <c r="COF6" s="65"/>
      <c r="COG6" s="65"/>
      <c r="COH6" s="65"/>
      <c r="COI6" s="65"/>
      <c r="COJ6" s="65"/>
      <c r="COK6" s="65"/>
      <c r="COL6" s="65"/>
      <c r="COM6" s="65"/>
      <c r="CON6" s="65"/>
      <c r="COO6" s="65"/>
      <c r="COP6" s="65"/>
      <c r="COQ6" s="65"/>
      <c r="COR6" s="65"/>
      <c r="COS6" s="65"/>
      <c r="COT6" s="65"/>
      <c r="COU6" s="65"/>
      <c r="COV6" s="65"/>
      <c r="COW6" s="65"/>
      <c r="COX6" s="65"/>
      <c r="COY6" s="65"/>
      <c r="COZ6" s="65"/>
      <c r="CPA6" s="65"/>
      <c r="CPB6" s="65"/>
      <c r="CPC6" s="65"/>
      <c r="CPD6" s="65"/>
      <c r="CPE6" s="65"/>
      <c r="CPF6" s="65"/>
      <c r="CPG6" s="65"/>
      <c r="CPH6" s="65"/>
      <c r="CPI6" s="65"/>
      <c r="CPJ6" s="65"/>
      <c r="CPK6" s="65"/>
      <c r="CPL6" s="65"/>
      <c r="CPM6" s="65"/>
      <c r="CPN6" s="65"/>
      <c r="CPO6" s="65"/>
      <c r="CPP6" s="65"/>
      <c r="CPQ6" s="65"/>
      <c r="CPR6" s="65"/>
      <c r="CPS6" s="65"/>
      <c r="CPT6" s="65"/>
      <c r="CPU6" s="65"/>
      <c r="CPV6" s="65"/>
      <c r="CPW6" s="65"/>
      <c r="CPX6" s="65"/>
      <c r="CPY6" s="65"/>
      <c r="CPZ6" s="65"/>
      <c r="CQA6" s="65"/>
      <c r="CQB6" s="65"/>
      <c r="CQC6" s="65"/>
      <c r="CQD6" s="65"/>
      <c r="CQE6" s="65"/>
      <c r="CQF6" s="65"/>
      <c r="CQG6" s="65"/>
      <c r="CQH6" s="65"/>
      <c r="CQI6" s="65"/>
      <c r="CQJ6" s="65"/>
      <c r="CQK6" s="65"/>
      <c r="CQL6" s="65"/>
      <c r="CQM6" s="65"/>
      <c r="CQN6" s="65"/>
      <c r="CQO6" s="65"/>
      <c r="CQP6" s="65"/>
      <c r="CQQ6" s="65"/>
      <c r="CQR6" s="65"/>
      <c r="CQS6" s="65"/>
      <c r="CQT6" s="65"/>
      <c r="CQU6" s="65"/>
      <c r="CQV6" s="65"/>
      <c r="CQW6" s="65"/>
      <c r="CQX6" s="65"/>
      <c r="CQY6" s="65"/>
      <c r="CQZ6" s="65"/>
      <c r="CRA6" s="65"/>
      <c r="CRB6" s="65"/>
      <c r="CRC6" s="65"/>
      <c r="CRD6" s="65"/>
      <c r="CRE6" s="65"/>
      <c r="CRF6" s="65"/>
      <c r="CRG6" s="65"/>
      <c r="CRH6" s="65"/>
      <c r="CRI6" s="65"/>
      <c r="CRJ6" s="65"/>
      <c r="CRK6" s="65"/>
      <c r="CRL6" s="65"/>
      <c r="CRM6" s="65"/>
      <c r="CRN6" s="65"/>
      <c r="CRO6" s="65"/>
      <c r="CRP6" s="65"/>
      <c r="CRQ6" s="65"/>
      <c r="CRR6" s="65"/>
      <c r="CRS6" s="65"/>
      <c r="CRT6" s="65"/>
      <c r="CRU6" s="65"/>
      <c r="CRV6" s="65"/>
      <c r="CRW6" s="65"/>
      <c r="CRX6" s="65"/>
      <c r="CRY6" s="65"/>
      <c r="CRZ6" s="65"/>
      <c r="CSA6" s="65"/>
      <c r="CSB6" s="65"/>
      <c r="CSC6" s="65"/>
      <c r="CSD6" s="65"/>
      <c r="CSE6" s="65"/>
      <c r="CSF6" s="65"/>
      <c r="CSG6" s="65"/>
      <c r="CSH6" s="65"/>
      <c r="CSI6" s="65"/>
      <c r="CSJ6" s="65"/>
      <c r="CSK6" s="65"/>
      <c r="CSL6" s="65"/>
      <c r="CSM6" s="65"/>
      <c r="CSN6" s="65"/>
      <c r="CSO6" s="65"/>
      <c r="CSP6" s="65"/>
      <c r="CSQ6" s="65"/>
      <c r="CSR6" s="65"/>
      <c r="CSS6" s="65"/>
      <c r="CST6" s="65"/>
      <c r="CSU6" s="65"/>
      <c r="CSV6" s="65"/>
      <c r="CSW6" s="65"/>
      <c r="CSX6" s="65"/>
      <c r="CSY6" s="65"/>
      <c r="CSZ6" s="65"/>
      <c r="CTA6" s="65"/>
      <c r="CTB6" s="65"/>
      <c r="CTC6" s="65"/>
      <c r="CTD6" s="65"/>
      <c r="CTE6" s="65"/>
      <c r="CTF6" s="65"/>
      <c r="CTG6" s="65"/>
      <c r="CTH6" s="65"/>
      <c r="CTI6" s="65"/>
      <c r="CTJ6" s="65"/>
      <c r="CTK6" s="65"/>
      <c r="CTL6" s="65"/>
      <c r="CTM6" s="65"/>
      <c r="CTN6" s="65"/>
      <c r="CTO6" s="65"/>
      <c r="CTP6" s="65"/>
      <c r="CTQ6" s="65"/>
      <c r="CTR6" s="65"/>
      <c r="CTS6" s="65"/>
      <c r="CTT6" s="65"/>
      <c r="CTU6" s="65"/>
      <c r="CTV6" s="65"/>
      <c r="CTW6" s="65"/>
      <c r="CTX6" s="65"/>
      <c r="CTY6" s="65"/>
      <c r="CTZ6" s="65"/>
      <c r="CUA6" s="65"/>
      <c r="CUB6" s="65"/>
      <c r="CUC6" s="65"/>
      <c r="CUD6" s="65"/>
      <c r="CUE6" s="65"/>
      <c r="CUF6" s="65"/>
      <c r="CUG6" s="65"/>
      <c r="CUH6" s="65"/>
      <c r="CUI6" s="65"/>
      <c r="CUJ6" s="65"/>
      <c r="CUK6" s="65"/>
      <c r="CUL6" s="65"/>
      <c r="CUM6" s="65"/>
      <c r="CUN6" s="65"/>
      <c r="CUO6" s="65"/>
      <c r="CUP6" s="65"/>
      <c r="CUQ6" s="65"/>
      <c r="CUR6" s="65"/>
      <c r="CUS6" s="65"/>
      <c r="CUT6" s="65"/>
      <c r="CUU6" s="65"/>
      <c r="CUV6" s="65"/>
      <c r="CUW6" s="65"/>
      <c r="CUX6" s="65"/>
      <c r="CUY6" s="65"/>
      <c r="CUZ6" s="65"/>
      <c r="CVA6" s="65"/>
      <c r="CVB6" s="65"/>
      <c r="CVC6" s="65"/>
      <c r="CVD6" s="65"/>
      <c r="CVE6" s="65"/>
      <c r="CVF6" s="65"/>
      <c r="CVG6" s="65"/>
      <c r="CVH6" s="65"/>
      <c r="CVI6" s="65"/>
      <c r="CVJ6" s="65"/>
      <c r="CVK6" s="65"/>
      <c r="CVL6" s="65"/>
      <c r="CVM6" s="65"/>
      <c r="CVN6" s="65"/>
      <c r="CVO6" s="65"/>
      <c r="CVP6" s="65"/>
      <c r="CVQ6" s="65"/>
      <c r="CVR6" s="65"/>
      <c r="CVS6" s="65"/>
      <c r="CVT6" s="65"/>
      <c r="CVU6" s="65"/>
      <c r="CVV6" s="65"/>
      <c r="CVW6" s="65"/>
      <c r="CVX6" s="65"/>
      <c r="CVY6" s="65"/>
      <c r="CVZ6" s="65"/>
      <c r="CWA6" s="65"/>
      <c r="CWB6" s="65"/>
      <c r="CWC6" s="65"/>
      <c r="CWD6" s="65"/>
      <c r="CWE6" s="65"/>
      <c r="CWF6" s="65"/>
      <c r="CWG6" s="65"/>
      <c r="CWH6" s="65"/>
      <c r="CWI6" s="65"/>
      <c r="CWJ6" s="65"/>
      <c r="CWK6" s="65"/>
      <c r="CWL6" s="65"/>
      <c r="CWM6" s="65"/>
      <c r="CWN6" s="65"/>
      <c r="CWO6" s="65"/>
      <c r="CWP6" s="65"/>
      <c r="CWQ6" s="65"/>
      <c r="CWR6" s="65"/>
      <c r="CWS6" s="65"/>
      <c r="CWT6" s="65"/>
      <c r="CWU6" s="65"/>
      <c r="CWV6" s="65"/>
      <c r="CWW6" s="65"/>
      <c r="CWX6" s="65"/>
      <c r="CWY6" s="65"/>
      <c r="CWZ6" s="65"/>
      <c r="CXA6" s="65"/>
      <c r="CXB6" s="65"/>
      <c r="CXC6" s="65"/>
      <c r="CXD6" s="65"/>
      <c r="CXE6" s="65"/>
      <c r="CXF6" s="65"/>
      <c r="CXG6" s="65"/>
      <c r="CXH6" s="65"/>
      <c r="CXI6" s="65"/>
      <c r="CXJ6" s="65"/>
      <c r="CXK6" s="65"/>
      <c r="CXL6" s="65"/>
      <c r="CXM6" s="65"/>
      <c r="CXN6" s="65"/>
      <c r="CXO6" s="65"/>
      <c r="CXP6" s="65"/>
      <c r="CXQ6" s="65"/>
      <c r="CXR6" s="65"/>
      <c r="CXS6" s="65"/>
      <c r="CXT6" s="65"/>
      <c r="CXU6" s="65"/>
      <c r="CXV6" s="65"/>
      <c r="CXW6" s="65"/>
      <c r="CXX6" s="65"/>
      <c r="CXY6" s="65"/>
      <c r="CXZ6" s="65"/>
      <c r="CYA6" s="65"/>
      <c r="CYB6" s="65"/>
      <c r="CYC6" s="65"/>
      <c r="CYD6" s="65"/>
      <c r="CYE6" s="65"/>
      <c r="CYF6" s="65"/>
      <c r="CYG6" s="65"/>
      <c r="CYH6" s="65"/>
      <c r="CYI6" s="65"/>
      <c r="CYJ6" s="65"/>
      <c r="CYK6" s="65"/>
      <c r="CYL6" s="65"/>
      <c r="CYM6" s="65"/>
      <c r="CYN6" s="65"/>
      <c r="CYO6" s="65"/>
      <c r="CYP6" s="65"/>
      <c r="CYQ6" s="65"/>
      <c r="CYR6" s="65"/>
      <c r="CYS6" s="65"/>
      <c r="CYT6" s="65"/>
      <c r="CYU6" s="65"/>
      <c r="CYV6" s="65"/>
      <c r="CYW6" s="65"/>
      <c r="CYX6" s="65"/>
      <c r="CYY6" s="65"/>
      <c r="CYZ6" s="65"/>
      <c r="CZA6" s="65"/>
      <c r="CZB6" s="65"/>
      <c r="CZC6" s="65"/>
      <c r="CZD6" s="65"/>
      <c r="CZE6" s="65"/>
      <c r="CZF6" s="65"/>
      <c r="CZG6" s="65"/>
      <c r="CZH6" s="65"/>
      <c r="CZI6" s="65"/>
      <c r="CZJ6" s="65"/>
      <c r="CZK6" s="65"/>
      <c r="CZL6" s="65"/>
      <c r="CZM6" s="65"/>
      <c r="CZN6" s="65"/>
      <c r="CZO6" s="65"/>
      <c r="CZP6" s="65"/>
      <c r="CZQ6" s="65"/>
      <c r="CZR6" s="65"/>
      <c r="CZS6" s="65"/>
      <c r="CZT6" s="65"/>
      <c r="CZU6" s="65"/>
      <c r="CZV6" s="65"/>
      <c r="CZW6" s="65"/>
      <c r="CZX6" s="65"/>
      <c r="CZY6" s="65"/>
      <c r="CZZ6" s="65"/>
      <c r="DAA6" s="65"/>
      <c r="DAB6" s="65"/>
      <c r="DAC6" s="65"/>
      <c r="DAD6" s="65"/>
      <c r="DAE6" s="65"/>
      <c r="DAF6" s="65"/>
      <c r="DAG6" s="65"/>
      <c r="DAH6" s="65"/>
      <c r="DAI6" s="65"/>
      <c r="DAJ6" s="65"/>
      <c r="DAK6" s="65"/>
      <c r="DAL6" s="65"/>
      <c r="DAM6" s="65"/>
      <c r="DAN6" s="65"/>
      <c r="DAO6" s="65"/>
      <c r="DAP6" s="65"/>
      <c r="DAQ6" s="65"/>
      <c r="DAR6" s="65"/>
      <c r="DAS6" s="65"/>
      <c r="DAT6" s="65"/>
      <c r="DAU6" s="65"/>
      <c r="DAV6" s="65"/>
      <c r="DAW6" s="65"/>
      <c r="DAX6" s="65"/>
      <c r="DAY6" s="65"/>
      <c r="DAZ6" s="65"/>
      <c r="DBA6" s="65"/>
      <c r="DBB6" s="65"/>
      <c r="DBC6" s="65"/>
      <c r="DBD6" s="65"/>
      <c r="DBE6" s="65"/>
      <c r="DBF6" s="65"/>
      <c r="DBG6" s="65"/>
      <c r="DBH6" s="65"/>
      <c r="DBI6" s="65"/>
      <c r="DBJ6" s="65"/>
      <c r="DBK6" s="65"/>
      <c r="DBL6" s="65"/>
      <c r="DBM6" s="65"/>
      <c r="DBN6" s="65"/>
      <c r="DBO6" s="65"/>
      <c r="DBP6" s="65"/>
      <c r="DBQ6" s="65"/>
      <c r="DBR6" s="65"/>
      <c r="DBS6" s="65"/>
      <c r="DBT6" s="65"/>
      <c r="DBU6" s="65"/>
      <c r="DBV6" s="65"/>
      <c r="DBW6" s="65"/>
      <c r="DBX6" s="65"/>
      <c r="DBY6" s="65"/>
      <c r="DBZ6" s="65"/>
      <c r="DCA6" s="65"/>
      <c r="DCB6" s="65"/>
      <c r="DCC6" s="65"/>
      <c r="DCD6" s="65"/>
      <c r="DCE6" s="65"/>
      <c r="DCF6" s="65"/>
      <c r="DCG6" s="65"/>
      <c r="DCH6" s="65"/>
      <c r="DCI6" s="65"/>
      <c r="DCJ6" s="65"/>
      <c r="DCK6" s="65"/>
      <c r="DCL6" s="65"/>
      <c r="DCM6" s="65"/>
      <c r="DCN6" s="65"/>
      <c r="DCO6" s="65"/>
      <c r="DCP6" s="65"/>
      <c r="DCQ6" s="65"/>
      <c r="DCR6" s="65"/>
      <c r="DCS6" s="65"/>
      <c r="DCT6" s="65"/>
      <c r="DCU6" s="65"/>
      <c r="DCV6" s="65"/>
      <c r="DCW6" s="65"/>
      <c r="DCX6" s="65"/>
      <c r="DCY6" s="65"/>
      <c r="DCZ6" s="65"/>
      <c r="DDA6" s="65"/>
      <c r="DDB6" s="65"/>
      <c r="DDC6" s="65"/>
      <c r="DDD6" s="65"/>
      <c r="DDE6" s="65"/>
      <c r="DDF6" s="65"/>
      <c r="DDG6" s="65"/>
      <c r="DDH6" s="65"/>
      <c r="DDI6" s="65"/>
      <c r="DDJ6" s="65"/>
      <c r="DDK6" s="65"/>
      <c r="DDL6" s="65"/>
      <c r="DDM6" s="65"/>
      <c r="DDN6" s="65"/>
      <c r="DDO6" s="65"/>
      <c r="DDP6" s="65"/>
      <c r="DDQ6" s="65"/>
      <c r="DDR6" s="65"/>
      <c r="DDS6" s="65"/>
      <c r="DDT6" s="65"/>
      <c r="DDU6" s="65"/>
      <c r="DDV6" s="65"/>
      <c r="DDW6" s="65"/>
      <c r="DDX6" s="65"/>
      <c r="DDY6" s="65"/>
      <c r="DDZ6" s="65"/>
      <c r="DEA6" s="65"/>
      <c r="DEB6" s="65"/>
      <c r="DEC6" s="65"/>
      <c r="DED6" s="65"/>
      <c r="DEE6" s="65"/>
      <c r="DEF6" s="65"/>
      <c r="DEG6" s="65"/>
      <c r="DEH6" s="65"/>
      <c r="DEI6" s="65"/>
      <c r="DEJ6" s="65"/>
      <c r="DEK6" s="65"/>
      <c r="DEL6" s="65"/>
      <c r="DEM6" s="65"/>
      <c r="DEN6" s="65"/>
      <c r="DEO6" s="65"/>
      <c r="DEP6" s="65"/>
      <c r="DEQ6" s="65"/>
      <c r="DER6" s="65"/>
      <c r="DES6" s="65"/>
      <c r="DET6" s="65"/>
      <c r="DEU6" s="65"/>
      <c r="DEV6" s="65"/>
      <c r="DEW6" s="65"/>
      <c r="DEX6" s="65"/>
      <c r="DEY6" s="65"/>
      <c r="DEZ6" s="65"/>
      <c r="DFA6" s="65"/>
      <c r="DFB6" s="65"/>
      <c r="DFC6" s="65"/>
      <c r="DFD6" s="65"/>
      <c r="DFE6" s="65"/>
      <c r="DFF6" s="65"/>
      <c r="DFG6" s="65"/>
      <c r="DFH6" s="65"/>
      <c r="DFI6" s="65"/>
      <c r="DFJ6" s="65"/>
      <c r="DFK6" s="65"/>
      <c r="DFL6" s="65"/>
      <c r="DFM6" s="65"/>
      <c r="DFN6" s="65"/>
      <c r="DFO6" s="65"/>
      <c r="DFP6" s="65"/>
      <c r="DFQ6" s="65"/>
      <c r="DFR6" s="65"/>
      <c r="DFS6" s="65"/>
      <c r="DFT6" s="65"/>
      <c r="DFU6" s="65"/>
      <c r="DFV6" s="65"/>
      <c r="DFW6" s="65"/>
      <c r="DFX6" s="65"/>
      <c r="DFY6" s="65"/>
      <c r="DFZ6" s="65"/>
      <c r="DGA6" s="65"/>
      <c r="DGB6" s="65"/>
      <c r="DGC6" s="65"/>
      <c r="DGD6" s="65"/>
      <c r="DGE6" s="65"/>
      <c r="DGF6" s="65"/>
      <c r="DGG6" s="65"/>
      <c r="DGH6" s="65"/>
      <c r="DGI6" s="65"/>
      <c r="DGJ6" s="65"/>
      <c r="DGK6" s="65"/>
      <c r="DGL6" s="65"/>
      <c r="DGM6" s="65"/>
      <c r="DGN6" s="65"/>
      <c r="DGO6" s="65"/>
      <c r="DGP6" s="65"/>
      <c r="DGQ6" s="65"/>
      <c r="DGR6" s="65"/>
      <c r="DGS6" s="65"/>
      <c r="DGT6" s="65"/>
      <c r="DGU6" s="65"/>
      <c r="DGV6" s="65"/>
      <c r="DGW6" s="65"/>
      <c r="DGX6" s="65"/>
      <c r="DGY6" s="65"/>
      <c r="DGZ6" s="65"/>
      <c r="DHA6" s="65"/>
      <c r="DHB6" s="65"/>
      <c r="DHC6" s="65"/>
      <c r="DHD6" s="65"/>
      <c r="DHE6" s="65"/>
      <c r="DHF6" s="65"/>
      <c r="DHG6" s="65"/>
      <c r="DHH6" s="65"/>
      <c r="DHI6" s="65"/>
      <c r="DHJ6" s="65"/>
      <c r="DHK6" s="65"/>
      <c r="DHL6" s="65"/>
      <c r="DHM6" s="65"/>
      <c r="DHN6" s="65"/>
      <c r="DHO6" s="65"/>
      <c r="DHP6" s="65"/>
      <c r="DHQ6" s="65"/>
      <c r="DHR6" s="65"/>
      <c r="DHS6" s="65"/>
      <c r="DHT6" s="65"/>
      <c r="DHU6" s="65"/>
      <c r="DHV6" s="65"/>
      <c r="DHW6" s="65"/>
      <c r="DHX6" s="65"/>
      <c r="DHY6" s="65"/>
      <c r="DHZ6" s="65"/>
      <c r="DIA6" s="65"/>
      <c r="DIB6" s="65"/>
      <c r="DIC6" s="65"/>
      <c r="DID6" s="65"/>
      <c r="DIE6" s="65"/>
      <c r="DIF6" s="65"/>
      <c r="DIG6" s="65"/>
      <c r="DIH6" s="65"/>
      <c r="DII6" s="65"/>
      <c r="DIJ6" s="65"/>
      <c r="DIK6" s="65"/>
      <c r="DIL6" s="65"/>
      <c r="DIM6" s="65"/>
      <c r="DIN6" s="65"/>
      <c r="DIO6" s="65"/>
      <c r="DIP6" s="65"/>
      <c r="DIQ6" s="65"/>
      <c r="DIR6" s="65"/>
      <c r="DIS6" s="65"/>
      <c r="DIT6" s="65"/>
      <c r="DIU6" s="65"/>
      <c r="DIV6" s="65"/>
      <c r="DIW6" s="65"/>
      <c r="DIX6" s="65"/>
      <c r="DIY6" s="65"/>
      <c r="DIZ6" s="65"/>
      <c r="DJA6" s="65"/>
      <c r="DJB6" s="65"/>
      <c r="DJC6" s="65"/>
      <c r="DJD6" s="65"/>
      <c r="DJE6" s="65"/>
      <c r="DJF6" s="65"/>
      <c r="DJG6" s="65"/>
      <c r="DJH6" s="65"/>
      <c r="DJI6" s="65"/>
      <c r="DJJ6" s="65"/>
      <c r="DJK6" s="65"/>
      <c r="DJL6" s="65"/>
      <c r="DJM6" s="65"/>
      <c r="DJN6" s="65"/>
      <c r="DJO6" s="65"/>
      <c r="DJP6" s="65"/>
      <c r="DJQ6" s="65"/>
      <c r="DJR6" s="65"/>
      <c r="DJS6" s="65"/>
      <c r="DJT6" s="65"/>
      <c r="DJU6" s="65"/>
      <c r="DJV6" s="65"/>
      <c r="DJW6" s="65"/>
      <c r="DJX6" s="65"/>
      <c r="DJY6" s="65"/>
      <c r="DJZ6" s="65"/>
      <c r="DKA6" s="65"/>
      <c r="DKB6" s="65"/>
      <c r="DKC6" s="65"/>
      <c r="DKD6" s="65"/>
      <c r="DKE6" s="65"/>
      <c r="DKF6" s="65"/>
      <c r="DKG6" s="65"/>
      <c r="DKH6" s="65"/>
      <c r="DKI6" s="65"/>
      <c r="DKJ6" s="65"/>
      <c r="DKK6" s="65"/>
      <c r="DKL6" s="65"/>
      <c r="DKM6" s="65"/>
      <c r="DKN6" s="65"/>
      <c r="DKO6" s="65"/>
      <c r="DKP6" s="65"/>
      <c r="DKQ6" s="65"/>
      <c r="DKR6" s="65"/>
      <c r="DKS6" s="65"/>
      <c r="DKT6" s="65"/>
      <c r="DKU6" s="65"/>
      <c r="DKV6" s="65"/>
      <c r="DKW6" s="65"/>
      <c r="DKX6" s="65"/>
      <c r="DKY6" s="65"/>
      <c r="DKZ6" s="65"/>
      <c r="DLA6" s="65"/>
      <c r="DLB6" s="65"/>
      <c r="DLC6" s="65"/>
      <c r="DLD6" s="65"/>
      <c r="DLE6" s="65"/>
      <c r="DLF6" s="65"/>
      <c r="DLG6" s="65"/>
      <c r="DLH6" s="65"/>
      <c r="DLI6" s="65"/>
      <c r="DLJ6" s="65"/>
      <c r="DLK6" s="65"/>
      <c r="DLL6" s="65"/>
      <c r="DLM6" s="65"/>
      <c r="DLN6" s="65"/>
      <c r="DLO6" s="65"/>
      <c r="DLP6" s="65"/>
      <c r="DLQ6" s="65"/>
      <c r="DLR6" s="65"/>
      <c r="DLS6" s="65"/>
      <c r="DLT6" s="65"/>
      <c r="DLU6" s="65"/>
      <c r="DLV6" s="65"/>
      <c r="DLW6" s="65"/>
      <c r="DLX6" s="65"/>
      <c r="DLY6" s="65"/>
      <c r="DLZ6" s="65"/>
      <c r="DMA6" s="65"/>
      <c r="DMB6" s="65"/>
      <c r="DMC6" s="65"/>
      <c r="DMD6" s="65"/>
      <c r="DME6" s="65"/>
      <c r="DMF6" s="65"/>
      <c r="DMG6" s="65"/>
      <c r="DMH6" s="65"/>
      <c r="DMI6" s="65"/>
      <c r="DMJ6" s="65"/>
      <c r="DMK6" s="65"/>
      <c r="DML6" s="65"/>
      <c r="DMM6" s="65"/>
      <c r="DMN6" s="65"/>
      <c r="DMO6" s="65"/>
      <c r="DMP6" s="65"/>
      <c r="DMQ6" s="65"/>
      <c r="DMR6" s="65"/>
      <c r="DMS6" s="65"/>
      <c r="DMT6" s="65"/>
      <c r="DMU6" s="65"/>
      <c r="DMV6" s="65"/>
      <c r="DMW6" s="65"/>
      <c r="DMX6" s="65"/>
      <c r="DMY6" s="65"/>
      <c r="DMZ6" s="65"/>
      <c r="DNA6" s="65"/>
      <c r="DNB6" s="65"/>
      <c r="DNC6" s="65"/>
      <c r="DND6" s="65"/>
      <c r="DNE6" s="65"/>
      <c r="DNF6" s="65"/>
      <c r="DNG6" s="65"/>
      <c r="DNH6" s="65"/>
      <c r="DNI6" s="65"/>
      <c r="DNJ6" s="65"/>
      <c r="DNK6" s="65"/>
      <c r="DNL6" s="65"/>
      <c r="DNM6" s="65"/>
      <c r="DNN6" s="65"/>
      <c r="DNO6" s="65"/>
      <c r="DNP6" s="65"/>
      <c r="DNQ6" s="65"/>
      <c r="DNR6" s="65"/>
      <c r="DNS6" s="65"/>
      <c r="DNT6" s="65"/>
      <c r="DNU6" s="65"/>
      <c r="DNV6" s="65"/>
      <c r="DNW6" s="65"/>
      <c r="DNX6" s="65"/>
      <c r="DNY6" s="65"/>
      <c r="DNZ6" s="65"/>
      <c r="DOA6" s="65"/>
      <c r="DOB6" s="65"/>
      <c r="DOC6" s="65"/>
      <c r="DOD6" s="65"/>
      <c r="DOE6" s="65"/>
      <c r="DOF6" s="65"/>
      <c r="DOG6" s="65"/>
      <c r="DOH6" s="65"/>
      <c r="DOI6" s="65"/>
      <c r="DOJ6" s="65"/>
      <c r="DOK6" s="65"/>
      <c r="DOL6" s="65"/>
      <c r="DOM6" s="65"/>
      <c r="DON6" s="65"/>
      <c r="DOO6" s="65"/>
      <c r="DOP6" s="65"/>
      <c r="DOQ6" s="65"/>
      <c r="DOR6" s="65"/>
      <c r="DOS6" s="65"/>
      <c r="DOT6" s="65"/>
      <c r="DOU6" s="65"/>
      <c r="DOV6" s="65"/>
      <c r="DOW6" s="65"/>
      <c r="DOX6" s="65"/>
      <c r="DOY6" s="65"/>
      <c r="DOZ6" s="65"/>
      <c r="DPA6" s="65"/>
      <c r="DPB6" s="65"/>
      <c r="DPC6" s="65"/>
      <c r="DPD6" s="65"/>
      <c r="DPE6" s="65"/>
      <c r="DPF6" s="65"/>
      <c r="DPG6" s="65"/>
      <c r="DPH6" s="65"/>
      <c r="DPI6" s="65"/>
      <c r="DPJ6" s="65"/>
      <c r="DPK6" s="65"/>
      <c r="DPL6" s="65"/>
      <c r="DPM6" s="65"/>
      <c r="DPN6" s="65"/>
      <c r="DPO6" s="65"/>
      <c r="DPP6" s="65"/>
      <c r="DPQ6" s="65"/>
      <c r="DPR6" s="65"/>
      <c r="DPS6" s="65"/>
      <c r="DPT6" s="65"/>
      <c r="DPU6" s="65"/>
      <c r="DPV6" s="65"/>
      <c r="DPW6" s="65"/>
      <c r="DPX6" s="65"/>
      <c r="DPY6" s="65"/>
      <c r="DPZ6" s="65"/>
      <c r="DQA6" s="65"/>
      <c r="DQB6" s="65"/>
      <c r="DQC6" s="65"/>
      <c r="DQD6" s="65"/>
      <c r="DQE6" s="65"/>
      <c r="DQF6" s="65"/>
      <c r="DQG6" s="65"/>
      <c r="DQH6" s="65"/>
      <c r="DQI6" s="65"/>
      <c r="DQJ6" s="65"/>
      <c r="DQK6" s="65"/>
      <c r="DQL6" s="65"/>
      <c r="DQM6" s="65"/>
      <c r="DQN6" s="65"/>
      <c r="DQO6" s="65"/>
      <c r="DQP6" s="65"/>
      <c r="DQQ6" s="65"/>
      <c r="DQR6" s="65"/>
      <c r="DQS6" s="65"/>
      <c r="DQT6" s="65"/>
      <c r="DQU6" s="65"/>
      <c r="DQV6" s="65"/>
      <c r="DQW6" s="65"/>
      <c r="DQX6" s="65"/>
      <c r="DQY6" s="65"/>
      <c r="DQZ6" s="65"/>
      <c r="DRA6" s="65"/>
      <c r="DRB6" s="65"/>
      <c r="DRC6" s="65"/>
      <c r="DRD6" s="65"/>
      <c r="DRE6" s="65"/>
      <c r="DRF6" s="65"/>
      <c r="DRG6" s="65"/>
      <c r="DRH6" s="65"/>
      <c r="DRI6" s="65"/>
      <c r="DRJ6" s="65"/>
      <c r="DRK6" s="65"/>
      <c r="DRL6" s="65"/>
      <c r="DRM6" s="65"/>
      <c r="DRN6" s="65"/>
      <c r="DRO6" s="65"/>
      <c r="DRP6" s="65"/>
      <c r="DRQ6" s="65"/>
      <c r="DRR6" s="65"/>
      <c r="DRS6" s="65"/>
      <c r="DRT6" s="65"/>
      <c r="DRU6" s="65"/>
      <c r="DRV6" s="65"/>
      <c r="DRW6" s="65"/>
      <c r="DRX6" s="65"/>
      <c r="DRY6" s="65"/>
      <c r="DRZ6" s="65"/>
      <c r="DSA6" s="65"/>
      <c r="DSB6" s="65"/>
      <c r="DSC6" s="65"/>
      <c r="DSD6" s="65"/>
      <c r="DSE6" s="65"/>
      <c r="DSF6" s="65"/>
      <c r="DSG6" s="65"/>
      <c r="DSH6" s="65"/>
      <c r="DSI6" s="65"/>
      <c r="DSJ6" s="65"/>
      <c r="DSK6" s="65"/>
      <c r="DSL6" s="65"/>
      <c r="DSM6" s="65"/>
      <c r="DSN6" s="65"/>
      <c r="DSO6" s="65"/>
      <c r="DSP6" s="65"/>
      <c r="DSQ6" s="65"/>
      <c r="DSR6" s="65"/>
      <c r="DSS6" s="65"/>
      <c r="DST6" s="65"/>
      <c r="DSU6" s="65"/>
      <c r="DSV6" s="65"/>
      <c r="DSW6" s="65"/>
      <c r="DSX6" s="65"/>
      <c r="DSY6" s="65"/>
      <c r="DSZ6" s="65"/>
      <c r="DTA6" s="65"/>
      <c r="DTB6" s="65"/>
      <c r="DTC6" s="65"/>
      <c r="DTD6" s="65"/>
      <c r="DTE6" s="65"/>
      <c r="DTF6" s="65"/>
      <c r="DTG6" s="65"/>
      <c r="DTH6" s="65"/>
      <c r="DTI6" s="65"/>
      <c r="DTJ6" s="65"/>
      <c r="DTK6" s="65"/>
      <c r="DTL6" s="65"/>
      <c r="DTM6" s="65"/>
      <c r="DTN6" s="65"/>
      <c r="DTO6" s="65"/>
      <c r="DTP6" s="65"/>
      <c r="DTQ6" s="65"/>
      <c r="DTR6" s="65"/>
      <c r="DTS6" s="65"/>
      <c r="DTT6" s="65"/>
      <c r="DTU6" s="65"/>
      <c r="DTV6" s="65"/>
      <c r="DTW6" s="65"/>
      <c r="DTX6" s="65"/>
      <c r="DTY6" s="65"/>
      <c r="DTZ6" s="65"/>
      <c r="DUA6" s="65"/>
      <c r="DUB6" s="65"/>
      <c r="DUC6" s="65"/>
      <c r="DUD6" s="65"/>
      <c r="DUE6" s="65"/>
      <c r="DUF6" s="65"/>
      <c r="DUG6" s="65"/>
      <c r="DUH6" s="65"/>
      <c r="DUI6" s="65"/>
      <c r="DUJ6" s="65"/>
      <c r="DUK6" s="65"/>
      <c r="DUL6" s="65"/>
      <c r="DUM6" s="65"/>
      <c r="DUN6" s="65"/>
      <c r="DUO6" s="65"/>
      <c r="DUP6" s="65"/>
      <c r="DUQ6" s="65"/>
      <c r="DUR6" s="65"/>
      <c r="DUS6" s="65"/>
      <c r="DUT6" s="65"/>
      <c r="DUU6" s="65"/>
      <c r="DUV6" s="65"/>
      <c r="DUW6" s="65"/>
      <c r="DUX6" s="65"/>
      <c r="DUY6" s="65"/>
      <c r="DUZ6" s="65"/>
      <c r="DVA6" s="65"/>
      <c r="DVB6" s="65"/>
      <c r="DVC6" s="65"/>
      <c r="DVD6" s="65"/>
      <c r="DVE6" s="65"/>
      <c r="DVF6" s="65"/>
      <c r="DVG6" s="65"/>
      <c r="DVH6" s="65"/>
      <c r="DVI6" s="65"/>
      <c r="DVJ6" s="65"/>
      <c r="DVK6" s="65"/>
      <c r="DVL6" s="65"/>
      <c r="DVM6" s="65"/>
      <c r="DVN6" s="65"/>
      <c r="DVO6" s="65"/>
      <c r="DVP6" s="65"/>
      <c r="DVQ6" s="65"/>
      <c r="DVR6" s="65"/>
      <c r="DVS6" s="65"/>
      <c r="DVT6" s="65"/>
      <c r="DVU6" s="65"/>
      <c r="DVV6" s="65"/>
      <c r="DVW6" s="65"/>
      <c r="DVX6" s="65"/>
      <c r="DVY6" s="65"/>
      <c r="DVZ6" s="65"/>
      <c r="DWA6" s="65"/>
      <c r="DWB6" s="65"/>
      <c r="DWC6" s="65"/>
      <c r="DWD6" s="65"/>
      <c r="DWE6" s="65"/>
      <c r="DWF6" s="65"/>
      <c r="DWG6" s="65"/>
      <c r="DWH6" s="65"/>
      <c r="DWI6" s="65"/>
      <c r="DWJ6" s="65"/>
      <c r="DWK6" s="65"/>
      <c r="DWL6" s="65"/>
      <c r="DWM6" s="65"/>
      <c r="DWN6" s="65"/>
      <c r="DWO6" s="65"/>
      <c r="DWP6" s="65"/>
      <c r="DWQ6" s="65"/>
      <c r="DWR6" s="65"/>
      <c r="DWS6" s="65"/>
      <c r="DWT6" s="65"/>
      <c r="DWU6" s="65"/>
      <c r="DWV6" s="65"/>
      <c r="DWW6" s="65"/>
      <c r="DWX6" s="65"/>
      <c r="DWY6" s="65"/>
      <c r="DWZ6" s="65"/>
      <c r="DXA6" s="65"/>
      <c r="DXB6" s="65"/>
      <c r="DXC6" s="65"/>
      <c r="DXD6" s="65"/>
      <c r="DXE6" s="65"/>
      <c r="DXF6" s="65"/>
      <c r="DXG6" s="65"/>
      <c r="DXH6" s="65"/>
      <c r="DXI6" s="65"/>
      <c r="DXJ6" s="65"/>
      <c r="DXK6" s="65"/>
      <c r="DXL6" s="65"/>
      <c r="DXM6" s="65"/>
      <c r="DXN6" s="65"/>
      <c r="DXO6" s="65"/>
      <c r="DXP6" s="65"/>
      <c r="DXQ6" s="65"/>
      <c r="DXR6" s="65"/>
      <c r="DXS6" s="65"/>
      <c r="DXT6" s="65"/>
      <c r="DXU6" s="65"/>
      <c r="DXV6" s="65"/>
      <c r="DXW6" s="65"/>
      <c r="DXX6" s="65"/>
      <c r="DXY6" s="65"/>
      <c r="DXZ6" s="65"/>
      <c r="DYA6" s="65"/>
      <c r="DYB6" s="65"/>
      <c r="DYC6" s="65"/>
      <c r="DYD6" s="65"/>
      <c r="DYE6" s="65"/>
      <c r="DYF6" s="65"/>
      <c r="DYG6" s="65"/>
      <c r="DYH6" s="65"/>
      <c r="DYI6" s="65"/>
      <c r="DYJ6" s="65"/>
      <c r="DYK6" s="65"/>
      <c r="DYL6" s="65"/>
      <c r="DYM6" s="65"/>
      <c r="DYN6" s="65"/>
      <c r="DYO6" s="65"/>
      <c r="DYP6" s="65"/>
      <c r="DYQ6" s="65"/>
      <c r="DYR6" s="65"/>
      <c r="DYS6" s="65"/>
      <c r="DYT6" s="65"/>
      <c r="DYU6" s="65"/>
      <c r="DYV6" s="65"/>
      <c r="DYW6" s="65"/>
      <c r="DYX6" s="65"/>
      <c r="DYY6" s="65"/>
      <c r="DYZ6" s="65"/>
      <c r="DZA6" s="65"/>
      <c r="DZB6" s="65"/>
      <c r="DZC6" s="65"/>
      <c r="DZD6" s="65"/>
      <c r="DZE6" s="65"/>
      <c r="DZF6" s="65"/>
      <c r="DZG6" s="65"/>
      <c r="DZH6" s="65"/>
      <c r="DZI6" s="65"/>
      <c r="DZJ6" s="65"/>
      <c r="DZK6" s="65"/>
      <c r="DZL6" s="65"/>
      <c r="DZM6" s="65"/>
      <c r="DZN6" s="65"/>
      <c r="DZO6" s="65"/>
      <c r="DZP6" s="65"/>
      <c r="DZQ6" s="65"/>
      <c r="DZR6" s="65"/>
      <c r="DZS6" s="65"/>
      <c r="DZT6" s="65"/>
      <c r="DZU6" s="65"/>
      <c r="DZV6" s="65"/>
      <c r="DZW6" s="65"/>
      <c r="DZX6" s="65"/>
      <c r="DZY6" s="65"/>
      <c r="DZZ6" s="65"/>
      <c r="EAA6" s="65"/>
      <c r="EAB6" s="65"/>
      <c r="EAC6" s="65"/>
      <c r="EAD6" s="65"/>
      <c r="EAE6" s="65"/>
      <c r="EAF6" s="65"/>
      <c r="EAG6" s="65"/>
      <c r="EAH6" s="65"/>
      <c r="EAI6" s="65"/>
      <c r="EAJ6" s="65"/>
      <c r="EAK6" s="65"/>
      <c r="EAL6" s="65"/>
      <c r="EAM6" s="65"/>
      <c r="EAN6" s="65"/>
      <c r="EAO6" s="65"/>
      <c r="EAP6" s="65"/>
      <c r="EAQ6" s="65"/>
      <c r="EAR6" s="65"/>
      <c r="EAS6" s="65"/>
      <c r="EAT6" s="65"/>
      <c r="EAU6" s="65"/>
      <c r="EAV6" s="65"/>
      <c r="EAW6" s="65"/>
      <c r="EAX6" s="65"/>
      <c r="EAY6" s="65"/>
      <c r="EAZ6" s="65"/>
      <c r="EBA6" s="65"/>
      <c r="EBB6" s="65"/>
      <c r="EBC6" s="65"/>
      <c r="EBD6" s="65"/>
      <c r="EBE6" s="65"/>
      <c r="EBF6" s="65"/>
      <c r="EBG6" s="65"/>
      <c r="EBH6" s="65"/>
      <c r="EBI6" s="65"/>
      <c r="EBJ6" s="65"/>
      <c r="EBK6" s="65"/>
      <c r="EBL6" s="65"/>
      <c r="EBM6" s="65"/>
      <c r="EBN6" s="65"/>
      <c r="EBO6" s="65"/>
      <c r="EBP6" s="65"/>
      <c r="EBQ6" s="65"/>
      <c r="EBR6" s="65"/>
      <c r="EBS6" s="65"/>
      <c r="EBT6" s="65"/>
      <c r="EBU6" s="65"/>
      <c r="EBV6" s="65"/>
      <c r="EBW6" s="65"/>
      <c r="EBX6" s="65"/>
      <c r="EBY6" s="65"/>
      <c r="EBZ6" s="65"/>
      <c r="ECA6" s="65"/>
      <c r="ECB6" s="65"/>
      <c r="ECC6" s="65"/>
      <c r="ECD6" s="65"/>
      <c r="ECE6" s="65"/>
      <c r="ECF6" s="65"/>
      <c r="ECG6" s="65"/>
      <c r="ECH6" s="65"/>
      <c r="ECI6" s="65"/>
      <c r="ECJ6" s="65"/>
      <c r="ECK6" s="65"/>
      <c r="ECL6" s="65"/>
      <c r="ECM6" s="65"/>
      <c r="ECN6" s="65"/>
      <c r="ECO6" s="65"/>
      <c r="ECP6" s="65"/>
      <c r="ECQ6" s="65"/>
      <c r="ECR6" s="65"/>
      <c r="ECS6" s="65"/>
      <c r="ECT6" s="65"/>
      <c r="ECU6" s="65"/>
      <c r="ECV6" s="65"/>
      <c r="ECW6" s="65"/>
      <c r="ECX6" s="65"/>
      <c r="ECY6" s="65"/>
      <c r="ECZ6" s="65"/>
      <c r="EDA6" s="65"/>
      <c r="EDB6" s="65"/>
      <c r="EDC6" s="65"/>
      <c r="EDD6" s="65"/>
      <c r="EDE6" s="65"/>
      <c r="EDF6" s="65"/>
      <c r="EDG6" s="65"/>
      <c r="EDH6" s="65"/>
      <c r="EDI6" s="65"/>
      <c r="EDJ6" s="65"/>
      <c r="EDK6" s="65"/>
      <c r="EDL6" s="65"/>
      <c r="EDM6" s="65"/>
      <c r="EDN6" s="65"/>
      <c r="EDO6" s="65"/>
      <c r="EDP6" s="65"/>
      <c r="EDQ6" s="65"/>
      <c r="EDR6" s="65"/>
      <c r="EDS6" s="65"/>
      <c r="EDT6" s="65"/>
      <c r="EDU6" s="65"/>
      <c r="EDV6" s="65"/>
      <c r="EDW6" s="65"/>
      <c r="EDX6" s="65"/>
      <c r="EDY6" s="65"/>
      <c r="EDZ6" s="65"/>
      <c r="EEA6" s="65"/>
      <c r="EEB6" s="65"/>
      <c r="EEC6" s="65"/>
      <c r="EED6" s="65"/>
      <c r="EEE6" s="65"/>
      <c r="EEF6" s="65"/>
      <c r="EEG6" s="65"/>
      <c r="EEH6" s="65"/>
      <c r="EEI6" s="65"/>
      <c r="EEJ6" s="65"/>
      <c r="EEK6" s="65"/>
      <c r="EEL6" s="65"/>
      <c r="EEM6" s="65"/>
      <c r="EEN6" s="65"/>
      <c r="EEO6" s="65"/>
      <c r="EEP6" s="65"/>
      <c r="EEQ6" s="65"/>
      <c r="EER6" s="65"/>
      <c r="EES6" s="65"/>
      <c r="EET6" s="65"/>
      <c r="EEU6" s="65"/>
      <c r="EEV6" s="65"/>
      <c r="EEW6" s="65"/>
      <c r="EEX6" s="65"/>
      <c r="EEY6" s="65"/>
      <c r="EEZ6" s="65"/>
      <c r="EFA6" s="65"/>
      <c r="EFB6" s="65"/>
      <c r="EFC6" s="65"/>
      <c r="EFD6" s="65"/>
      <c r="EFE6" s="65"/>
      <c r="EFF6" s="65"/>
      <c r="EFG6" s="65"/>
      <c r="EFH6" s="65"/>
      <c r="EFI6" s="65"/>
      <c r="EFJ6" s="65"/>
      <c r="EFK6" s="65"/>
      <c r="EFL6" s="65"/>
      <c r="EFM6" s="65"/>
      <c r="EFN6" s="65"/>
      <c r="EFO6" s="65"/>
      <c r="EFP6" s="65"/>
      <c r="EFQ6" s="65"/>
      <c r="EFR6" s="65"/>
      <c r="EFS6" s="65"/>
      <c r="EFT6" s="65"/>
      <c r="EFU6" s="65"/>
      <c r="EFV6" s="65"/>
      <c r="EFW6" s="65"/>
      <c r="EFX6" s="65"/>
      <c r="EFY6" s="65"/>
      <c r="EFZ6" s="65"/>
      <c r="EGA6" s="65"/>
      <c r="EGB6" s="65"/>
      <c r="EGC6" s="65"/>
      <c r="EGD6" s="65"/>
      <c r="EGE6" s="65"/>
      <c r="EGF6" s="65"/>
      <c r="EGG6" s="65"/>
      <c r="EGH6" s="65"/>
      <c r="EGI6" s="65"/>
      <c r="EGJ6" s="65"/>
      <c r="EGK6" s="65"/>
      <c r="EGL6" s="65"/>
      <c r="EGM6" s="65"/>
      <c r="EGN6" s="65"/>
      <c r="EGO6" s="65"/>
      <c r="EGP6" s="65"/>
      <c r="EGQ6" s="65"/>
      <c r="EGR6" s="65"/>
      <c r="EGS6" s="65"/>
      <c r="EGT6" s="65"/>
      <c r="EGU6" s="65"/>
      <c r="EGV6" s="65"/>
      <c r="EGW6" s="65"/>
      <c r="EGX6" s="65"/>
      <c r="EGY6" s="65"/>
      <c r="EGZ6" s="65"/>
      <c r="EHA6" s="65"/>
      <c r="EHB6" s="65"/>
      <c r="EHC6" s="65"/>
      <c r="EHD6" s="65"/>
      <c r="EHE6" s="65"/>
      <c r="EHF6" s="65"/>
      <c r="EHG6" s="65"/>
      <c r="EHH6" s="65"/>
      <c r="EHI6" s="65"/>
      <c r="EHJ6" s="65"/>
      <c r="EHK6" s="65"/>
      <c r="EHL6" s="65"/>
      <c r="EHM6" s="65"/>
      <c r="EHN6" s="65"/>
      <c r="EHO6" s="65"/>
      <c r="EHP6" s="65"/>
      <c r="EHQ6" s="65"/>
      <c r="EHR6" s="65"/>
      <c r="EHS6" s="65"/>
      <c r="EHT6" s="65"/>
      <c r="EHU6" s="65"/>
      <c r="EHV6" s="65"/>
      <c r="EHW6" s="65"/>
      <c r="EHX6" s="65"/>
      <c r="EHY6" s="65"/>
      <c r="EHZ6" s="65"/>
      <c r="EIA6" s="65"/>
      <c r="EIB6" s="65"/>
      <c r="EIC6" s="65"/>
      <c r="EID6" s="65"/>
      <c r="EIE6" s="65"/>
      <c r="EIF6" s="65"/>
      <c r="EIG6" s="65"/>
      <c r="EIH6" s="65"/>
      <c r="EII6" s="65"/>
      <c r="EIJ6" s="65"/>
      <c r="EIK6" s="65"/>
      <c r="EIL6" s="65"/>
      <c r="EIM6" s="65"/>
      <c r="EIN6" s="65"/>
      <c r="EIO6" s="65"/>
      <c r="EIP6" s="65"/>
      <c r="EIQ6" s="65"/>
      <c r="EIR6" s="65"/>
      <c r="EIS6" s="65"/>
      <c r="EIT6" s="65"/>
      <c r="EIU6" s="65"/>
      <c r="EIV6" s="65"/>
      <c r="EIW6" s="65"/>
      <c r="EIX6" s="65"/>
      <c r="EIY6" s="65"/>
      <c r="EIZ6" s="65"/>
      <c r="EJA6" s="65"/>
      <c r="EJB6" s="65"/>
      <c r="EJC6" s="65"/>
      <c r="EJD6" s="65"/>
      <c r="EJE6" s="65"/>
      <c r="EJF6" s="65"/>
      <c r="EJG6" s="65"/>
      <c r="EJH6" s="65"/>
      <c r="EJI6" s="65"/>
      <c r="EJJ6" s="65"/>
      <c r="EJK6" s="65"/>
      <c r="EJL6" s="65"/>
      <c r="EJM6" s="65"/>
      <c r="EJN6" s="65"/>
      <c r="EJO6" s="65"/>
      <c r="EJP6" s="65"/>
      <c r="EJQ6" s="65"/>
      <c r="EJR6" s="65"/>
      <c r="EJS6" s="65"/>
      <c r="EJT6" s="65"/>
      <c r="EJU6" s="65"/>
      <c r="EJV6" s="65"/>
      <c r="EJW6" s="65"/>
      <c r="EJX6" s="65"/>
      <c r="EJY6" s="65"/>
      <c r="EJZ6" s="65"/>
      <c r="EKA6" s="65"/>
      <c r="EKB6" s="65"/>
      <c r="EKC6" s="65"/>
      <c r="EKD6" s="65"/>
      <c r="EKE6" s="65"/>
      <c r="EKF6" s="65"/>
      <c r="EKG6" s="65"/>
      <c r="EKH6" s="65"/>
      <c r="EKI6" s="65"/>
      <c r="EKJ6" s="65"/>
      <c r="EKK6" s="65"/>
      <c r="EKL6" s="65"/>
      <c r="EKM6" s="65"/>
      <c r="EKN6" s="65"/>
      <c r="EKO6" s="65"/>
      <c r="EKP6" s="65"/>
      <c r="EKQ6" s="65"/>
      <c r="EKR6" s="65"/>
      <c r="EKS6" s="65"/>
      <c r="EKT6" s="65"/>
      <c r="EKU6" s="65"/>
      <c r="EKV6" s="65"/>
      <c r="EKW6" s="65"/>
      <c r="EKX6" s="65"/>
      <c r="EKY6" s="65"/>
      <c r="EKZ6" s="65"/>
      <c r="ELA6" s="65"/>
      <c r="ELB6" s="65"/>
      <c r="ELC6" s="65"/>
      <c r="ELD6" s="65"/>
      <c r="ELE6" s="65"/>
      <c r="ELF6" s="65"/>
      <c r="ELG6" s="65"/>
      <c r="ELH6" s="65"/>
      <c r="ELI6" s="65"/>
      <c r="ELJ6" s="65"/>
      <c r="ELK6" s="65"/>
      <c r="ELL6" s="65"/>
      <c r="ELM6" s="65"/>
      <c r="ELN6" s="65"/>
      <c r="ELO6" s="65"/>
      <c r="ELP6" s="65"/>
      <c r="ELQ6" s="65"/>
      <c r="ELR6" s="65"/>
      <c r="ELS6" s="65"/>
      <c r="ELT6" s="65"/>
      <c r="ELU6" s="65"/>
      <c r="ELV6" s="65"/>
      <c r="ELW6" s="65"/>
      <c r="ELX6" s="65"/>
      <c r="ELY6" s="65"/>
      <c r="ELZ6" s="65"/>
      <c r="EMA6" s="65"/>
      <c r="EMB6" s="65"/>
      <c r="EMC6" s="65"/>
      <c r="EMD6" s="65"/>
      <c r="EME6" s="65"/>
      <c r="EMF6" s="65"/>
      <c r="EMG6" s="65"/>
      <c r="EMH6" s="65"/>
      <c r="EMI6" s="65"/>
      <c r="EMJ6" s="65"/>
      <c r="EMK6" s="65"/>
      <c r="EML6" s="65"/>
      <c r="EMM6" s="65"/>
      <c r="EMN6" s="65"/>
      <c r="EMO6" s="65"/>
      <c r="EMP6" s="65"/>
      <c r="EMQ6" s="65"/>
      <c r="EMR6" s="65"/>
      <c r="EMS6" s="65"/>
      <c r="EMT6" s="65"/>
      <c r="EMU6" s="65"/>
      <c r="EMV6" s="65"/>
      <c r="EMW6" s="65"/>
      <c r="EMX6" s="65"/>
      <c r="EMY6" s="65"/>
      <c r="EMZ6" s="65"/>
      <c r="ENA6" s="65"/>
      <c r="ENB6" s="65"/>
      <c r="ENC6" s="65"/>
      <c r="END6" s="65"/>
      <c r="ENE6" s="65"/>
      <c r="ENF6" s="65"/>
      <c r="ENG6" s="65"/>
      <c r="ENH6" s="65"/>
      <c r="ENI6" s="65"/>
      <c r="ENJ6" s="65"/>
      <c r="ENK6" s="65"/>
      <c r="ENL6" s="65"/>
      <c r="ENM6" s="65"/>
      <c r="ENN6" s="65"/>
      <c r="ENO6" s="65"/>
      <c r="ENP6" s="65"/>
      <c r="ENQ6" s="65"/>
      <c r="ENR6" s="65"/>
      <c r="ENS6" s="65"/>
      <c r="ENT6" s="65"/>
      <c r="ENU6" s="65"/>
      <c r="ENV6" s="65"/>
      <c r="ENW6" s="65"/>
      <c r="ENX6" s="65"/>
      <c r="ENY6" s="65"/>
      <c r="ENZ6" s="65"/>
      <c r="EOA6" s="65"/>
      <c r="EOB6" s="65"/>
      <c r="EOC6" s="65"/>
      <c r="EOD6" s="65"/>
      <c r="EOE6" s="65"/>
      <c r="EOF6" s="65"/>
      <c r="EOG6" s="65"/>
      <c r="EOH6" s="65"/>
      <c r="EOI6" s="65"/>
      <c r="EOJ6" s="65"/>
      <c r="EOK6" s="65"/>
      <c r="EOL6" s="65"/>
      <c r="EOM6" s="65"/>
      <c r="EON6" s="65"/>
      <c r="EOO6" s="65"/>
      <c r="EOP6" s="65"/>
      <c r="EOQ6" s="65"/>
      <c r="EOR6" s="65"/>
      <c r="EOS6" s="65"/>
      <c r="EOT6" s="65"/>
      <c r="EOU6" s="65"/>
      <c r="EOV6" s="65"/>
      <c r="EOW6" s="65"/>
      <c r="EOX6" s="65"/>
      <c r="EOY6" s="65"/>
      <c r="EOZ6" s="65"/>
      <c r="EPA6" s="65"/>
      <c r="EPB6" s="65"/>
      <c r="EPC6" s="65"/>
      <c r="EPD6" s="65"/>
      <c r="EPE6" s="65"/>
      <c r="EPF6" s="65"/>
      <c r="EPG6" s="65"/>
      <c r="EPH6" s="65"/>
      <c r="EPI6" s="65"/>
      <c r="EPJ6" s="65"/>
      <c r="EPK6" s="65"/>
      <c r="EPL6" s="65"/>
      <c r="EPM6" s="65"/>
      <c r="EPN6" s="65"/>
      <c r="EPO6" s="65"/>
      <c r="EPP6" s="65"/>
      <c r="EPQ6" s="65"/>
      <c r="EPR6" s="65"/>
      <c r="EPS6" s="65"/>
      <c r="EPT6" s="65"/>
      <c r="EPU6" s="65"/>
      <c r="EPV6" s="65"/>
      <c r="EPW6" s="65"/>
      <c r="EPX6" s="65"/>
      <c r="EPY6" s="65"/>
      <c r="EPZ6" s="65"/>
      <c r="EQA6" s="65"/>
      <c r="EQB6" s="65"/>
      <c r="EQC6" s="65"/>
      <c r="EQD6" s="65"/>
      <c r="EQE6" s="65"/>
      <c r="EQF6" s="65"/>
      <c r="EQG6" s="65"/>
      <c r="EQH6" s="65"/>
      <c r="EQI6" s="65"/>
      <c r="EQJ6" s="65"/>
      <c r="EQK6" s="65"/>
      <c r="EQL6" s="65"/>
      <c r="EQM6" s="65"/>
      <c r="EQN6" s="65"/>
      <c r="EQO6" s="65"/>
      <c r="EQP6" s="65"/>
      <c r="EQQ6" s="65"/>
      <c r="EQR6" s="65"/>
      <c r="EQS6" s="65"/>
      <c r="EQT6" s="65"/>
      <c r="EQU6" s="65"/>
      <c r="EQV6" s="65"/>
      <c r="EQW6" s="65"/>
      <c r="EQX6" s="65"/>
      <c r="EQY6" s="65"/>
      <c r="EQZ6" s="65"/>
      <c r="ERA6" s="65"/>
      <c r="ERB6" s="65"/>
      <c r="ERC6" s="65"/>
      <c r="ERD6" s="65"/>
      <c r="ERE6" s="65"/>
      <c r="ERF6" s="65"/>
      <c r="ERG6" s="65"/>
      <c r="ERH6" s="65"/>
      <c r="ERI6" s="65"/>
      <c r="ERJ6" s="65"/>
      <c r="ERK6" s="65"/>
      <c r="ERL6" s="65"/>
      <c r="ERM6" s="65"/>
      <c r="ERN6" s="65"/>
      <c r="ERO6" s="65"/>
      <c r="ERP6" s="65"/>
      <c r="ERQ6" s="65"/>
      <c r="ERR6" s="65"/>
      <c r="ERS6" s="65"/>
      <c r="ERT6" s="65"/>
      <c r="ERU6" s="65"/>
      <c r="ERV6" s="65"/>
      <c r="ERW6" s="65"/>
      <c r="ERX6" s="65"/>
      <c r="ERY6" s="65"/>
      <c r="ERZ6" s="65"/>
      <c r="ESA6" s="65"/>
      <c r="ESB6" s="65"/>
      <c r="ESC6" s="65"/>
      <c r="ESD6" s="65"/>
      <c r="ESE6" s="65"/>
      <c r="ESF6" s="65"/>
      <c r="ESG6" s="65"/>
      <c r="ESH6" s="65"/>
      <c r="ESI6" s="65"/>
      <c r="ESJ6" s="65"/>
      <c r="ESK6" s="65"/>
      <c r="ESL6" s="65"/>
      <c r="ESM6" s="65"/>
      <c r="ESN6" s="65"/>
      <c r="ESO6" s="65"/>
      <c r="ESP6" s="65"/>
      <c r="ESQ6" s="65"/>
      <c r="ESR6" s="65"/>
      <c r="ESS6" s="65"/>
      <c r="EST6" s="65"/>
      <c r="ESU6" s="65"/>
      <c r="ESV6" s="65"/>
      <c r="ESW6" s="65"/>
      <c r="ESX6" s="65"/>
      <c r="ESY6" s="65"/>
      <c r="ESZ6" s="65"/>
      <c r="ETA6" s="65"/>
      <c r="ETB6" s="65"/>
      <c r="ETC6" s="65"/>
      <c r="ETD6" s="65"/>
      <c r="ETE6" s="65"/>
      <c r="ETF6" s="65"/>
      <c r="ETG6" s="65"/>
      <c r="ETH6" s="65"/>
      <c r="ETI6" s="65"/>
      <c r="ETJ6" s="65"/>
      <c r="ETK6" s="65"/>
      <c r="ETL6" s="65"/>
      <c r="ETM6" s="65"/>
      <c r="ETN6" s="65"/>
      <c r="ETO6" s="65"/>
      <c r="ETP6" s="65"/>
      <c r="ETQ6" s="65"/>
      <c r="ETR6" s="65"/>
      <c r="ETS6" s="65"/>
      <c r="ETT6" s="65"/>
      <c r="ETU6" s="65"/>
      <c r="ETV6" s="65"/>
      <c r="ETW6" s="65"/>
      <c r="ETX6" s="65"/>
      <c r="ETY6" s="65"/>
      <c r="ETZ6" s="65"/>
      <c r="EUA6" s="65"/>
      <c r="EUB6" s="65"/>
      <c r="EUC6" s="65"/>
      <c r="EUD6" s="65"/>
      <c r="EUE6" s="65"/>
      <c r="EUF6" s="65"/>
      <c r="EUG6" s="65"/>
      <c r="EUH6" s="65"/>
      <c r="EUI6" s="65"/>
      <c r="EUJ6" s="65"/>
      <c r="EUK6" s="65"/>
      <c r="EUL6" s="65"/>
      <c r="EUM6" s="65"/>
      <c r="EUN6" s="65"/>
      <c r="EUO6" s="65"/>
      <c r="EUP6" s="65"/>
      <c r="EUQ6" s="65"/>
      <c r="EUR6" s="65"/>
      <c r="EUS6" s="65"/>
      <c r="EUT6" s="65"/>
      <c r="EUU6" s="65"/>
      <c r="EUV6" s="65"/>
      <c r="EUW6" s="65"/>
      <c r="EUX6" s="65"/>
      <c r="EUY6" s="65"/>
      <c r="EUZ6" s="65"/>
      <c r="EVA6" s="65"/>
      <c r="EVB6" s="65"/>
      <c r="EVC6" s="65"/>
      <c r="EVD6" s="65"/>
      <c r="EVE6" s="65"/>
      <c r="EVF6" s="65"/>
      <c r="EVG6" s="65"/>
      <c r="EVH6" s="65"/>
      <c r="EVI6" s="65"/>
      <c r="EVJ6" s="65"/>
      <c r="EVK6" s="65"/>
      <c r="EVL6" s="65"/>
      <c r="EVM6" s="65"/>
      <c r="EVN6" s="65"/>
      <c r="EVO6" s="65"/>
      <c r="EVP6" s="65"/>
      <c r="EVQ6" s="65"/>
      <c r="EVR6" s="65"/>
      <c r="EVS6" s="65"/>
      <c r="EVT6" s="65"/>
      <c r="EVU6" s="65"/>
      <c r="EVV6" s="65"/>
      <c r="EVW6" s="65"/>
      <c r="EVX6" s="65"/>
      <c r="EVY6" s="65"/>
      <c r="EVZ6" s="65"/>
      <c r="EWA6" s="65"/>
      <c r="EWB6" s="65"/>
      <c r="EWC6" s="65"/>
      <c r="EWD6" s="65"/>
      <c r="EWE6" s="65"/>
      <c r="EWF6" s="65"/>
      <c r="EWG6" s="65"/>
      <c r="EWH6" s="65"/>
      <c r="EWI6" s="65"/>
      <c r="EWJ6" s="65"/>
      <c r="EWK6" s="65"/>
      <c r="EWL6" s="65"/>
      <c r="EWM6" s="65"/>
      <c r="EWN6" s="65"/>
      <c r="EWO6" s="65"/>
      <c r="EWP6" s="65"/>
      <c r="EWQ6" s="65"/>
      <c r="EWR6" s="65"/>
      <c r="EWS6" s="65"/>
      <c r="EWT6" s="65"/>
      <c r="EWU6" s="65"/>
      <c r="EWV6" s="65"/>
      <c r="EWW6" s="65"/>
      <c r="EWX6" s="65"/>
      <c r="EWY6" s="65"/>
      <c r="EWZ6" s="65"/>
      <c r="EXA6" s="65"/>
      <c r="EXB6" s="65"/>
      <c r="EXC6" s="65"/>
      <c r="EXD6" s="65"/>
      <c r="EXE6" s="65"/>
      <c r="EXF6" s="65"/>
      <c r="EXG6" s="65"/>
      <c r="EXH6" s="65"/>
      <c r="EXI6" s="65"/>
      <c r="EXJ6" s="65"/>
      <c r="EXK6" s="65"/>
      <c r="EXL6" s="65"/>
      <c r="EXM6" s="65"/>
      <c r="EXN6" s="65"/>
      <c r="EXO6" s="65"/>
      <c r="EXP6" s="65"/>
      <c r="EXQ6" s="65"/>
      <c r="EXR6" s="65"/>
      <c r="EXS6" s="65"/>
      <c r="EXT6" s="65"/>
      <c r="EXU6" s="65"/>
      <c r="EXV6" s="65"/>
      <c r="EXW6" s="65"/>
      <c r="EXX6" s="65"/>
      <c r="EXY6" s="65"/>
      <c r="EXZ6" s="65"/>
      <c r="EYA6" s="65"/>
      <c r="EYB6" s="65"/>
      <c r="EYC6" s="65"/>
      <c r="EYD6" s="65"/>
      <c r="EYE6" s="65"/>
      <c r="EYF6" s="65"/>
      <c r="EYG6" s="65"/>
      <c r="EYH6" s="65"/>
      <c r="EYI6" s="65"/>
      <c r="EYJ6" s="65"/>
      <c r="EYK6" s="65"/>
      <c r="EYL6" s="65"/>
      <c r="EYM6" s="65"/>
      <c r="EYN6" s="65"/>
      <c r="EYO6" s="65"/>
      <c r="EYP6" s="65"/>
      <c r="EYQ6" s="65"/>
      <c r="EYR6" s="65"/>
      <c r="EYS6" s="65"/>
      <c r="EYT6" s="65"/>
      <c r="EYU6" s="65"/>
      <c r="EYV6" s="65"/>
      <c r="EYW6" s="65"/>
      <c r="EYX6" s="65"/>
      <c r="EYY6" s="65"/>
      <c r="EYZ6" s="65"/>
      <c r="EZA6" s="65"/>
      <c r="EZB6" s="65"/>
      <c r="EZC6" s="65"/>
      <c r="EZD6" s="65"/>
      <c r="EZE6" s="65"/>
      <c r="EZF6" s="65"/>
      <c r="EZG6" s="65"/>
      <c r="EZH6" s="65"/>
      <c r="EZI6" s="65"/>
      <c r="EZJ6" s="65"/>
      <c r="EZK6" s="65"/>
      <c r="EZL6" s="65"/>
      <c r="EZM6" s="65"/>
      <c r="EZN6" s="65"/>
      <c r="EZO6" s="65"/>
      <c r="EZP6" s="65"/>
      <c r="EZQ6" s="65"/>
      <c r="EZR6" s="65"/>
      <c r="EZS6" s="65"/>
      <c r="EZT6" s="65"/>
      <c r="EZU6" s="65"/>
      <c r="EZV6" s="65"/>
      <c r="EZW6" s="65"/>
      <c r="EZX6" s="65"/>
      <c r="EZY6" s="65"/>
      <c r="EZZ6" s="65"/>
      <c r="FAA6" s="65"/>
      <c r="FAB6" s="65"/>
      <c r="FAC6" s="65"/>
      <c r="FAD6" s="65"/>
      <c r="FAE6" s="65"/>
      <c r="FAF6" s="65"/>
      <c r="FAG6" s="65"/>
      <c r="FAH6" s="65"/>
      <c r="FAI6" s="65"/>
      <c r="FAJ6" s="65"/>
      <c r="FAK6" s="65"/>
      <c r="FAL6" s="65"/>
      <c r="FAM6" s="65"/>
      <c r="FAN6" s="65"/>
      <c r="FAO6" s="65"/>
      <c r="FAP6" s="65"/>
      <c r="FAQ6" s="65"/>
      <c r="FAR6" s="65"/>
      <c r="FAS6" s="65"/>
      <c r="FAT6" s="65"/>
      <c r="FAU6" s="65"/>
      <c r="FAV6" s="65"/>
      <c r="FAW6" s="65"/>
      <c r="FAX6" s="65"/>
      <c r="FAY6" s="65"/>
      <c r="FAZ6" s="65"/>
      <c r="FBA6" s="65"/>
      <c r="FBB6" s="65"/>
      <c r="FBC6" s="65"/>
      <c r="FBD6" s="65"/>
      <c r="FBE6" s="65"/>
      <c r="FBF6" s="65"/>
      <c r="FBG6" s="65"/>
      <c r="FBH6" s="65"/>
      <c r="FBI6" s="65"/>
      <c r="FBJ6" s="65"/>
      <c r="FBK6" s="65"/>
      <c r="FBL6" s="65"/>
      <c r="FBM6" s="65"/>
      <c r="FBN6" s="65"/>
      <c r="FBO6" s="65"/>
      <c r="FBP6" s="65"/>
      <c r="FBQ6" s="65"/>
      <c r="FBR6" s="65"/>
      <c r="FBS6" s="65"/>
      <c r="FBT6" s="65"/>
      <c r="FBU6" s="65"/>
      <c r="FBV6" s="65"/>
      <c r="FBW6" s="65"/>
      <c r="FBX6" s="65"/>
      <c r="FBY6" s="65"/>
      <c r="FBZ6" s="65"/>
      <c r="FCA6" s="65"/>
      <c r="FCB6" s="65"/>
      <c r="FCC6" s="65"/>
      <c r="FCD6" s="65"/>
      <c r="FCE6" s="65"/>
      <c r="FCF6" s="65"/>
      <c r="FCG6" s="65"/>
      <c r="FCH6" s="65"/>
      <c r="FCI6" s="65"/>
      <c r="FCJ6" s="65"/>
      <c r="FCK6" s="65"/>
      <c r="FCL6" s="65"/>
      <c r="FCM6" s="65"/>
      <c r="FCN6" s="65"/>
      <c r="FCO6" s="65"/>
      <c r="FCP6" s="65"/>
      <c r="FCQ6" s="65"/>
      <c r="FCR6" s="65"/>
      <c r="FCS6" s="65"/>
      <c r="FCT6" s="65"/>
      <c r="FCU6" s="65"/>
      <c r="FCV6" s="65"/>
      <c r="FCW6" s="65"/>
      <c r="FCX6" s="65"/>
      <c r="FCY6" s="65"/>
      <c r="FCZ6" s="65"/>
      <c r="FDA6" s="65"/>
      <c r="FDB6" s="65"/>
      <c r="FDC6" s="65"/>
      <c r="FDD6" s="65"/>
      <c r="FDE6" s="65"/>
      <c r="FDF6" s="65"/>
      <c r="FDG6" s="65"/>
      <c r="FDH6" s="65"/>
      <c r="FDI6" s="65"/>
      <c r="FDJ6" s="65"/>
      <c r="FDK6" s="65"/>
      <c r="FDL6" s="65"/>
      <c r="FDM6" s="65"/>
      <c r="FDN6" s="65"/>
      <c r="FDO6" s="65"/>
      <c r="FDP6" s="65"/>
      <c r="FDQ6" s="65"/>
      <c r="FDR6" s="65"/>
      <c r="FDS6" s="65"/>
      <c r="FDT6" s="65"/>
      <c r="FDU6" s="65"/>
      <c r="FDV6" s="65"/>
      <c r="FDW6" s="65"/>
      <c r="FDX6" s="65"/>
      <c r="FDY6" s="65"/>
      <c r="FDZ6" s="65"/>
      <c r="FEA6" s="65"/>
      <c r="FEB6" s="65"/>
      <c r="FEC6" s="65"/>
      <c r="FED6" s="65"/>
      <c r="FEE6" s="65"/>
      <c r="FEF6" s="65"/>
      <c r="FEG6" s="65"/>
      <c r="FEH6" s="65"/>
      <c r="FEI6" s="65"/>
      <c r="FEJ6" s="65"/>
      <c r="FEK6" s="65"/>
      <c r="FEL6" s="65"/>
      <c r="FEM6" s="65"/>
      <c r="FEN6" s="65"/>
      <c r="FEO6" s="65"/>
      <c r="FEP6" s="65"/>
      <c r="FEQ6" s="65"/>
      <c r="FER6" s="65"/>
      <c r="FES6" s="65"/>
      <c r="FET6" s="65"/>
      <c r="FEU6" s="65"/>
      <c r="FEV6" s="65"/>
      <c r="FEW6" s="65"/>
      <c r="FEX6" s="65"/>
      <c r="FEY6" s="65"/>
      <c r="FEZ6" s="65"/>
      <c r="FFA6" s="65"/>
      <c r="FFB6" s="65"/>
      <c r="FFC6" s="65"/>
      <c r="FFD6" s="65"/>
      <c r="FFE6" s="65"/>
      <c r="FFF6" s="65"/>
      <c r="FFG6" s="65"/>
      <c r="FFH6" s="65"/>
      <c r="FFI6" s="65"/>
      <c r="FFJ6" s="65"/>
      <c r="FFK6" s="65"/>
      <c r="FFL6" s="65"/>
      <c r="FFM6" s="65"/>
      <c r="FFN6" s="65"/>
      <c r="FFO6" s="65"/>
      <c r="FFP6" s="65"/>
      <c r="FFQ6" s="65"/>
      <c r="FFR6" s="65"/>
      <c r="FFS6" s="65"/>
      <c r="FFT6" s="65"/>
      <c r="FFU6" s="65"/>
      <c r="FFV6" s="65"/>
      <c r="FFW6" s="65"/>
      <c r="FFX6" s="65"/>
      <c r="FFY6" s="65"/>
      <c r="FFZ6" s="65"/>
      <c r="FGA6" s="65"/>
      <c r="FGB6" s="65"/>
      <c r="FGC6" s="65"/>
      <c r="FGD6" s="65"/>
      <c r="FGE6" s="65"/>
      <c r="FGF6" s="65"/>
      <c r="FGG6" s="65"/>
      <c r="FGH6" s="65"/>
      <c r="FGI6" s="65"/>
      <c r="FGJ6" s="65"/>
      <c r="FGK6" s="65"/>
      <c r="FGL6" s="65"/>
      <c r="FGM6" s="65"/>
      <c r="FGN6" s="65"/>
      <c r="FGO6" s="65"/>
      <c r="FGP6" s="65"/>
      <c r="FGQ6" s="65"/>
      <c r="FGR6" s="65"/>
      <c r="FGS6" s="65"/>
      <c r="FGT6" s="65"/>
      <c r="FGU6" s="65"/>
      <c r="FGV6" s="65"/>
      <c r="FGW6" s="65"/>
      <c r="FGX6" s="65"/>
      <c r="FGY6" s="65"/>
      <c r="FGZ6" s="65"/>
      <c r="FHA6" s="65"/>
      <c r="FHB6" s="65"/>
      <c r="FHC6" s="65"/>
      <c r="FHD6" s="65"/>
      <c r="FHE6" s="65"/>
      <c r="FHF6" s="65"/>
      <c r="FHG6" s="65"/>
      <c r="FHH6" s="65"/>
      <c r="FHI6" s="65"/>
      <c r="FHJ6" s="65"/>
      <c r="FHK6" s="65"/>
      <c r="FHL6" s="65"/>
      <c r="FHM6" s="65"/>
      <c r="FHN6" s="65"/>
      <c r="FHO6" s="65"/>
      <c r="FHP6" s="65"/>
      <c r="FHQ6" s="65"/>
      <c r="FHR6" s="65"/>
      <c r="FHS6" s="65"/>
      <c r="FHT6" s="65"/>
      <c r="FHU6" s="65"/>
      <c r="FHV6" s="65"/>
      <c r="FHW6" s="65"/>
      <c r="FHX6" s="65"/>
      <c r="FHY6" s="65"/>
      <c r="FHZ6" s="65"/>
      <c r="FIA6" s="65"/>
      <c r="FIB6" s="65"/>
      <c r="FIC6" s="65"/>
      <c r="FID6" s="65"/>
      <c r="FIE6" s="65"/>
      <c r="FIF6" s="65"/>
      <c r="FIG6" s="65"/>
      <c r="FIH6" s="65"/>
      <c r="FII6" s="65"/>
      <c r="FIJ6" s="65"/>
      <c r="FIK6" s="65"/>
      <c r="FIL6" s="65"/>
      <c r="FIM6" s="65"/>
      <c r="FIN6" s="65"/>
      <c r="FIO6" s="65"/>
      <c r="FIP6" s="65"/>
      <c r="FIQ6" s="65"/>
      <c r="FIR6" s="65"/>
      <c r="FIS6" s="65"/>
      <c r="FIT6" s="65"/>
      <c r="FIU6" s="65"/>
      <c r="FIV6" s="65"/>
      <c r="FIW6" s="65"/>
      <c r="FIX6" s="65"/>
      <c r="FIY6" s="65"/>
      <c r="FIZ6" s="65"/>
      <c r="FJA6" s="65"/>
      <c r="FJB6" s="65"/>
      <c r="FJC6" s="65"/>
      <c r="FJD6" s="65"/>
      <c r="FJE6" s="65"/>
      <c r="FJF6" s="65"/>
      <c r="FJG6" s="65"/>
      <c r="FJH6" s="65"/>
      <c r="FJI6" s="65"/>
      <c r="FJJ6" s="65"/>
      <c r="FJK6" s="65"/>
      <c r="FJL6" s="65"/>
      <c r="FJM6" s="65"/>
      <c r="FJN6" s="65"/>
      <c r="FJO6" s="65"/>
      <c r="FJP6" s="65"/>
      <c r="FJQ6" s="65"/>
      <c r="FJR6" s="65"/>
      <c r="FJS6" s="65"/>
      <c r="FJT6" s="65"/>
      <c r="FJU6" s="65"/>
      <c r="FJV6" s="65"/>
      <c r="FJW6" s="65"/>
      <c r="FJX6" s="65"/>
      <c r="FJY6" s="65"/>
      <c r="FJZ6" s="65"/>
      <c r="FKA6" s="65"/>
      <c r="FKB6" s="65"/>
      <c r="FKC6" s="65"/>
      <c r="FKD6" s="65"/>
      <c r="FKE6" s="65"/>
      <c r="FKF6" s="65"/>
      <c r="FKG6" s="65"/>
      <c r="FKH6" s="65"/>
      <c r="FKI6" s="65"/>
      <c r="FKJ6" s="65"/>
      <c r="FKK6" s="65"/>
      <c r="FKL6" s="65"/>
      <c r="FKM6" s="65"/>
      <c r="FKN6" s="65"/>
      <c r="FKO6" s="65"/>
      <c r="FKP6" s="65"/>
      <c r="FKQ6" s="65"/>
      <c r="FKR6" s="65"/>
      <c r="FKS6" s="65"/>
      <c r="FKT6" s="65"/>
      <c r="FKU6" s="65"/>
      <c r="FKV6" s="65"/>
      <c r="FKW6" s="65"/>
      <c r="FKX6" s="65"/>
      <c r="FKY6" s="65"/>
      <c r="FKZ6" s="65"/>
      <c r="FLA6" s="65"/>
      <c r="FLB6" s="65"/>
      <c r="FLC6" s="65"/>
      <c r="FLD6" s="65"/>
      <c r="FLE6" s="65"/>
      <c r="FLF6" s="65"/>
      <c r="FLG6" s="65"/>
      <c r="FLH6" s="65"/>
      <c r="FLI6" s="65"/>
      <c r="FLJ6" s="65"/>
      <c r="FLK6" s="65"/>
      <c r="FLL6" s="65"/>
      <c r="FLM6" s="65"/>
      <c r="FLN6" s="65"/>
      <c r="FLO6" s="65"/>
      <c r="FLP6" s="65"/>
      <c r="FLQ6" s="65"/>
      <c r="FLR6" s="65"/>
      <c r="FLS6" s="65"/>
      <c r="FLT6" s="65"/>
      <c r="FLU6" s="65"/>
      <c r="FLV6" s="65"/>
      <c r="FLW6" s="65"/>
      <c r="FLX6" s="65"/>
      <c r="FLY6" s="65"/>
      <c r="FLZ6" s="65"/>
      <c r="FMA6" s="65"/>
      <c r="FMB6" s="65"/>
      <c r="FMC6" s="65"/>
      <c r="FMD6" s="65"/>
      <c r="FME6" s="65"/>
      <c r="FMF6" s="65"/>
      <c r="FMG6" s="65"/>
      <c r="FMH6" s="65"/>
      <c r="FMI6" s="65"/>
      <c r="FMJ6" s="65"/>
      <c r="FMK6" s="65"/>
      <c r="FML6" s="65"/>
      <c r="FMM6" s="65"/>
      <c r="FMN6" s="65"/>
      <c r="FMO6" s="65"/>
      <c r="FMP6" s="65"/>
      <c r="FMQ6" s="65"/>
      <c r="FMR6" s="65"/>
      <c r="FMS6" s="65"/>
      <c r="FMT6" s="65"/>
      <c r="FMU6" s="65"/>
      <c r="FMV6" s="65"/>
      <c r="FMW6" s="65"/>
      <c r="FMX6" s="65"/>
      <c r="FMY6" s="65"/>
      <c r="FMZ6" s="65"/>
      <c r="FNA6" s="65"/>
      <c r="FNB6" s="65"/>
      <c r="FNC6" s="65"/>
      <c r="FND6" s="65"/>
      <c r="FNE6" s="65"/>
      <c r="FNF6" s="65"/>
      <c r="FNG6" s="65"/>
      <c r="FNH6" s="65"/>
      <c r="FNI6" s="65"/>
      <c r="FNJ6" s="65"/>
      <c r="FNK6" s="65"/>
      <c r="FNL6" s="65"/>
      <c r="FNM6" s="65"/>
      <c r="FNN6" s="65"/>
      <c r="FNO6" s="65"/>
      <c r="FNP6" s="65"/>
      <c r="FNQ6" s="65"/>
      <c r="FNR6" s="65"/>
      <c r="FNS6" s="65"/>
      <c r="FNT6" s="65"/>
      <c r="FNU6" s="65"/>
      <c r="FNV6" s="65"/>
      <c r="FNW6" s="65"/>
      <c r="FNX6" s="65"/>
      <c r="FNY6" s="65"/>
      <c r="FNZ6" s="65"/>
      <c r="FOA6" s="65"/>
      <c r="FOB6" s="65"/>
      <c r="FOC6" s="65"/>
      <c r="FOD6" s="65"/>
      <c r="FOE6" s="65"/>
      <c r="FOF6" s="65"/>
      <c r="FOG6" s="65"/>
      <c r="FOH6" s="65"/>
      <c r="FOI6" s="65"/>
      <c r="FOJ6" s="65"/>
      <c r="FOK6" s="65"/>
      <c r="FOL6" s="65"/>
      <c r="FOM6" s="65"/>
      <c r="FON6" s="65"/>
      <c r="FOO6" s="65"/>
      <c r="FOP6" s="65"/>
      <c r="FOQ6" s="65"/>
      <c r="FOR6" s="65"/>
      <c r="FOS6" s="65"/>
      <c r="FOT6" s="65"/>
      <c r="FOU6" s="65"/>
      <c r="FOV6" s="65"/>
      <c r="FOW6" s="65"/>
      <c r="FOX6" s="65"/>
      <c r="FOY6" s="65"/>
      <c r="FOZ6" s="65"/>
      <c r="FPA6" s="65"/>
      <c r="FPB6" s="65"/>
      <c r="FPC6" s="65"/>
      <c r="FPD6" s="65"/>
      <c r="FPE6" s="65"/>
      <c r="FPF6" s="65"/>
      <c r="FPG6" s="65"/>
      <c r="FPH6" s="65"/>
      <c r="FPI6" s="65"/>
      <c r="FPJ6" s="65"/>
      <c r="FPK6" s="65"/>
      <c r="FPL6" s="65"/>
      <c r="FPM6" s="65"/>
      <c r="FPN6" s="65"/>
      <c r="FPO6" s="65"/>
      <c r="FPP6" s="65"/>
      <c r="FPQ6" s="65"/>
      <c r="FPR6" s="65"/>
      <c r="FPS6" s="65"/>
      <c r="FPT6" s="65"/>
      <c r="FPU6" s="65"/>
      <c r="FPV6" s="65"/>
      <c r="FPW6" s="65"/>
      <c r="FPX6" s="65"/>
      <c r="FPY6" s="65"/>
      <c r="FPZ6" s="65"/>
      <c r="FQA6" s="65"/>
      <c r="FQB6" s="65"/>
      <c r="FQC6" s="65"/>
      <c r="FQD6" s="65"/>
      <c r="FQE6" s="65"/>
      <c r="FQF6" s="65"/>
      <c r="FQG6" s="65"/>
      <c r="FQH6" s="65"/>
      <c r="FQI6" s="65"/>
      <c r="FQJ6" s="65"/>
      <c r="FQK6" s="65"/>
      <c r="FQL6" s="65"/>
      <c r="FQM6" s="65"/>
      <c r="FQN6" s="65"/>
      <c r="FQO6" s="65"/>
      <c r="FQP6" s="65"/>
      <c r="FQQ6" s="65"/>
      <c r="FQR6" s="65"/>
      <c r="FQS6" s="65"/>
      <c r="FQT6" s="65"/>
      <c r="FQU6" s="65"/>
      <c r="FQV6" s="65"/>
      <c r="FQW6" s="65"/>
      <c r="FQX6" s="65"/>
      <c r="FQY6" s="65"/>
      <c r="FQZ6" s="65"/>
      <c r="FRA6" s="65"/>
      <c r="FRB6" s="65"/>
      <c r="FRC6" s="65"/>
      <c r="FRD6" s="65"/>
      <c r="FRE6" s="65"/>
      <c r="FRF6" s="65"/>
      <c r="FRG6" s="65"/>
      <c r="FRH6" s="65"/>
      <c r="FRI6" s="65"/>
      <c r="FRJ6" s="65"/>
      <c r="FRK6" s="65"/>
      <c r="FRL6" s="65"/>
      <c r="FRM6" s="65"/>
      <c r="FRN6" s="65"/>
      <c r="FRO6" s="65"/>
      <c r="FRP6" s="65"/>
      <c r="FRQ6" s="65"/>
      <c r="FRR6" s="65"/>
      <c r="FRS6" s="65"/>
      <c r="FRT6" s="65"/>
      <c r="FRU6" s="65"/>
      <c r="FRV6" s="65"/>
      <c r="FRW6" s="65"/>
      <c r="FRX6" s="65"/>
      <c r="FRY6" s="65"/>
      <c r="FRZ6" s="65"/>
      <c r="FSA6" s="65"/>
      <c r="FSB6" s="65"/>
      <c r="FSC6" s="65"/>
      <c r="FSD6" s="65"/>
      <c r="FSE6" s="65"/>
      <c r="FSF6" s="65"/>
      <c r="FSG6" s="65"/>
      <c r="FSH6" s="65"/>
      <c r="FSI6" s="65"/>
      <c r="FSJ6" s="65"/>
      <c r="FSK6" s="65"/>
      <c r="FSL6" s="65"/>
      <c r="FSM6" s="65"/>
      <c r="FSN6" s="65"/>
      <c r="FSO6" s="65"/>
      <c r="FSP6" s="65"/>
      <c r="FSQ6" s="65"/>
      <c r="FSR6" s="65"/>
      <c r="FSS6" s="65"/>
      <c r="FST6" s="65"/>
      <c r="FSU6" s="65"/>
      <c r="FSV6" s="65"/>
      <c r="FSW6" s="65"/>
      <c r="FSX6" s="65"/>
      <c r="FSY6" s="65"/>
      <c r="FSZ6" s="65"/>
      <c r="FTA6" s="65"/>
      <c r="FTB6" s="65"/>
      <c r="FTC6" s="65"/>
      <c r="FTD6" s="65"/>
      <c r="FTE6" s="65"/>
      <c r="FTF6" s="65"/>
      <c r="FTG6" s="65"/>
      <c r="FTH6" s="65"/>
      <c r="FTI6" s="65"/>
      <c r="FTJ6" s="65"/>
      <c r="FTK6" s="65"/>
      <c r="FTL6" s="65"/>
      <c r="FTM6" s="65"/>
      <c r="FTN6" s="65"/>
      <c r="FTO6" s="65"/>
      <c r="FTP6" s="65"/>
      <c r="FTQ6" s="65"/>
      <c r="FTR6" s="65"/>
      <c r="FTS6" s="65"/>
      <c r="FTT6" s="65"/>
      <c r="FTU6" s="65"/>
      <c r="FTV6" s="65"/>
      <c r="FTW6" s="65"/>
      <c r="FTX6" s="65"/>
      <c r="FTY6" s="65"/>
      <c r="FTZ6" s="65"/>
      <c r="FUA6" s="65"/>
      <c r="FUB6" s="65"/>
      <c r="FUC6" s="65"/>
      <c r="FUD6" s="65"/>
      <c r="FUE6" s="65"/>
      <c r="FUF6" s="65"/>
      <c r="FUG6" s="65"/>
      <c r="FUH6" s="65"/>
      <c r="FUI6" s="65"/>
      <c r="FUJ6" s="65"/>
      <c r="FUK6" s="65"/>
      <c r="FUL6" s="65"/>
      <c r="FUM6" s="65"/>
      <c r="FUN6" s="65"/>
      <c r="FUO6" s="65"/>
      <c r="FUP6" s="65"/>
      <c r="FUQ6" s="65"/>
      <c r="FUR6" s="65"/>
      <c r="FUS6" s="65"/>
      <c r="FUT6" s="65"/>
      <c r="FUU6" s="65"/>
      <c r="FUV6" s="65"/>
      <c r="FUW6" s="65"/>
      <c r="FUX6" s="65"/>
      <c r="FUY6" s="65"/>
      <c r="FUZ6" s="65"/>
      <c r="FVA6" s="65"/>
      <c r="FVB6" s="65"/>
      <c r="FVC6" s="65"/>
      <c r="FVD6" s="65"/>
      <c r="FVE6" s="65"/>
      <c r="FVF6" s="65"/>
      <c r="FVG6" s="65"/>
      <c r="FVH6" s="65"/>
      <c r="FVI6" s="65"/>
      <c r="FVJ6" s="65"/>
      <c r="FVK6" s="65"/>
      <c r="FVL6" s="65"/>
      <c r="FVM6" s="65"/>
      <c r="FVN6" s="65"/>
      <c r="FVO6" s="65"/>
      <c r="FVP6" s="65"/>
      <c r="FVQ6" s="65"/>
      <c r="FVR6" s="65"/>
      <c r="FVS6" s="65"/>
      <c r="FVT6" s="65"/>
      <c r="FVU6" s="65"/>
      <c r="FVV6" s="65"/>
      <c r="FVW6" s="65"/>
      <c r="FVX6" s="65"/>
      <c r="FVY6" s="65"/>
      <c r="FVZ6" s="65"/>
      <c r="FWA6" s="65"/>
      <c r="FWB6" s="65"/>
      <c r="FWC6" s="65"/>
      <c r="FWD6" s="65"/>
      <c r="FWE6" s="65"/>
      <c r="FWF6" s="65"/>
      <c r="FWG6" s="65"/>
      <c r="FWH6" s="65"/>
      <c r="FWI6" s="65"/>
      <c r="FWJ6" s="65"/>
      <c r="FWK6" s="65"/>
      <c r="FWL6" s="65"/>
      <c r="FWM6" s="65"/>
      <c r="FWN6" s="65"/>
      <c r="FWO6" s="65"/>
      <c r="FWP6" s="65"/>
      <c r="FWQ6" s="65"/>
      <c r="FWR6" s="65"/>
      <c r="FWS6" s="65"/>
      <c r="FWT6" s="65"/>
      <c r="FWU6" s="65"/>
      <c r="FWV6" s="65"/>
      <c r="FWW6" s="65"/>
      <c r="FWX6" s="65"/>
      <c r="FWY6" s="65"/>
      <c r="FWZ6" s="65"/>
      <c r="FXA6" s="65"/>
      <c r="FXB6" s="65"/>
      <c r="FXC6" s="65"/>
      <c r="FXD6" s="65"/>
      <c r="FXE6" s="65"/>
      <c r="FXF6" s="65"/>
      <c r="FXG6" s="65"/>
      <c r="FXH6" s="65"/>
      <c r="FXI6" s="65"/>
      <c r="FXJ6" s="65"/>
      <c r="FXK6" s="65"/>
      <c r="FXL6" s="65"/>
      <c r="FXM6" s="65"/>
      <c r="FXN6" s="65"/>
      <c r="FXO6" s="65"/>
      <c r="FXP6" s="65"/>
      <c r="FXQ6" s="65"/>
      <c r="FXR6" s="65"/>
      <c r="FXS6" s="65"/>
      <c r="FXT6" s="65"/>
      <c r="FXU6" s="65"/>
      <c r="FXV6" s="65"/>
      <c r="FXW6" s="65"/>
      <c r="FXX6" s="65"/>
      <c r="FXY6" s="65"/>
      <c r="FXZ6" s="65"/>
      <c r="FYA6" s="65"/>
      <c r="FYB6" s="65"/>
      <c r="FYC6" s="65"/>
      <c r="FYD6" s="65"/>
      <c r="FYE6" s="65"/>
      <c r="FYF6" s="65"/>
      <c r="FYG6" s="65"/>
      <c r="FYH6" s="65"/>
      <c r="FYI6" s="65"/>
      <c r="FYJ6" s="65"/>
      <c r="FYK6" s="65"/>
      <c r="FYL6" s="65"/>
      <c r="FYM6" s="65"/>
      <c r="FYN6" s="65"/>
      <c r="FYO6" s="65"/>
      <c r="FYP6" s="65"/>
      <c r="FYQ6" s="65"/>
      <c r="FYR6" s="65"/>
      <c r="FYS6" s="65"/>
      <c r="FYT6" s="65"/>
      <c r="FYU6" s="65"/>
      <c r="FYV6" s="65"/>
      <c r="FYW6" s="65"/>
      <c r="FYX6" s="65"/>
      <c r="FYY6" s="65"/>
      <c r="FYZ6" s="65"/>
      <c r="FZA6" s="65"/>
      <c r="FZB6" s="65"/>
      <c r="FZC6" s="65"/>
      <c r="FZD6" s="65"/>
      <c r="FZE6" s="65"/>
      <c r="FZF6" s="65"/>
      <c r="FZG6" s="65"/>
      <c r="FZH6" s="65"/>
      <c r="FZI6" s="65"/>
      <c r="FZJ6" s="65"/>
      <c r="FZK6" s="65"/>
      <c r="FZL6" s="65"/>
      <c r="FZM6" s="65"/>
      <c r="FZN6" s="65"/>
      <c r="FZO6" s="65"/>
      <c r="FZP6" s="65"/>
      <c r="FZQ6" s="65"/>
      <c r="FZR6" s="65"/>
      <c r="FZS6" s="65"/>
      <c r="FZT6" s="65"/>
      <c r="FZU6" s="65"/>
      <c r="FZV6" s="65"/>
      <c r="FZW6" s="65"/>
      <c r="FZX6" s="65"/>
      <c r="FZY6" s="65"/>
      <c r="FZZ6" s="65"/>
      <c r="GAA6" s="65"/>
      <c r="GAB6" s="65"/>
      <c r="GAC6" s="65"/>
      <c r="GAD6" s="65"/>
      <c r="GAE6" s="65"/>
      <c r="GAF6" s="65"/>
      <c r="GAG6" s="65"/>
      <c r="GAH6" s="65"/>
      <c r="GAI6" s="65"/>
      <c r="GAJ6" s="65"/>
      <c r="GAK6" s="65"/>
      <c r="GAL6" s="65"/>
      <c r="GAM6" s="65"/>
      <c r="GAN6" s="65"/>
      <c r="GAO6" s="65"/>
      <c r="GAP6" s="65"/>
      <c r="GAQ6" s="65"/>
      <c r="GAR6" s="65"/>
      <c r="GAS6" s="65"/>
      <c r="GAT6" s="65"/>
      <c r="GAU6" s="65"/>
      <c r="GAV6" s="65"/>
      <c r="GAW6" s="65"/>
      <c r="GAX6" s="65"/>
      <c r="GAY6" s="65"/>
      <c r="GAZ6" s="65"/>
      <c r="GBA6" s="65"/>
      <c r="GBB6" s="65"/>
      <c r="GBC6" s="65"/>
      <c r="GBD6" s="65"/>
      <c r="GBE6" s="65"/>
      <c r="GBF6" s="65"/>
      <c r="GBG6" s="65"/>
      <c r="GBH6" s="65"/>
      <c r="GBI6" s="65"/>
      <c r="GBJ6" s="65"/>
      <c r="GBK6" s="65"/>
      <c r="GBL6" s="65"/>
      <c r="GBM6" s="65"/>
      <c r="GBN6" s="65"/>
      <c r="GBO6" s="65"/>
      <c r="GBP6" s="65"/>
      <c r="GBQ6" s="65"/>
      <c r="GBR6" s="65"/>
      <c r="GBS6" s="65"/>
      <c r="GBT6" s="65"/>
      <c r="GBU6" s="65"/>
      <c r="GBV6" s="65"/>
      <c r="GBW6" s="65"/>
      <c r="GBX6" s="65"/>
      <c r="GBY6" s="65"/>
      <c r="GBZ6" s="65"/>
      <c r="GCA6" s="65"/>
      <c r="GCB6" s="65"/>
      <c r="GCC6" s="65"/>
      <c r="GCD6" s="65"/>
      <c r="GCE6" s="65"/>
      <c r="GCF6" s="65"/>
      <c r="GCG6" s="65"/>
      <c r="GCH6" s="65"/>
      <c r="GCI6" s="65"/>
      <c r="GCJ6" s="65"/>
      <c r="GCK6" s="65"/>
      <c r="GCL6" s="65"/>
      <c r="GCM6" s="65"/>
      <c r="GCN6" s="65"/>
      <c r="GCO6" s="65"/>
      <c r="GCP6" s="65"/>
      <c r="GCQ6" s="65"/>
      <c r="GCR6" s="65"/>
      <c r="GCS6" s="65"/>
      <c r="GCT6" s="65"/>
      <c r="GCU6" s="65"/>
      <c r="GCV6" s="65"/>
      <c r="GCW6" s="65"/>
      <c r="GCX6" s="65"/>
      <c r="GCY6" s="65"/>
      <c r="GCZ6" s="65"/>
      <c r="GDA6" s="65"/>
      <c r="GDB6" s="65"/>
      <c r="GDC6" s="65"/>
      <c r="GDD6" s="65"/>
      <c r="GDE6" s="65"/>
      <c r="GDF6" s="65"/>
      <c r="GDG6" s="65"/>
      <c r="GDH6" s="65"/>
      <c r="GDI6" s="65"/>
      <c r="GDJ6" s="65"/>
      <c r="GDK6" s="65"/>
      <c r="GDL6" s="65"/>
      <c r="GDM6" s="65"/>
      <c r="GDN6" s="65"/>
      <c r="GDO6" s="65"/>
      <c r="GDP6" s="65"/>
      <c r="GDQ6" s="65"/>
      <c r="GDR6" s="65"/>
      <c r="GDS6" s="65"/>
      <c r="GDT6" s="65"/>
      <c r="GDU6" s="65"/>
      <c r="GDV6" s="65"/>
      <c r="GDW6" s="65"/>
      <c r="GDX6" s="65"/>
      <c r="GDY6" s="65"/>
      <c r="GDZ6" s="65"/>
      <c r="GEA6" s="65"/>
      <c r="GEB6" s="65"/>
      <c r="GEC6" s="65"/>
      <c r="GED6" s="65"/>
      <c r="GEE6" s="65"/>
      <c r="GEF6" s="65"/>
      <c r="GEG6" s="65"/>
      <c r="GEH6" s="65"/>
      <c r="GEI6" s="65"/>
      <c r="GEJ6" s="65"/>
      <c r="GEK6" s="65"/>
      <c r="GEL6" s="65"/>
      <c r="GEM6" s="65"/>
      <c r="GEN6" s="65"/>
      <c r="GEO6" s="65"/>
      <c r="GEP6" s="65"/>
      <c r="GEQ6" s="65"/>
      <c r="GER6" s="65"/>
      <c r="GES6" s="65"/>
      <c r="GET6" s="65"/>
      <c r="GEU6" s="65"/>
      <c r="GEV6" s="65"/>
      <c r="GEW6" s="65"/>
      <c r="GEX6" s="65"/>
      <c r="GEY6" s="65"/>
      <c r="GEZ6" s="65"/>
      <c r="GFA6" s="65"/>
      <c r="GFB6" s="65"/>
      <c r="GFC6" s="65"/>
      <c r="GFD6" s="65"/>
      <c r="GFE6" s="65"/>
      <c r="GFF6" s="65"/>
      <c r="GFG6" s="65"/>
      <c r="GFH6" s="65"/>
      <c r="GFI6" s="65"/>
      <c r="GFJ6" s="65"/>
      <c r="GFK6" s="65"/>
      <c r="GFL6" s="65"/>
      <c r="GFM6" s="65"/>
      <c r="GFN6" s="65"/>
      <c r="GFO6" s="65"/>
      <c r="GFP6" s="65"/>
      <c r="GFQ6" s="65"/>
      <c r="GFR6" s="65"/>
      <c r="GFS6" s="65"/>
      <c r="GFT6" s="65"/>
      <c r="GFU6" s="65"/>
      <c r="GFV6" s="65"/>
      <c r="GFW6" s="65"/>
      <c r="GFX6" s="65"/>
      <c r="GFY6" s="65"/>
      <c r="GFZ6" s="65"/>
      <c r="GGA6" s="65"/>
      <c r="GGB6" s="65"/>
      <c r="GGC6" s="65"/>
      <c r="GGD6" s="65"/>
      <c r="GGE6" s="65"/>
      <c r="GGF6" s="65"/>
      <c r="GGG6" s="65"/>
      <c r="GGH6" s="65"/>
      <c r="GGI6" s="65"/>
      <c r="GGJ6" s="65"/>
      <c r="GGK6" s="65"/>
      <c r="GGL6" s="65"/>
      <c r="GGM6" s="65"/>
      <c r="GGN6" s="65"/>
      <c r="GGO6" s="65"/>
      <c r="GGP6" s="65"/>
      <c r="GGQ6" s="65"/>
      <c r="GGR6" s="65"/>
      <c r="GGS6" s="65"/>
      <c r="GGT6" s="65"/>
      <c r="GGU6" s="65"/>
      <c r="GGV6" s="65"/>
      <c r="GGW6" s="65"/>
      <c r="GGX6" s="65"/>
      <c r="GGY6" s="65"/>
      <c r="GGZ6" s="65"/>
      <c r="GHA6" s="65"/>
      <c r="GHB6" s="65"/>
      <c r="GHC6" s="65"/>
      <c r="GHD6" s="65"/>
      <c r="GHE6" s="65"/>
      <c r="GHF6" s="65"/>
      <c r="GHG6" s="65"/>
      <c r="GHH6" s="65"/>
      <c r="GHI6" s="65"/>
      <c r="GHJ6" s="65"/>
      <c r="GHK6" s="65"/>
      <c r="GHL6" s="65"/>
      <c r="GHM6" s="65"/>
      <c r="GHN6" s="65"/>
      <c r="GHO6" s="65"/>
      <c r="GHP6" s="65"/>
      <c r="GHQ6" s="65"/>
      <c r="GHR6" s="65"/>
      <c r="GHS6" s="65"/>
      <c r="GHT6" s="65"/>
      <c r="GHU6" s="65"/>
      <c r="GHV6" s="65"/>
      <c r="GHW6" s="65"/>
      <c r="GHX6" s="65"/>
      <c r="GHY6" s="65"/>
      <c r="GHZ6" s="65"/>
      <c r="GIA6" s="65"/>
      <c r="GIB6" s="65"/>
      <c r="GIC6" s="65"/>
      <c r="GID6" s="65"/>
      <c r="GIE6" s="65"/>
      <c r="GIF6" s="65"/>
      <c r="GIG6" s="65"/>
      <c r="GIH6" s="65"/>
      <c r="GII6" s="65"/>
      <c r="GIJ6" s="65"/>
      <c r="GIK6" s="65"/>
      <c r="GIL6" s="65"/>
      <c r="GIM6" s="65"/>
      <c r="GIN6" s="65"/>
      <c r="GIO6" s="65"/>
      <c r="GIP6" s="65"/>
      <c r="GIQ6" s="65"/>
      <c r="GIR6" s="65"/>
      <c r="GIS6" s="65"/>
      <c r="GIT6" s="65"/>
      <c r="GIU6" s="65"/>
      <c r="GIV6" s="65"/>
      <c r="GIW6" s="65"/>
      <c r="GIX6" s="65"/>
      <c r="GIY6" s="65"/>
      <c r="GIZ6" s="65"/>
      <c r="GJA6" s="65"/>
      <c r="GJB6" s="65"/>
      <c r="GJC6" s="65"/>
      <c r="GJD6" s="65"/>
      <c r="GJE6" s="65"/>
      <c r="GJF6" s="65"/>
      <c r="GJG6" s="65"/>
      <c r="GJH6" s="65"/>
      <c r="GJI6" s="65"/>
      <c r="GJJ6" s="65"/>
      <c r="GJK6" s="65"/>
      <c r="GJL6" s="65"/>
      <c r="GJM6" s="65"/>
      <c r="GJN6" s="65"/>
      <c r="GJO6" s="65"/>
      <c r="GJP6" s="65"/>
      <c r="GJQ6" s="65"/>
      <c r="GJR6" s="65"/>
      <c r="GJS6" s="65"/>
      <c r="GJT6" s="65"/>
      <c r="GJU6" s="65"/>
      <c r="GJV6" s="65"/>
      <c r="GJW6" s="65"/>
      <c r="GJX6" s="65"/>
      <c r="GJY6" s="65"/>
      <c r="GJZ6" s="65"/>
      <c r="GKA6" s="65"/>
      <c r="GKB6" s="65"/>
      <c r="GKC6" s="65"/>
      <c r="GKD6" s="65"/>
      <c r="GKE6" s="65"/>
      <c r="GKF6" s="65"/>
      <c r="GKG6" s="65"/>
      <c r="GKH6" s="65"/>
      <c r="GKI6" s="65"/>
      <c r="GKJ6" s="65"/>
      <c r="GKK6" s="65"/>
      <c r="GKL6" s="65"/>
      <c r="GKM6" s="65"/>
      <c r="GKN6" s="65"/>
      <c r="GKO6" s="65"/>
      <c r="GKP6" s="65"/>
      <c r="GKQ6" s="65"/>
      <c r="GKR6" s="65"/>
      <c r="GKS6" s="65"/>
      <c r="GKT6" s="65"/>
      <c r="GKU6" s="65"/>
      <c r="GKV6" s="65"/>
      <c r="GKW6" s="65"/>
      <c r="GKX6" s="65"/>
      <c r="GKY6" s="65"/>
      <c r="GKZ6" s="65"/>
      <c r="GLA6" s="65"/>
      <c r="GLB6" s="65"/>
      <c r="GLC6" s="65"/>
      <c r="GLD6" s="65"/>
      <c r="GLE6" s="65"/>
      <c r="GLF6" s="65"/>
      <c r="GLG6" s="65"/>
      <c r="GLH6" s="65"/>
      <c r="GLI6" s="65"/>
      <c r="GLJ6" s="65"/>
      <c r="GLK6" s="65"/>
      <c r="GLL6" s="65"/>
      <c r="GLM6" s="65"/>
      <c r="GLN6" s="65"/>
      <c r="GLO6" s="65"/>
      <c r="GLP6" s="65"/>
      <c r="GLQ6" s="65"/>
      <c r="GLR6" s="65"/>
      <c r="GLS6" s="65"/>
      <c r="GLT6" s="65"/>
      <c r="GLU6" s="65"/>
      <c r="GLV6" s="65"/>
      <c r="GLW6" s="65"/>
      <c r="GLX6" s="65"/>
      <c r="GLY6" s="65"/>
      <c r="GLZ6" s="65"/>
      <c r="GMA6" s="65"/>
      <c r="GMB6" s="65"/>
      <c r="GMC6" s="65"/>
      <c r="GMD6" s="65"/>
      <c r="GME6" s="65"/>
      <c r="GMF6" s="65"/>
      <c r="GMG6" s="65"/>
      <c r="GMH6" s="65"/>
      <c r="GMI6" s="65"/>
      <c r="GMJ6" s="65"/>
      <c r="GMK6" s="65"/>
      <c r="GML6" s="65"/>
      <c r="GMM6" s="65"/>
      <c r="GMN6" s="65"/>
      <c r="GMO6" s="65"/>
      <c r="GMP6" s="65"/>
      <c r="GMQ6" s="65"/>
      <c r="GMR6" s="65"/>
      <c r="GMS6" s="65"/>
      <c r="GMT6" s="65"/>
      <c r="GMU6" s="65"/>
      <c r="GMV6" s="65"/>
      <c r="GMW6" s="65"/>
      <c r="GMX6" s="65"/>
      <c r="GMY6" s="65"/>
      <c r="GMZ6" s="65"/>
      <c r="GNA6" s="65"/>
      <c r="GNB6" s="65"/>
      <c r="GNC6" s="65"/>
      <c r="GND6" s="65"/>
      <c r="GNE6" s="65"/>
      <c r="GNF6" s="65"/>
      <c r="GNG6" s="65"/>
      <c r="GNH6" s="65"/>
      <c r="GNI6" s="65"/>
      <c r="GNJ6" s="65"/>
      <c r="GNK6" s="65"/>
      <c r="GNL6" s="65"/>
      <c r="GNM6" s="65"/>
      <c r="GNN6" s="65"/>
      <c r="GNO6" s="65"/>
      <c r="GNP6" s="65"/>
      <c r="GNQ6" s="65"/>
      <c r="GNR6" s="65"/>
      <c r="GNS6" s="65"/>
      <c r="GNT6" s="65"/>
      <c r="GNU6" s="65"/>
      <c r="GNV6" s="65"/>
      <c r="GNW6" s="65"/>
      <c r="GNX6" s="65"/>
      <c r="GNY6" s="65"/>
      <c r="GNZ6" s="65"/>
      <c r="GOA6" s="65"/>
      <c r="GOB6" s="65"/>
      <c r="GOC6" s="65"/>
      <c r="GOD6" s="65"/>
      <c r="GOE6" s="65"/>
      <c r="GOF6" s="65"/>
      <c r="GOG6" s="65"/>
      <c r="GOH6" s="65"/>
      <c r="GOI6" s="65"/>
      <c r="GOJ6" s="65"/>
      <c r="GOK6" s="65"/>
      <c r="GOL6" s="65"/>
      <c r="GOM6" s="65"/>
      <c r="GON6" s="65"/>
      <c r="GOO6" s="65"/>
      <c r="GOP6" s="65"/>
      <c r="GOQ6" s="65"/>
      <c r="GOR6" s="65"/>
      <c r="GOS6" s="65"/>
      <c r="GOT6" s="65"/>
      <c r="GOU6" s="65"/>
      <c r="GOV6" s="65"/>
      <c r="GOW6" s="65"/>
      <c r="GOX6" s="65"/>
      <c r="GOY6" s="65"/>
      <c r="GOZ6" s="65"/>
      <c r="GPA6" s="65"/>
      <c r="GPB6" s="65"/>
      <c r="GPC6" s="65"/>
      <c r="GPD6" s="65"/>
      <c r="GPE6" s="65"/>
      <c r="GPF6" s="65"/>
      <c r="GPG6" s="65"/>
      <c r="GPH6" s="65"/>
      <c r="GPI6" s="65"/>
      <c r="GPJ6" s="65"/>
      <c r="GPK6" s="65"/>
      <c r="GPL6" s="65"/>
      <c r="GPM6" s="65"/>
      <c r="GPN6" s="65"/>
      <c r="GPO6" s="65"/>
      <c r="GPP6" s="65"/>
      <c r="GPQ6" s="65"/>
      <c r="GPR6" s="65"/>
      <c r="GPS6" s="65"/>
      <c r="GPT6" s="65"/>
      <c r="GPU6" s="65"/>
      <c r="GPV6" s="65"/>
      <c r="GPW6" s="65"/>
      <c r="GPX6" s="65"/>
      <c r="GPY6" s="65"/>
      <c r="GPZ6" s="65"/>
      <c r="GQA6" s="65"/>
      <c r="GQB6" s="65"/>
      <c r="GQC6" s="65"/>
      <c r="GQD6" s="65"/>
      <c r="GQE6" s="65"/>
      <c r="GQF6" s="65"/>
      <c r="GQG6" s="65"/>
      <c r="GQH6" s="65"/>
      <c r="GQI6" s="65"/>
      <c r="GQJ6" s="65"/>
      <c r="GQK6" s="65"/>
      <c r="GQL6" s="65"/>
      <c r="GQM6" s="65"/>
      <c r="GQN6" s="65"/>
      <c r="GQO6" s="65"/>
      <c r="GQP6" s="65"/>
      <c r="GQQ6" s="65"/>
      <c r="GQR6" s="65"/>
      <c r="GQS6" s="65"/>
      <c r="GQT6" s="65"/>
      <c r="GQU6" s="65"/>
      <c r="GQV6" s="65"/>
      <c r="GQW6" s="65"/>
      <c r="GQX6" s="65"/>
      <c r="GQY6" s="65"/>
      <c r="GQZ6" s="65"/>
      <c r="GRA6" s="65"/>
      <c r="GRB6" s="65"/>
      <c r="GRC6" s="65"/>
      <c r="GRD6" s="65"/>
      <c r="GRE6" s="65"/>
      <c r="GRF6" s="65"/>
      <c r="GRG6" s="65"/>
      <c r="GRH6" s="65"/>
      <c r="GRI6" s="65"/>
      <c r="GRJ6" s="65"/>
      <c r="GRK6" s="65"/>
      <c r="GRL6" s="65"/>
      <c r="GRM6" s="65"/>
      <c r="GRN6" s="65"/>
      <c r="GRO6" s="65"/>
      <c r="GRP6" s="65"/>
      <c r="GRQ6" s="65"/>
      <c r="GRR6" s="65"/>
      <c r="GRS6" s="65"/>
      <c r="GRT6" s="65"/>
      <c r="GRU6" s="65"/>
      <c r="GRV6" s="65"/>
      <c r="GRW6" s="65"/>
      <c r="GRX6" s="65"/>
      <c r="GRY6" s="65"/>
      <c r="GRZ6" s="65"/>
      <c r="GSA6" s="65"/>
      <c r="GSB6" s="65"/>
      <c r="GSC6" s="65"/>
      <c r="GSD6" s="65"/>
      <c r="GSE6" s="65"/>
      <c r="GSF6" s="65"/>
      <c r="GSG6" s="65"/>
      <c r="GSH6" s="65"/>
      <c r="GSI6" s="65"/>
      <c r="GSJ6" s="65"/>
      <c r="GSK6" s="65"/>
      <c r="GSL6" s="65"/>
      <c r="GSM6" s="65"/>
      <c r="GSN6" s="65"/>
      <c r="GSO6" s="65"/>
      <c r="GSP6" s="65"/>
      <c r="GSQ6" s="65"/>
      <c r="GSR6" s="65"/>
      <c r="GSS6" s="65"/>
      <c r="GST6" s="65"/>
      <c r="GSU6" s="65"/>
      <c r="GSV6" s="65"/>
      <c r="GSW6" s="65"/>
      <c r="GSX6" s="65"/>
      <c r="GSY6" s="65"/>
      <c r="GSZ6" s="65"/>
      <c r="GTA6" s="65"/>
      <c r="GTB6" s="65"/>
      <c r="GTC6" s="65"/>
      <c r="GTD6" s="65"/>
      <c r="GTE6" s="65"/>
      <c r="GTF6" s="65"/>
      <c r="GTG6" s="65"/>
      <c r="GTH6" s="65"/>
      <c r="GTI6" s="65"/>
      <c r="GTJ6" s="65"/>
      <c r="GTK6" s="65"/>
      <c r="GTL6" s="65"/>
      <c r="GTM6" s="65"/>
      <c r="GTN6" s="65"/>
      <c r="GTO6" s="65"/>
      <c r="GTP6" s="65"/>
      <c r="GTQ6" s="65"/>
      <c r="GTR6" s="65"/>
      <c r="GTS6" s="65"/>
      <c r="GTT6" s="65"/>
      <c r="GTU6" s="65"/>
      <c r="GTV6" s="65"/>
      <c r="GTW6" s="65"/>
      <c r="GTX6" s="65"/>
      <c r="GTY6" s="65"/>
      <c r="GTZ6" s="65"/>
      <c r="GUA6" s="65"/>
      <c r="GUB6" s="65"/>
      <c r="GUC6" s="65"/>
      <c r="GUD6" s="65"/>
      <c r="GUE6" s="65"/>
      <c r="GUF6" s="65"/>
      <c r="GUG6" s="65"/>
      <c r="GUH6" s="65"/>
      <c r="GUI6" s="65"/>
      <c r="GUJ6" s="65"/>
      <c r="GUK6" s="65"/>
      <c r="GUL6" s="65"/>
      <c r="GUM6" s="65"/>
      <c r="GUN6" s="65"/>
      <c r="GUO6" s="65"/>
      <c r="GUP6" s="65"/>
      <c r="GUQ6" s="65"/>
      <c r="GUR6" s="65"/>
      <c r="GUS6" s="65"/>
      <c r="GUT6" s="65"/>
      <c r="GUU6" s="65"/>
      <c r="GUV6" s="65"/>
      <c r="GUW6" s="65"/>
      <c r="GUX6" s="65"/>
      <c r="GUY6" s="65"/>
      <c r="GUZ6" s="65"/>
      <c r="GVA6" s="65"/>
      <c r="GVB6" s="65"/>
      <c r="GVC6" s="65"/>
      <c r="GVD6" s="65"/>
      <c r="GVE6" s="65"/>
      <c r="GVF6" s="65"/>
      <c r="GVG6" s="65"/>
      <c r="GVH6" s="65"/>
      <c r="GVI6" s="65"/>
      <c r="GVJ6" s="65"/>
      <c r="GVK6" s="65"/>
      <c r="GVL6" s="65"/>
      <c r="GVM6" s="65"/>
      <c r="GVN6" s="65"/>
      <c r="GVO6" s="65"/>
      <c r="GVP6" s="65"/>
      <c r="GVQ6" s="65"/>
      <c r="GVR6" s="65"/>
      <c r="GVS6" s="65"/>
      <c r="GVT6" s="65"/>
      <c r="GVU6" s="65"/>
      <c r="GVV6" s="65"/>
      <c r="GVW6" s="65"/>
      <c r="GVX6" s="65"/>
      <c r="GVY6" s="65"/>
      <c r="GVZ6" s="65"/>
      <c r="GWA6" s="65"/>
      <c r="GWB6" s="65"/>
      <c r="GWC6" s="65"/>
      <c r="GWD6" s="65"/>
      <c r="GWE6" s="65"/>
      <c r="GWF6" s="65"/>
      <c r="GWG6" s="65"/>
      <c r="GWH6" s="65"/>
      <c r="GWI6" s="65"/>
      <c r="GWJ6" s="65"/>
      <c r="GWK6" s="65"/>
      <c r="GWL6" s="65"/>
      <c r="GWM6" s="65"/>
      <c r="GWN6" s="65"/>
      <c r="GWO6" s="65"/>
      <c r="GWP6" s="65"/>
      <c r="GWQ6" s="65"/>
      <c r="GWR6" s="65"/>
      <c r="GWS6" s="65"/>
      <c r="GWT6" s="65"/>
      <c r="GWU6" s="65"/>
      <c r="GWV6" s="65"/>
      <c r="GWW6" s="65"/>
      <c r="GWX6" s="65"/>
      <c r="GWY6" s="65"/>
      <c r="GWZ6" s="65"/>
      <c r="GXA6" s="65"/>
      <c r="GXB6" s="65"/>
      <c r="GXC6" s="65"/>
      <c r="GXD6" s="65"/>
      <c r="GXE6" s="65"/>
      <c r="GXF6" s="65"/>
      <c r="GXG6" s="65"/>
      <c r="GXH6" s="65"/>
      <c r="GXI6" s="65"/>
      <c r="GXJ6" s="65"/>
      <c r="GXK6" s="65"/>
      <c r="GXL6" s="65"/>
      <c r="GXM6" s="65"/>
      <c r="GXN6" s="65"/>
      <c r="GXO6" s="65"/>
      <c r="GXP6" s="65"/>
      <c r="GXQ6" s="65"/>
      <c r="GXR6" s="65"/>
      <c r="GXS6" s="65"/>
      <c r="GXT6" s="65"/>
      <c r="GXU6" s="65"/>
      <c r="GXV6" s="65"/>
      <c r="GXW6" s="65"/>
      <c r="GXX6" s="65"/>
      <c r="GXY6" s="65"/>
      <c r="GXZ6" s="65"/>
      <c r="GYA6" s="65"/>
      <c r="GYB6" s="65"/>
      <c r="GYC6" s="65"/>
      <c r="GYD6" s="65"/>
      <c r="GYE6" s="65"/>
      <c r="GYF6" s="65"/>
      <c r="GYG6" s="65"/>
      <c r="GYH6" s="65"/>
      <c r="GYI6" s="65"/>
      <c r="GYJ6" s="65"/>
      <c r="GYK6" s="65"/>
      <c r="GYL6" s="65"/>
      <c r="GYM6" s="65"/>
      <c r="GYN6" s="65"/>
      <c r="GYO6" s="65"/>
      <c r="GYP6" s="65"/>
      <c r="GYQ6" s="65"/>
      <c r="GYR6" s="65"/>
      <c r="GYS6" s="65"/>
      <c r="GYT6" s="65"/>
      <c r="GYU6" s="65"/>
      <c r="GYV6" s="65"/>
      <c r="GYW6" s="65"/>
      <c r="GYX6" s="65"/>
      <c r="GYY6" s="65"/>
      <c r="GYZ6" s="65"/>
      <c r="GZA6" s="65"/>
      <c r="GZB6" s="65"/>
      <c r="GZC6" s="65"/>
      <c r="GZD6" s="65"/>
      <c r="GZE6" s="65"/>
      <c r="GZF6" s="65"/>
      <c r="GZG6" s="65"/>
      <c r="GZH6" s="65"/>
      <c r="GZI6" s="65"/>
      <c r="GZJ6" s="65"/>
      <c r="GZK6" s="65"/>
      <c r="GZL6" s="65"/>
      <c r="GZM6" s="65"/>
      <c r="GZN6" s="65"/>
      <c r="GZO6" s="65"/>
      <c r="GZP6" s="65"/>
      <c r="GZQ6" s="65"/>
      <c r="GZR6" s="65"/>
      <c r="GZS6" s="65"/>
      <c r="GZT6" s="65"/>
      <c r="GZU6" s="65"/>
      <c r="GZV6" s="65"/>
      <c r="GZW6" s="65"/>
      <c r="GZX6" s="65"/>
      <c r="GZY6" s="65"/>
      <c r="GZZ6" s="65"/>
      <c r="HAA6" s="65"/>
      <c r="HAB6" s="65"/>
      <c r="HAC6" s="65"/>
      <c r="HAD6" s="65"/>
      <c r="HAE6" s="65"/>
      <c r="HAF6" s="65"/>
      <c r="HAG6" s="65"/>
      <c r="HAH6" s="65"/>
      <c r="HAI6" s="65"/>
      <c r="HAJ6" s="65"/>
      <c r="HAK6" s="65"/>
      <c r="HAL6" s="65"/>
      <c r="HAM6" s="65"/>
      <c r="HAN6" s="65"/>
      <c r="HAO6" s="65"/>
      <c r="HAP6" s="65"/>
      <c r="HAQ6" s="65"/>
      <c r="HAR6" s="65"/>
      <c r="HAS6" s="65"/>
      <c r="HAT6" s="65"/>
      <c r="HAU6" s="65"/>
      <c r="HAV6" s="65"/>
      <c r="HAW6" s="65"/>
      <c r="HAX6" s="65"/>
      <c r="HAY6" s="65"/>
      <c r="HAZ6" s="65"/>
      <c r="HBA6" s="65"/>
      <c r="HBB6" s="65"/>
      <c r="HBC6" s="65"/>
      <c r="HBD6" s="65"/>
      <c r="HBE6" s="65"/>
      <c r="HBF6" s="65"/>
      <c r="HBG6" s="65"/>
      <c r="HBH6" s="65"/>
      <c r="HBI6" s="65"/>
      <c r="HBJ6" s="65"/>
      <c r="HBK6" s="65"/>
      <c r="HBL6" s="65"/>
      <c r="HBM6" s="65"/>
      <c r="HBN6" s="65"/>
      <c r="HBO6" s="65"/>
      <c r="HBP6" s="65"/>
      <c r="HBQ6" s="65"/>
      <c r="HBR6" s="65"/>
      <c r="HBS6" s="65"/>
      <c r="HBT6" s="65"/>
      <c r="HBU6" s="65"/>
      <c r="HBV6" s="65"/>
      <c r="HBW6" s="65"/>
      <c r="HBX6" s="65"/>
      <c r="HBY6" s="65"/>
      <c r="HBZ6" s="65"/>
      <c r="HCA6" s="65"/>
      <c r="HCB6" s="65"/>
      <c r="HCC6" s="65"/>
      <c r="HCD6" s="65"/>
      <c r="HCE6" s="65"/>
      <c r="HCF6" s="65"/>
      <c r="HCG6" s="65"/>
      <c r="HCH6" s="65"/>
      <c r="HCI6" s="65"/>
      <c r="HCJ6" s="65"/>
      <c r="HCK6" s="65"/>
      <c r="HCL6" s="65"/>
      <c r="HCM6" s="65"/>
      <c r="HCN6" s="65"/>
      <c r="HCO6" s="65"/>
      <c r="HCP6" s="65"/>
      <c r="HCQ6" s="65"/>
      <c r="HCR6" s="65"/>
      <c r="HCS6" s="65"/>
      <c r="HCT6" s="65"/>
      <c r="HCU6" s="65"/>
      <c r="HCV6" s="65"/>
      <c r="HCW6" s="65"/>
      <c r="HCX6" s="65"/>
      <c r="HCY6" s="65"/>
      <c r="HCZ6" s="65"/>
      <c r="HDA6" s="65"/>
      <c r="HDB6" s="65"/>
      <c r="HDC6" s="65"/>
      <c r="HDD6" s="65"/>
      <c r="HDE6" s="65"/>
      <c r="HDF6" s="65"/>
      <c r="HDG6" s="65"/>
      <c r="HDH6" s="65"/>
      <c r="HDI6" s="65"/>
      <c r="HDJ6" s="65"/>
      <c r="HDK6" s="65"/>
      <c r="HDL6" s="65"/>
      <c r="HDM6" s="65"/>
      <c r="HDN6" s="65"/>
      <c r="HDO6" s="65"/>
      <c r="HDP6" s="65"/>
      <c r="HDQ6" s="65"/>
      <c r="HDR6" s="65"/>
      <c r="HDS6" s="65"/>
      <c r="HDT6" s="65"/>
      <c r="HDU6" s="65"/>
      <c r="HDV6" s="65"/>
      <c r="HDW6" s="65"/>
      <c r="HDX6" s="65"/>
      <c r="HDY6" s="65"/>
      <c r="HDZ6" s="65"/>
      <c r="HEA6" s="65"/>
      <c r="HEB6" s="65"/>
      <c r="HEC6" s="65"/>
      <c r="HED6" s="65"/>
      <c r="HEE6" s="65"/>
      <c r="HEF6" s="65"/>
      <c r="HEG6" s="65"/>
      <c r="HEH6" s="65"/>
      <c r="HEI6" s="65"/>
      <c r="HEJ6" s="65"/>
      <c r="HEK6" s="65"/>
      <c r="HEL6" s="65"/>
      <c r="HEM6" s="65"/>
      <c r="HEN6" s="65"/>
      <c r="HEO6" s="65"/>
      <c r="HEP6" s="65"/>
      <c r="HEQ6" s="65"/>
      <c r="HER6" s="65"/>
      <c r="HES6" s="65"/>
      <c r="HET6" s="65"/>
      <c r="HEU6" s="65"/>
      <c r="HEV6" s="65"/>
      <c r="HEW6" s="65"/>
      <c r="HEX6" s="65"/>
      <c r="HEY6" s="65"/>
      <c r="HEZ6" s="65"/>
      <c r="HFA6" s="65"/>
      <c r="HFB6" s="65"/>
      <c r="HFC6" s="65"/>
      <c r="HFD6" s="65"/>
      <c r="HFE6" s="65"/>
      <c r="HFF6" s="65"/>
      <c r="HFG6" s="65"/>
      <c r="HFH6" s="65"/>
      <c r="HFI6" s="65"/>
      <c r="HFJ6" s="65"/>
      <c r="HFK6" s="65"/>
      <c r="HFL6" s="65"/>
      <c r="HFM6" s="65"/>
      <c r="HFN6" s="65"/>
      <c r="HFO6" s="65"/>
      <c r="HFP6" s="65"/>
      <c r="HFQ6" s="65"/>
      <c r="HFR6" s="65"/>
      <c r="HFS6" s="65"/>
      <c r="HFT6" s="65"/>
      <c r="HFU6" s="65"/>
      <c r="HFV6" s="65"/>
      <c r="HFW6" s="65"/>
      <c r="HFX6" s="65"/>
      <c r="HFY6" s="65"/>
      <c r="HFZ6" s="65"/>
      <c r="HGA6" s="65"/>
      <c r="HGB6" s="65"/>
      <c r="HGC6" s="65"/>
      <c r="HGD6" s="65"/>
      <c r="HGE6" s="65"/>
      <c r="HGF6" s="65"/>
      <c r="HGG6" s="65"/>
      <c r="HGH6" s="65"/>
      <c r="HGI6" s="65"/>
      <c r="HGJ6" s="65"/>
      <c r="HGK6" s="65"/>
      <c r="HGL6" s="65"/>
      <c r="HGM6" s="65"/>
      <c r="HGN6" s="65"/>
      <c r="HGO6" s="65"/>
      <c r="HGP6" s="65"/>
      <c r="HGQ6" s="65"/>
      <c r="HGR6" s="65"/>
      <c r="HGS6" s="65"/>
      <c r="HGT6" s="65"/>
      <c r="HGU6" s="65"/>
      <c r="HGV6" s="65"/>
      <c r="HGW6" s="65"/>
      <c r="HGX6" s="65"/>
      <c r="HGY6" s="65"/>
      <c r="HGZ6" s="65"/>
      <c r="HHA6" s="65"/>
      <c r="HHB6" s="65"/>
      <c r="HHC6" s="65"/>
      <c r="HHD6" s="65"/>
      <c r="HHE6" s="65"/>
      <c r="HHF6" s="65"/>
      <c r="HHG6" s="65"/>
      <c r="HHH6" s="65"/>
      <c r="HHI6" s="65"/>
      <c r="HHJ6" s="65"/>
      <c r="HHK6" s="65"/>
      <c r="HHL6" s="65"/>
      <c r="HHM6" s="65"/>
      <c r="HHN6" s="65"/>
      <c r="HHO6" s="65"/>
      <c r="HHP6" s="65"/>
      <c r="HHQ6" s="65"/>
      <c r="HHR6" s="65"/>
      <c r="HHS6" s="65"/>
      <c r="HHT6" s="65"/>
      <c r="HHU6" s="65"/>
      <c r="HHV6" s="65"/>
      <c r="HHW6" s="65"/>
      <c r="HHX6" s="65"/>
      <c r="HHY6" s="65"/>
      <c r="HHZ6" s="65"/>
      <c r="HIA6" s="65"/>
      <c r="HIB6" s="65"/>
      <c r="HIC6" s="65"/>
      <c r="HID6" s="65"/>
      <c r="HIE6" s="65"/>
      <c r="HIF6" s="65"/>
      <c r="HIG6" s="65"/>
      <c r="HIH6" s="65"/>
      <c r="HII6" s="65"/>
      <c r="HIJ6" s="65"/>
      <c r="HIK6" s="65"/>
      <c r="HIL6" s="65"/>
      <c r="HIM6" s="65"/>
      <c r="HIN6" s="65"/>
      <c r="HIO6" s="65"/>
      <c r="HIP6" s="65"/>
      <c r="HIQ6" s="65"/>
      <c r="HIR6" s="65"/>
      <c r="HIS6" s="65"/>
      <c r="HIT6" s="65"/>
      <c r="HIU6" s="65"/>
      <c r="HIV6" s="65"/>
      <c r="HIW6" s="65"/>
      <c r="HIX6" s="65"/>
      <c r="HIY6" s="65"/>
      <c r="HIZ6" s="65"/>
      <c r="HJA6" s="65"/>
      <c r="HJB6" s="65"/>
      <c r="HJC6" s="65"/>
      <c r="HJD6" s="65"/>
      <c r="HJE6" s="65"/>
      <c r="HJF6" s="65"/>
      <c r="HJG6" s="65"/>
      <c r="HJH6" s="65"/>
      <c r="HJI6" s="65"/>
      <c r="HJJ6" s="65"/>
      <c r="HJK6" s="65"/>
      <c r="HJL6" s="65"/>
      <c r="HJM6" s="65"/>
      <c r="HJN6" s="65"/>
      <c r="HJO6" s="65"/>
      <c r="HJP6" s="65"/>
      <c r="HJQ6" s="65"/>
      <c r="HJR6" s="65"/>
      <c r="HJS6" s="65"/>
      <c r="HJT6" s="65"/>
      <c r="HJU6" s="65"/>
      <c r="HJV6" s="65"/>
      <c r="HJW6" s="65"/>
      <c r="HJX6" s="65"/>
      <c r="HJY6" s="65"/>
      <c r="HJZ6" s="65"/>
      <c r="HKA6" s="65"/>
      <c r="HKB6" s="65"/>
      <c r="HKC6" s="65"/>
      <c r="HKD6" s="65"/>
      <c r="HKE6" s="65"/>
      <c r="HKF6" s="65"/>
      <c r="HKG6" s="65"/>
      <c r="HKH6" s="65"/>
      <c r="HKI6" s="65"/>
      <c r="HKJ6" s="65"/>
      <c r="HKK6" s="65"/>
      <c r="HKL6" s="65"/>
      <c r="HKM6" s="65"/>
      <c r="HKN6" s="65"/>
      <c r="HKO6" s="65"/>
      <c r="HKP6" s="65"/>
      <c r="HKQ6" s="65"/>
      <c r="HKR6" s="65"/>
      <c r="HKS6" s="65"/>
      <c r="HKT6" s="65"/>
      <c r="HKU6" s="65"/>
      <c r="HKV6" s="65"/>
      <c r="HKW6" s="65"/>
      <c r="HKX6" s="65"/>
      <c r="HKY6" s="65"/>
      <c r="HKZ6" s="65"/>
      <c r="HLA6" s="65"/>
      <c r="HLB6" s="65"/>
      <c r="HLC6" s="65"/>
      <c r="HLD6" s="65"/>
      <c r="HLE6" s="65"/>
      <c r="HLF6" s="65"/>
      <c r="HLG6" s="65"/>
      <c r="HLH6" s="65"/>
      <c r="HLI6" s="65"/>
      <c r="HLJ6" s="65"/>
      <c r="HLK6" s="65"/>
      <c r="HLL6" s="65"/>
      <c r="HLM6" s="65"/>
      <c r="HLN6" s="65"/>
      <c r="HLO6" s="65"/>
      <c r="HLP6" s="65"/>
      <c r="HLQ6" s="65"/>
      <c r="HLR6" s="65"/>
      <c r="HLS6" s="65"/>
      <c r="HLT6" s="65"/>
      <c r="HLU6" s="65"/>
      <c r="HLV6" s="65"/>
      <c r="HLW6" s="65"/>
      <c r="HLX6" s="65"/>
      <c r="HLY6" s="65"/>
      <c r="HLZ6" s="65"/>
      <c r="HMA6" s="65"/>
      <c r="HMB6" s="65"/>
      <c r="HMC6" s="65"/>
      <c r="HMD6" s="65"/>
      <c r="HME6" s="65"/>
      <c r="HMF6" s="65"/>
      <c r="HMG6" s="65"/>
      <c r="HMH6" s="65"/>
      <c r="HMI6" s="65"/>
      <c r="HMJ6" s="65"/>
      <c r="HMK6" s="65"/>
      <c r="HML6" s="65"/>
      <c r="HMM6" s="65"/>
      <c r="HMN6" s="65"/>
      <c r="HMO6" s="65"/>
      <c r="HMP6" s="65"/>
      <c r="HMQ6" s="65"/>
      <c r="HMR6" s="65"/>
      <c r="HMS6" s="65"/>
      <c r="HMT6" s="65"/>
      <c r="HMU6" s="65"/>
      <c r="HMV6" s="65"/>
      <c r="HMW6" s="65"/>
      <c r="HMX6" s="65"/>
      <c r="HMY6" s="65"/>
      <c r="HMZ6" s="65"/>
      <c r="HNA6" s="65"/>
      <c r="HNB6" s="65"/>
      <c r="HNC6" s="65"/>
      <c r="HND6" s="65"/>
      <c r="HNE6" s="65"/>
      <c r="HNF6" s="65"/>
      <c r="HNG6" s="65"/>
      <c r="HNH6" s="65"/>
      <c r="HNI6" s="65"/>
      <c r="HNJ6" s="65"/>
      <c r="HNK6" s="65"/>
      <c r="HNL6" s="65"/>
      <c r="HNM6" s="65"/>
      <c r="HNN6" s="65"/>
      <c r="HNO6" s="65"/>
      <c r="HNP6" s="65"/>
      <c r="HNQ6" s="65"/>
      <c r="HNR6" s="65"/>
      <c r="HNS6" s="65"/>
      <c r="HNT6" s="65"/>
      <c r="HNU6" s="65"/>
      <c r="HNV6" s="65"/>
      <c r="HNW6" s="65"/>
      <c r="HNX6" s="65"/>
      <c r="HNY6" s="65"/>
      <c r="HNZ6" s="65"/>
      <c r="HOA6" s="65"/>
      <c r="HOB6" s="65"/>
      <c r="HOC6" s="65"/>
      <c r="HOD6" s="65"/>
      <c r="HOE6" s="65"/>
      <c r="HOF6" s="65"/>
      <c r="HOG6" s="65"/>
      <c r="HOH6" s="65"/>
      <c r="HOI6" s="65"/>
      <c r="HOJ6" s="65"/>
      <c r="HOK6" s="65"/>
      <c r="HOL6" s="65"/>
      <c r="HOM6" s="65"/>
      <c r="HON6" s="65"/>
      <c r="HOO6" s="65"/>
      <c r="HOP6" s="65"/>
      <c r="HOQ6" s="65"/>
      <c r="HOR6" s="65"/>
      <c r="HOS6" s="65"/>
      <c r="HOT6" s="65"/>
      <c r="HOU6" s="65"/>
      <c r="HOV6" s="65"/>
      <c r="HOW6" s="65"/>
      <c r="HOX6" s="65"/>
      <c r="HOY6" s="65"/>
      <c r="HOZ6" s="65"/>
      <c r="HPA6" s="65"/>
      <c r="HPB6" s="65"/>
      <c r="HPC6" s="65"/>
      <c r="HPD6" s="65"/>
      <c r="HPE6" s="65"/>
      <c r="HPF6" s="65"/>
      <c r="HPG6" s="65"/>
      <c r="HPH6" s="65"/>
      <c r="HPI6" s="65"/>
      <c r="HPJ6" s="65"/>
      <c r="HPK6" s="65"/>
      <c r="HPL6" s="65"/>
      <c r="HPM6" s="65"/>
      <c r="HPN6" s="65"/>
      <c r="HPO6" s="65"/>
      <c r="HPP6" s="65"/>
      <c r="HPQ6" s="65"/>
      <c r="HPR6" s="65"/>
      <c r="HPS6" s="65"/>
      <c r="HPT6" s="65"/>
      <c r="HPU6" s="65"/>
      <c r="HPV6" s="65"/>
      <c r="HPW6" s="65"/>
      <c r="HPX6" s="65"/>
      <c r="HPY6" s="65"/>
      <c r="HPZ6" s="65"/>
      <c r="HQA6" s="65"/>
      <c r="HQB6" s="65"/>
      <c r="HQC6" s="65"/>
      <c r="HQD6" s="65"/>
      <c r="HQE6" s="65"/>
      <c r="HQF6" s="65"/>
      <c r="HQG6" s="65"/>
      <c r="HQH6" s="65"/>
      <c r="HQI6" s="65"/>
      <c r="HQJ6" s="65"/>
      <c r="HQK6" s="65"/>
      <c r="HQL6" s="65"/>
      <c r="HQM6" s="65"/>
      <c r="HQN6" s="65"/>
      <c r="HQO6" s="65"/>
      <c r="HQP6" s="65"/>
      <c r="HQQ6" s="65"/>
      <c r="HQR6" s="65"/>
      <c r="HQS6" s="65"/>
      <c r="HQT6" s="65"/>
      <c r="HQU6" s="65"/>
      <c r="HQV6" s="65"/>
      <c r="HQW6" s="65"/>
      <c r="HQX6" s="65"/>
      <c r="HQY6" s="65"/>
      <c r="HQZ6" s="65"/>
      <c r="HRA6" s="65"/>
      <c r="HRB6" s="65"/>
      <c r="HRC6" s="65"/>
      <c r="HRD6" s="65"/>
      <c r="HRE6" s="65"/>
      <c r="HRF6" s="65"/>
      <c r="HRG6" s="65"/>
      <c r="HRH6" s="65"/>
      <c r="HRI6" s="65"/>
      <c r="HRJ6" s="65"/>
      <c r="HRK6" s="65"/>
      <c r="HRL6" s="65"/>
      <c r="HRM6" s="65"/>
      <c r="HRN6" s="65"/>
      <c r="HRO6" s="65"/>
      <c r="HRP6" s="65"/>
      <c r="HRQ6" s="65"/>
      <c r="HRR6" s="65"/>
      <c r="HRS6" s="65"/>
      <c r="HRT6" s="65"/>
      <c r="HRU6" s="65"/>
      <c r="HRV6" s="65"/>
      <c r="HRW6" s="65"/>
      <c r="HRX6" s="65"/>
      <c r="HRY6" s="65"/>
      <c r="HRZ6" s="65"/>
      <c r="HSA6" s="65"/>
      <c r="HSB6" s="65"/>
      <c r="HSC6" s="65"/>
      <c r="HSD6" s="65"/>
      <c r="HSE6" s="65"/>
      <c r="HSF6" s="65"/>
      <c r="HSG6" s="65"/>
      <c r="HSH6" s="65"/>
      <c r="HSI6" s="65"/>
      <c r="HSJ6" s="65"/>
      <c r="HSK6" s="65"/>
      <c r="HSL6" s="65"/>
      <c r="HSM6" s="65"/>
      <c r="HSN6" s="65"/>
      <c r="HSO6" s="65"/>
      <c r="HSP6" s="65"/>
      <c r="HSQ6" s="65"/>
      <c r="HSR6" s="65"/>
      <c r="HSS6" s="65"/>
      <c r="HST6" s="65"/>
      <c r="HSU6" s="65"/>
      <c r="HSV6" s="65"/>
      <c r="HSW6" s="65"/>
      <c r="HSX6" s="65"/>
      <c r="HSY6" s="65"/>
      <c r="HSZ6" s="65"/>
      <c r="HTA6" s="65"/>
      <c r="HTB6" s="65"/>
      <c r="HTC6" s="65"/>
      <c r="HTD6" s="65"/>
      <c r="HTE6" s="65"/>
      <c r="HTF6" s="65"/>
      <c r="HTG6" s="65"/>
      <c r="HTH6" s="65"/>
      <c r="HTI6" s="65"/>
      <c r="HTJ6" s="65"/>
      <c r="HTK6" s="65"/>
      <c r="HTL6" s="65"/>
      <c r="HTM6" s="65"/>
      <c r="HTN6" s="65"/>
      <c r="HTO6" s="65"/>
      <c r="HTP6" s="65"/>
      <c r="HTQ6" s="65"/>
      <c r="HTR6" s="65"/>
      <c r="HTS6" s="65"/>
      <c r="HTT6" s="65"/>
      <c r="HTU6" s="65"/>
      <c r="HTV6" s="65"/>
      <c r="HTW6" s="65"/>
      <c r="HTX6" s="65"/>
      <c r="HTY6" s="65"/>
      <c r="HTZ6" s="65"/>
      <c r="HUA6" s="65"/>
      <c r="HUB6" s="65"/>
      <c r="HUC6" s="65"/>
      <c r="HUD6" s="65"/>
      <c r="HUE6" s="65"/>
      <c r="HUF6" s="65"/>
      <c r="HUG6" s="65"/>
      <c r="HUH6" s="65"/>
      <c r="HUI6" s="65"/>
      <c r="HUJ6" s="65"/>
      <c r="HUK6" s="65"/>
      <c r="HUL6" s="65"/>
      <c r="HUM6" s="65"/>
      <c r="HUN6" s="65"/>
      <c r="HUO6" s="65"/>
      <c r="HUP6" s="65"/>
      <c r="HUQ6" s="65"/>
      <c r="HUR6" s="65"/>
      <c r="HUS6" s="65"/>
      <c r="HUT6" s="65"/>
      <c r="HUU6" s="65"/>
      <c r="HUV6" s="65"/>
      <c r="HUW6" s="65"/>
      <c r="HUX6" s="65"/>
      <c r="HUY6" s="65"/>
      <c r="HUZ6" s="65"/>
      <c r="HVA6" s="65"/>
      <c r="HVB6" s="65"/>
      <c r="HVC6" s="65"/>
      <c r="HVD6" s="65"/>
      <c r="HVE6" s="65"/>
      <c r="HVF6" s="65"/>
      <c r="HVG6" s="65"/>
      <c r="HVH6" s="65"/>
      <c r="HVI6" s="65"/>
      <c r="HVJ6" s="65"/>
      <c r="HVK6" s="65"/>
      <c r="HVL6" s="65"/>
      <c r="HVM6" s="65"/>
      <c r="HVN6" s="65"/>
      <c r="HVO6" s="65"/>
      <c r="HVP6" s="65"/>
      <c r="HVQ6" s="65"/>
      <c r="HVR6" s="65"/>
      <c r="HVS6" s="65"/>
      <c r="HVT6" s="65"/>
      <c r="HVU6" s="65"/>
      <c r="HVV6" s="65"/>
      <c r="HVW6" s="65"/>
      <c r="HVX6" s="65"/>
      <c r="HVY6" s="65"/>
      <c r="HVZ6" s="65"/>
      <c r="HWA6" s="65"/>
      <c r="HWB6" s="65"/>
      <c r="HWC6" s="65"/>
      <c r="HWD6" s="65"/>
      <c r="HWE6" s="65"/>
      <c r="HWF6" s="65"/>
      <c r="HWG6" s="65"/>
      <c r="HWH6" s="65"/>
      <c r="HWI6" s="65"/>
      <c r="HWJ6" s="65"/>
      <c r="HWK6" s="65"/>
      <c r="HWL6" s="65"/>
      <c r="HWM6" s="65"/>
      <c r="HWN6" s="65"/>
      <c r="HWO6" s="65"/>
      <c r="HWP6" s="65"/>
      <c r="HWQ6" s="65"/>
      <c r="HWR6" s="65"/>
      <c r="HWS6" s="65"/>
      <c r="HWT6" s="65"/>
      <c r="HWU6" s="65"/>
      <c r="HWV6" s="65"/>
      <c r="HWW6" s="65"/>
      <c r="HWX6" s="65"/>
      <c r="HWY6" s="65"/>
      <c r="HWZ6" s="65"/>
      <c r="HXA6" s="65"/>
      <c r="HXB6" s="65"/>
      <c r="HXC6" s="65"/>
      <c r="HXD6" s="65"/>
      <c r="HXE6" s="65"/>
      <c r="HXF6" s="65"/>
      <c r="HXG6" s="65"/>
      <c r="HXH6" s="65"/>
      <c r="HXI6" s="65"/>
      <c r="HXJ6" s="65"/>
      <c r="HXK6" s="65"/>
      <c r="HXL6" s="65"/>
      <c r="HXM6" s="65"/>
      <c r="HXN6" s="65"/>
      <c r="HXO6" s="65"/>
      <c r="HXP6" s="65"/>
      <c r="HXQ6" s="65"/>
      <c r="HXR6" s="65"/>
      <c r="HXS6" s="65"/>
      <c r="HXT6" s="65"/>
      <c r="HXU6" s="65"/>
      <c r="HXV6" s="65"/>
      <c r="HXW6" s="65"/>
      <c r="HXX6" s="65"/>
      <c r="HXY6" s="65"/>
      <c r="HXZ6" s="65"/>
      <c r="HYA6" s="65"/>
      <c r="HYB6" s="65"/>
      <c r="HYC6" s="65"/>
      <c r="HYD6" s="65"/>
      <c r="HYE6" s="65"/>
      <c r="HYF6" s="65"/>
      <c r="HYG6" s="65"/>
      <c r="HYH6" s="65"/>
      <c r="HYI6" s="65"/>
      <c r="HYJ6" s="65"/>
      <c r="HYK6" s="65"/>
      <c r="HYL6" s="65"/>
      <c r="HYM6" s="65"/>
      <c r="HYN6" s="65"/>
      <c r="HYO6" s="65"/>
      <c r="HYP6" s="65"/>
      <c r="HYQ6" s="65"/>
      <c r="HYR6" s="65"/>
      <c r="HYS6" s="65"/>
      <c r="HYT6" s="65"/>
      <c r="HYU6" s="65"/>
      <c r="HYV6" s="65"/>
      <c r="HYW6" s="65"/>
      <c r="HYX6" s="65"/>
      <c r="HYY6" s="65"/>
      <c r="HYZ6" s="65"/>
      <c r="HZA6" s="65"/>
      <c r="HZB6" s="65"/>
      <c r="HZC6" s="65"/>
      <c r="HZD6" s="65"/>
      <c r="HZE6" s="65"/>
      <c r="HZF6" s="65"/>
      <c r="HZG6" s="65"/>
      <c r="HZH6" s="65"/>
      <c r="HZI6" s="65"/>
      <c r="HZJ6" s="65"/>
      <c r="HZK6" s="65"/>
      <c r="HZL6" s="65"/>
      <c r="HZM6" s="65"/>
      <c r="HZN6" s="65"/>
      <c r="HZO6" s="65"/>
      <c r="HZP6" s="65"/>
      <c r="HZQ6" s="65"/>
      <c r="HZR6" s="65"/>
      <c r="HZS6" s="65"/>
      <c r="HZT6" s="65"/>
      <c r="HZU6" s="65"/>
      <c r="HZV6" s="65"/>
      <c r="HZW6" s="65"/>
      <c r="HZX6" s="65"/>
      <c r="HZY6" s="65"/>
      <c r="HZZ6" s="65"/>
      <c r="IAA6" s="65"/>
      <c r="IAB6" s="65"/>
      <c r="IAC6" s="65"/>
      <c r="IAD6" s="65"/>
      <c r="IAE6" s="65"/>
      <c r="IAF6" s="65"/>
      <c r="IAG6" s="65"/>
      <c r="IAH6" s="65"/>
      <c r="IAI6" s="65"/>
      <c r="IAJ6" s="65"/>
      <c r="IAK6" s="65"/>
      <c r="IAL6" s="65"/>
      <c r="IAM6" s="65"/>
      <c r="IAN6" s="65"/>
      <c r="IAO6" s="65"/>
      <c r="IAP6" s="65"/>
      <c r="IAQ6" s="65"/>
      <c r="IAR6" s="65"/>
      <c r="IAS6" s="65"/>
      <c r="IAT6" s="65"/>
      <c r="IAU6" s="65"/>
      <c r="IAV6" s="65"/>
      <c r="IAW6" s="65"/>
      <c r="IAX6" s="65"/>
      <c r="IAY6" s="65"/>
      <c r="IAZ6" s="65"/>
      <c r="IBA6" s="65"/>
      <c r="IBB6" s="65"/>
      <c r="IBC6" s="65"/>
      <c r="IBD6" s="65"/>
      <c r="IBE6" s="65"/>
      <c r="IBF6" s="65"/>
      <c r="IBG6" s="65"/>
      <c r="IBH6" s="65"/>
      <c r="IBI6" s="65"/>
      <c r="IBJ6" s="65"/>
      <c r="IBK6" s="65"/>
      <c r="IBL6" s="65"/>
      <c r="IBM6" s="65"/>
      <c r="IBN6" s="65"/>
      <c r="IBO6" s="65"/>
      <c r="IBP6" s="65"/>
      <c r="IBQ6" s="65"/>
      <c r="IBR6" s="65"/>
      <c r="IBS6" s="65"/>
      <c r="IBT6" s="65"/>
      <c r="IBU6" s="65"/>
      <c r="IBV6" s="65"/>
      <c r="IBW6" s="65"/>
      <c r="IBX6" s="65"/>
      <c r="IBY6" s="65"/>
      <c r="IBZ6" s="65"/>
      <c r="ICA6" s="65"/>
      <c r="ICB6" s="65"/>
      <c r="ICC6" s="65"/>
      <c r="ICD6" s="65"/>
      <c r="ICE6" s="65"/>
      <c r="ICF6" s="65"/>
      <c r="ICG6" s="65"/>
      <c r="ICH6" s="65"/>
      <c r="ICI6" s="65"/>
      <c r="ICJ6" s="65"/>
      <c r="ICK6" s="65"/>
      <c r="ICL6" s="65"/>
      <c r="ICM6" s="65"/>
      <c r="ICN6" s="65"/>
      <c r="ICO6" s="65"/>
      <c r="ICP6" s="65"/>
      <c r="ICQ6" s="65"/>
      <c r="ICR6" s="65"/>
      <c r="ICS6" s="65"/>
      <c r="ICT6" s="65"/>
      <c r="ICU6" s="65"/>
      <c r="ICV6" s="65"/>
      <c r="ICW6" s="65"/>
      <c r="ICX6" s="65"/>
      <c r="ICY6" s="65"/>
      <c r="ICZ6" s="65"/>
      <c r="IDA6" s="65"/>
      <c r="IDB6" s="65"/>
      <c r="IDC6" s="65"/>
      <c r="IDD6" s="65"/>
      <c r="IDE6" s="65"/>
      <c r="IDF6" s="65"/>
      <c r="IDG6" s="65"/>
      <c r="IDH6" s="65"/>
      <c r="IDI6" s="65"/>
      <c r="IDJ6" s="65"/>
      <c r="IDK6" s="65"/>
      <c r="IDL6" s="65"/>
      <c r="IDM6" s="65"/>
      <c r="IDN6" s="65"/>
      <c r="IDO6" s="65"/>
      <c r="IDP6" s="65"/>
      <c r="IDQ6" s="65"/>
      <c r="IDR6" s="65"/>
      <c r="IDS6" s="65"/>
      <c r="IDT6" s="65"/>
      <c r="IDU6" s="65"/>
      <c r="IDV6" s="65"/>
      <c r="IDW6" s="65"/>
      <c r="IDX6" s="65"/>
      <c r="IDY6" s="65"/>
      <c r="IDZ6" s="65"/>
      <c r="IEA6" s="65"/>
      <c r="IEB6" s="65"/>
      <c r="IEC6" s="65"/>
      <c r="IED6" s="65"/>
      <c r="IEE6" s="65"/>
      <c r="IEF6" s="65"/>
      <c r="IEG6" s="65"/>
      <c r="IEH6" s="65"/>
      <c r="IEI6" s="65"/>
      <c r="IEJ6" s="65"/>
      <c r="IEK6" s="65"/>
      <c r="IEL6" s="65"/>
      <c r="IEM6" s="65"/>
      <c r="IEN6" s="65"/>
      <c r="IEO6" s="65"/>
      <c r="IEP6" s="65"/>
      <c r="IEQ6" s="65"/>
      <c r="IER6" s="65"/>
      <c r="IES6" s="65"/>
      <c r="IET6" s="65"/>
      <c r="IEU6" s="65"/>
      <c r="IEV6" s="65"/>
      <c r="IEW6" s="65"/>
      <c r="IEX6" s="65"/>
      <c r="IEY6" s="65"/>
      <c r="IEZ6" s="65"/>
      <c r="IFA6" s="65"/>
      <c r="IFB6" s="65"/>
      <c r="IFC6" s="65"/>
      <c r="IFD6" s="65"/>
      <c r="IFE6" s="65"/>
      <c r="IFF6" s="65"/>
      <c r="IFG6" s="65"/>
      <c r="IFH6" s="65"/>
      <c r="IFI6" s="65"/>
      <c r="IFJ6" s="65"/>
      <c r="IFK6" s="65"/>
      <c r="IFL6" s="65"/>
      <c r="IFM6" s="65"/>
      <c r="IFN6" s="65"/>
      <c r="IFO6" s="65"/>
      <c r="IFP6" s="65"/>
      <c r="IFQ6" s="65"/>
      <c r="IFR6" s="65"/>
      <c r="IFS6" s="65"/>
      <c r="IFT6" s="65"/>
      <c r="IFU6" s="65"/>
      <c r="IFV6" s="65"/>
      <c r="IFW6" s="65"/>
      <c r="IFX6" s="65"/>
      <c r="IFY6" s="65"/>
      <c r="IFZ6" s="65"/>
      <c r="IGA6" s="65"/>
      <c r="IGB6" s="65"/>
      <c r="IGC6" s="65"/>
      <c r="IGD6" s="65"/>
      <c r="IGE6" s="65"/>
      <c r="IGF6" s="65"/>
      <c r="IGG6" s="65"/>
      <c r="IGH6" s="65"/>
      <c r="IGI6" s="65"/>
      <c r="IGJ6" s="65"/>
      <c r="IGK6" s="65"/>
      <c r="IGL6" s="65"/>
      <c r="IGM6" s="65"/>
      <c r="IGN6" s="65"/>
      <c r="IGO6" s="65"/>
      <c r="IGP6" s="65"/>
      <c r="IGQ6" s="65"/>
      <c r="IGR6" s="65"/>
      <c r="IGS6" s="65"/>
      <c r="IGT6" s="65"/>
      <c r="IGU6" s="65"/>
      <c r="IGV6" s="65"/>
      <c r="IGW6" s="65"/>
      <c r="IGX6" s="65"/>
      <c r="IGY6" s="65"/>
      <c r="IGZ6" s="65"/>
      <c r="IHA6" s="65"/>
      <c r="IHB6" s="65"/>
      <c r="IHC6" s="65"/>
      <c r="IHD6" s="65"/>
      <c r="IHE6" s="65"/>
      <c r="IHF6" s="65"/>
      <c r="IHG6" s="65"/>
      <c r="IHH6" s="65"/>
      <c r="IHI6" s="65"/>
      <c r="IHJ6" s="65"/>
      <c r="IHK6" s="65"/>
      <c r="IHL6" s="65"/>
      <c r="IHM6" s="65"/>
      <c r="IHN6" s="65"/>
      <c r="IHO6" s="65"/>
      <c r="IHP6" s="65"/>
      <c r="IHQ6" s="65"/>
      <c r="IHR6" s="65"/>
      <c r="IHS6" s="65"/>
      <c r="IHT6" s="65"/>
      <c r="IHU6" s="65"/>
      <c r="IHV6" s="65"/>
      <c r="IHW6" s="65"/>
      <c r="IHX6" s="65"/>
      <c r="IHY6" s="65"/>
      <c r="IHZ6" s="65"/>
      <c r="IIA6" s="65"/>
      <c r="IIB6" s="65"/>
      <c r="IIC6" s="65"/>
      <c r="IID6" s="65"/>
      <c r="IIE6" s="65"/>
      <c r="IIF6" s="65"/>
      <c r="IIG6" s="65"/>
      <c r="IIH6" s="65"/>
      <c r="III6" s="65"/>
      <c r="IIJ6" s="65"/>
      <c r="IIK6" s="65"/>
      <c r="IIL6" s="65"/>
      <c r="IIM6" s="65"/>
      <c r="IIN6" s="65"/>
      <c r="IIO6" s="65"/>
      <c r="IIP6" s="65"/>
      <c r="IIQ6" s="65"/>
      <c r="IIR6" s="65"/>
      <c r="IIS6" s="65"/>
      <c r="IIT6" s="65"/>
      <c r="IIU6" s="65"/>
      <c r="IIV6" s="65"/>
      <c r="IIW6" s="65"/>
      <c r="IIX6" s="65"/>
      <c r="IIY6" s="65"/>
      <c r="IIZ6" s="65"/>
      <c r="IJA6" s="65"/>
      <c r="IJB6" s="65"/>
      <c r="IJC6" s="65"/>
      <c r="IJD6" s="65"/>
      <c r="IJE6" s="65"/>
      <c r="IJF6" s="65"/>
      <c r="IJG6" s="65"/>
      <c r="IJH6" s="65"/>
      <c r="IJI6" s="65"/>
      <c r="IJJ6" s="65"/>
      <c r="IJK6" s="65"/>
      <c r="IJL6" s="65"/>
      <c r="IJM6" s="65"/>
      <c r="IJN6" s="65"/>
      <c r="IJO6" s="65"/>
      <c r="IJP6" s="65"/>
      <c r="IJQ6" s="65"/>
      <c r="IJR6" s="65"/>
      <c r="IJS6" s="65"/>
      <c r="IJT6" s="65"/>
      <c r="IJU6" s="65"/>
      <c r="IJV6" s="65"/>
      <c r="IJW6" s="65"/>
      <c r="IJX6" s="65"/>
      <c r="IJY6" s="65"/>
      <c r="IJZ6" s="65"/>
      <c r="IKA6" s="65"/>
      <c r="IKB6" s="65"/>
      <c r="IKC6" s="65"/>
      <c r="IKD6" s="65"/>
      <c r="IKE6" s="65"/>
      <c r="IKF6" s="65"/>
      <c r="IKG6" s="65"/>
      <c r="IKH6" s="65"/>
      <c r="IKI6" s="65"/>
      <c r="IKJ6" s="65"/>
      <c r="IKK6" s="65"/>
      <c r="IKL6" s="65"/>
      <c r="IKM6" s="65"/>
      <c r="IKN6" s="65"/>
      <c r="IKO6" s="65"/>
      <c r="IKP6" s="65"/>
      <c r="IKQ6" s="65"/>
      <c r="IKR6" s="65"/>
      <c r="IKS6" s="65"/>
      <c r="IKT6" s="65"/>
      <c r="IKU6" s="65"/>
      <c r="IKV6" s="65"/>
      <c r="IKW6" s="65"/>
      <c r="IKX6" s="65"/>
      <c r="IKY6" s="65"/>
      <c r="IKZ6" s="65"/>
      <c r="ILA6" s="65"/>
      <c r="ILB6" s="65"/>
      <c r="ILC6" s="65"/>
      <c r="ILD6" s="65"/>
      <c r="ILE6" s="65"/>
      <c r="ILF6" s="65"/>
      <c r="ILG6" s="65"/>
      <c r="ILH6" s="65"/>
      <c r="ILI6" s="65"/>
      <c r="ILJ6" s="65"/>
      <c r="ILK6" s="65"/>
      <c r="ILL6" s="65"/>
      <c r="ILM6" s="65"/>
      <c r="ILN6" s="65"/>
      <c r="ILO6" s="65"/>
      <c r="ILP6" s="65"/>
      <c r="ILQ6" s="65"/>
      <c r="ILR6" s="65"/>
      <c r="ILS6" s="65"/>
      <c r="ILT6" s="65"/>
      <c r="ILU6" s="65"/>
      <c r="ILV6" s="65"/>
      <c r="ILW6" s="65"/>
      <c r="ILX6" s="65"/>
      <c r="ILY6" s="65"/>
      <c r="ILZ6" s="65"/>
      <c r="IMA6" s="65"/>
      <c r="IMB6" s="65"/>
      <c r="IMC6" s="65"/>
      <c r="IMD6" s="65"/>
      <c r="IME6" s="65"/>
      <c r="IMF6" s="65"/>
      <c r="IMG6" s="65"/>
      <c r="IMH6" s="65"/>
      <c r="IMI6" s="65"/>
      <c r="IMJ6" s="65"/>
      <c r="IMK6" s="65"/>
      <c r="IML6" s="65"/>
      <c r="IMM6" s="65"/>
      <c r="IMN6" s="65"/>
      <c r="IMO6" s="65"/>
      <c r="IMP6" s="65"/>
      <c r="IMQ6" s="65"/>
      <c r="IMR6" s="65"/>
      <c r="IMS6" s="65"/>
      <c r="IMT6" s="65"/>
      <c r="IMU6" s="65"/>
      <c r="IMV6" s="65"/>
      <c r="IMW6" s="65"/>
      <c r="IMX6" s="65"/>
      <c r="IMY6" s="65"/>
      <c r="IMZ6" s="65"/>
      <c r="INA6" s="65"/>
      <c r="INB6" s="65"/>
      <c r="INC6" s="65"/>
      <c r="IND6" s="65"/>
      <c r="INE6" s="65"/>
      <c r="INF6" s="65"/>
      <c r="ING6" s="65"/>
      <c r="INH6" s="65"/>
      <c r="INI6" s="65"/>
      <c r="INJ6" s="65"/>
      <c r="INK6" s="65"/>
      <c r="INL6" s="65"/>
      <c r="INM6" s="65"/>
      <c r="INN6" s="65"/>
      <c r="INO6" s="65"/>
      <c r="INP6" s="65"/>
      <c r="INQ6" s="65"/>
      <c r="INR6" s="65"/>
      <c r="INS6" s="65"/>
      <c r="INT6" s="65"/>
      <c r="INU6" s="65"/>
      <c r="INV6" s="65"/>
      <c r="INW6" s="65"/>
      <c r="INX6" s="65"/>
      <c r="INY6" s="65"/>
      <c r="INZ6" s="65"/>
      <c r="IOA6" s="65"/>
      <c r="IOB6" s="65"/>
      <c r="IOC6" s="65"/>
      <c r="IOD6" s="65"/>
      <c r="IOE6" s="65"/>
      <c r="IOF6" s="65"/>
      <c r="IOG6" s="65"/>
      <c r="IOH6" s="65"/>
      <c r="IOI6" s="65"/>
      <c r="IOJ6" s="65"/>
      <c r="IOK6" s="65"/>
      <c r="IOL6" s="65"/>
      <c r="IOM6" s="65"/>
      <c r="ION6" s="65"/>
      <c r="IOO6" s="65"/>
      <c r="IOP6" s="65"/>
      <c r="IOQ6" s="65"/>
      <c r="IOR6" s="65"/>
      <c r="IOS6" s="65"/>
      <c r="IOT6" s="65"/>
      <c r="IOU6" s="65"/>
      <c r="IOV6" s="65"/>
      <c r="IOW6" s="65"/>
      <c r="IOX6" s="65"/>
      <c r="IOY6" s="65"/>
      <c r="IOZ6" s="65"/>
      <c r="IPA6" s="65"/>
      <c r="IPB6" s="65"/>
      <c r="IPC6" s="65"/>
      <c r="IPD6" s="65"/>
      <c r="IPE6" s="65"/>
      <c r="IPF6" s="65"/>
      <c r="IPG6" s="65"/>
      <c r="IPH6" s="65"/>
      <c r="IPI6" s="65"/>
      <c r="IPJ6" s="65"/>
      <c r="IPK6" s="65"/>
      <c r="IPL6" s="65"/>
      <c r="IPM6" s="65"/>
      <c r="IPN6" s="65"/>
      <c r="IPO6" s="65"/>
      <c r="IPP6" s="65"/>
      <c r="IPQ6" s="65"/>
      <c r="IPR6" s="65"/>
      <c r="IPS6" s="65"/>
      <c r="IPT6" s="65"/>
      <c r="IPU6" s="65"/>
      <c r="IPV6" s="65"/>
      <c r="IPW6" s="65"/>
      <c r="IPX6" s="65"/>
      <c r="IPY6" s="65"/>
      <c r="IPZ6" s="65"/>
      <c r="IQA6" s="65"/>
      <c r="IQB6" s="65"/>
      <c r="IQC6" s="65"/>
      <c r="IQD6" s="65"/>
      <c r="IQE6" s="65"/>
      <c r="IQF6" s="65"/>
      <c r="IQG6" s="65"/>
      <c r="IQH6" s="65"/>
      <c r="IQI6" s="65"/>
      <c r="IQJ6" s="65"/>
      <c r="IQK6" s="65"/>
      <c r="IQL6" s="65"/>
      <c r="IQM6" s="65"/>
      <c r="IQN6" s="65"/>
      <c r="IQO6" s="65"/>
      <c r="IQP6" s="65"/>
      <c r="IQQ6" s="65"/>
      <c r="IQR6" s="65"/>
      <c r="IQS6" s="65"/>
      <c r="IQT6" s="65"/>
      <c r="IQU6" s="65"/>
      <c r="IQV6" s="65"/>
      <c r="IQW6" s="65"/>
      <c r="IQX6" s="65"/>
      <c r="IQY6" s="65"/>
      <c r="IQZ6" s="65"/>
      <c r="IRA6" s="65"/>
      <c r="IRB6" s="65"/>
      <c r="IRC6" s="65"/>
      <c r="IRD6" s="65"/>
      <c r="IRE6" s="65"/>
      <c r="IRF6" s="65"/>
      <c r="IRG6" s="65"/>
      <c r="IRH6" s="65"/>
      <c r="IRI6" s="65"/>
      <c r="IRJ6" s="65"/>
      <c r="IRK6" s="65"/>
      <c r="IRL6" s="65"/>
      <c r="IRM6" s="65"/>
      <c r="IRN6" s="65"/>
      <c r="IRO6" s="65"/>
      <c r="IRP6" s="65"/>
      <c r="IRQ6" s="65"/>
      <c r="IRR6" s="65"/>
      <c r="IRS6" s="65"/>
      <c r="IRT6" s="65"/>
      <c r="IRU6" s="65"/>
      <c r="IRV6" s="65"/>
      <c r="IRW6" s="65"/>
      <c r="IRX6" s="65"/>
      <c r="IRY6" s="65"/>
      <c r="IRZ6" s="65"/>
      <c r="ISA6" s="65"/>
      <c r="ISB6" s="65"/>
      <c r="ISC6" s="65"/>
      <c r="ISD6" s="65"/>
      <c r="ISE6" s="65"/>
      <c r="ISF6" s="65"/>
      <c r="ISG6" s="65"/>
      <c r="ISH6" s="65"/>
      <c r="ISI6" s="65"/>
      <c r="ISJ6" s="65"/>
      <c r="ISK6" s="65"/>
      <c r="ISL6" s="65"/>
      <c r="ISM6" s="65"/>
      <c r="ISN6" s="65"/>
      <c r="ISO6" s="65"/>
      <c r="ISP6" s="65"/>
      <c r="ISQ6" s="65"/>
      <c r="ISR6" s="65"/>
      <c r="ISS6" s="65"/>
      <c r="IST6" s="65"/>
      <c r="ISU6" s="65"/>
      <c r="ISV6" s="65"/>
      <c r="ISW6" s="65"/>
      <c r="ISX6" s="65"/>
      <c r="ISY6" s="65"/>
      <c r="ISZ6" s="65"/>
      <c r="ITA6" s="65"/>
      <c r="ITB6" s="65"/>
      <c r="ITC6" s="65"/>
      <c r="ITD6" s="65"/>
      <c r="ITE6" s="65"/>
      <c r="ITF6" s="65"/>
      <c r="ITG6" s="65"/>
      <c r="ITH6" s="65"/>
      <c r="ITI6" s="65"/>
      <c r="ITJ6" s="65"/>
      <c r="ITK6" s="65"/>
      <c r="ITL6" s="65"/>
      <c r="ITM6" s="65"/>
      <c r="ITN6" s="65"/>
      <c r="ITO6" s="65"/>
      <c r="ITP6" s="65"/>
      <c r="ITQ6" s="65"/>
      <c r="ITR6" s="65"/>
      <c r="ITS6" s="65"/>
      <c r="ITT6" s="65"/>
      <c r="ITU6" s="65"/>
      <c r="ITV6" s="65"/>
      <c r="ITW6" s="65"/>
      <c r="ITX6" s="65"/>
      <c r="ITY6" s="65"/>
      <c r="ITZ6" s="65"/>
      <c r="IUA6" s="65"/>
      <c r="IUB6" s="65"/>
      <c r="IUC6" s="65"/>
      <c r="IUD6" s="65"/>
      <c r="IUE6" s="65"/>
      <c r="IUF6" s="65"/>
      <c r="IUG6" s="65"/>
      <c r="IUH6" s="65"/>
      <c r="IUI6" s="65"/>
      <c r="IUJ6" s="65"/>
      <c r="IUK6" s="65"/>
      <c r="IUL6" s="65"/>
      <c r="IUM6" s="65"/>
      <c r="IUN6" s="65"/>
      <c r="IUO6" s="65"/>
      <c r="IUP6" s="65"/>
      <c r="IUQ6" s="65"/>
      <c r="IUR6" s="65"/>
      <c r="IUS6" s="65"/>
      <c r="IUT6" s="65"/>
      <c r="IUU6" s="65"/>
      <c r="IUV6" s="65"/>
      <c r="IUW6" s="65"/>
      <c r="IUX6" s="65"/>
      <c r="IUY6" s="65"/>
      <c r="IUZ6" s="65"/>
      <c r="IVA6" s="65"/>
      <c r="IVB6" s="65"/>
      <c r="IVC6" s="65"/>
      <c r="IVD6" s="65"/>
      <c r="IVE6" s="65"/>
      <c r="IVF6" s="65"/>
      <c r="IVG6" s="65"/>
      <c r="IVH6" s="65"/>
      <c r="IVI6" s="65"/>
      <c r="IVJ6" s="65"/>
      <c r="IVK6" s="65"/>
      <c r="IVL6" s="65"/>
      <c r="IVM6" s="65"/>
      <c r="IVN6" s="65"/>
      <c r="IVO6" s="65"/>
      <c r="IVP6" s="65"/>
      <c r="IVQ6" s="65"/>
      <c r="IVR6" s="65"/>
      <c r="IVS6" s="65"/>
      <c r="IVT6" s="65"/>
      <c r="IVU6" s="65"/>
      <c r="IVV6" s="65"/>
      <c r="IVW6" s="65"/>
      <c r="IVX6" s="65"/>
      <c r="IVY6" s="65"/>
      <c r="IVZ6" s="65"/>
      <c r="IWA6" s="65"/>
      <c r="IWB6" s="65"/>
      <c r="IWC6" s="65"/>
      <c r="IWD6" s="65"/>
      <c r="IWE6" s="65"/>
      <c r="IWF6" s="65"/>
      <c r="IWG6" s="65"/>
      <c r="IWH6" s="65"/>
      <c r="IWI6" s="65"/>
      <c r="IWJ6" s="65"/>
      <c r="IWK6" s="65"/>
      <c r="IWL6" s="65"/>
      <c r="IWM6" s="65"/>
      <c r="IWN6" s="65"/>
      <c r="IWO6" s="65"/>
      <c r="IWP6" s="65"/>
      <c r="IWQ6" s="65"/>
      <c r="IWR6" s="65"/>
      <c r="IWS6" s="65"/>
      <c r="IWT6" s="65"/>
      <c r="IWU6" s="65"/>
      <c r="IWV6" s="65"/>
      <c r="IWW6" s="65"/>
      <c r="IWX6" s="65"/>
      <c r="IWY6" s="65"/>
      <c r="IWZ6" s="65"/>
      <c r="IXA6" s="65"/>
      <c r="IXB6" s="65"/>
      <c r="IXC6" s="65"/>
      <c r="IXD6" s="65"/>
      <c r="IXE6" s="65"/>
      <c r="IXF6" s="65"/>
      <c r="IXG6" s="65"/>
      <c r="IXH6" s="65"/>
      <c r="IXI6" s="65"/>
      <c r="IXJ6" s="65"/>
      <c r="IXK6" s="65"/>
      <c r="IXL6" s="65"/>
      <c r="IXM6" s="65"/>
      <c r="IXN6" s="65"/>
      <c r="IXO6" s="65"/>
      <c r="IXP6" s="65"/>
      <c r="IXQ6" s="65"/>
      <c r="IXR6" s="65"/>
      <c r="IXS6" s="65"/>
      <c r="IXT6" s="65"/>
      <c r="IXU6" s="65"/>
      <c r="IXV6" s="65"/>
      <c r="IXW6" s="65"/>
      <c r="IXX6" s="65"/>
      <c r="IXY6" s="65"/>
      <c r="IXZ6" s="65"/>
      <c r="IYA6" s="65"/>
      <c r="IYB6" s="65"/>
      <c r="IYC6" s="65"/>
      <c r="IYD6" s="65"/>
      <c r="IYE6" s="65"/>
      <c r="IYF6" s="65"/>
      <c r="IYG6" s="65"/>
      <c r="IYH6" s="65"/>
      <c r="IYI6" s="65"/>
      <c r="IYJ6" s="65"/>
      <c r="IYK6" s="65"/>
      <c r="IYL6" s="65"/>
      <c r="IYM6" s="65"/>
      <c r="IYN6" s="65"/>
      <c r="IYO6" s="65"/>
      <c r="IYP6" s="65"/>
      <c r="IYQ6" s="65"/>
      <c r="IYR6" s="65"/>
      <c r="IYS6" s="65"/>
      <c r="IYT6" s="65"/>
      <c r="IYU6" s="65"/>
      <c r="IYV6" s="65"/>
      <c r="IYW6" s="65"/>
      <c r="IYX6" s="65"/>
      <c r="IYY6" s="65"/>
      <c r="IYZ6" s="65"/>
      <c r="IZA6" s="65"/>
      <c r="IZB6" s="65"/>
      <c r="IZC6" s="65"/>
      <c r="IZD6" s="65"/>
      <c r="IZE6" s="65"/>
      <c r="IZF6" s="65"/>
      <c r="IZG6" s="65"/>
      <c r="IZH6" s="65"/>
      <c r="IZI6" s="65"/>
      <c r="IZJ6" s="65"/>
      <c r="IZK6" s="65"/>
      <c r="IZL6" s="65"/>
      <c r="IZM6" s="65"/>
      <c r="IZN6" s="65"/>
      <c r="IZO6" s="65"/>
      <c r="IZP6" s="65"/>
      <c r="IZQ6" s="65"/>
      <c r="IZR6" s="65"/>
      <c r="IZS6" s="65"/>
      <c r="IZT6" s="65"/>
      <c r="IZU6" s="65"/>
      <c r="IZV6" s="65"/>
      <c r="IZW6" s="65"/>
      <c r="IZX6" s="65"/>
      <c r="IZY6" s="65"/>
      <c r="IZZ6" s="65"/>
      <c r="JAA6" s="65"/>
      <c r="JAB6" s="65"/>
      <c r="JAC6" s="65"/>
      <c r="JAD6" s="65"/>
      <c r="JAE6" s="65"/>
      <c r="JAF6" s="65"/>
      <c r="JAG6" s="65"/>
      <c r="JAH6" s="65"/>
      <c r="JAI6" s="65"/>
      <c r="JAJ6" s="65"/>
      <c r="JAK6" s="65"/>
      <c r="JAL6" s="65"/>
      <c r="JAM6" s="65"/>
      <c r="JAN6" s="65"/>
      <c r="JAO6" s="65"/>
      <c r="JAP6" s="65"/>
      <c r="JAQ6" s="65"/>
      <c r="JAR6" s="65"/>
      <c r="JAS6" s="65"/>
      <c r="JAT6" s="65"/>
      <c r="JAU6" s="65"/>
      <c r="JAV6" s="65"/>
      <c r="JAW6" s="65"/>
      <c r="JAX6" s="65"/>
      <c r="JAY6" s="65"/>
      <c r="JAZ6" s="65"/>
      <c r="JBA6" s="65"/>
      <c r="JBB6" s="65"/>
      <c r="JBC6" s="65"/>
      <c r="JBD6" s="65"/>
      <c r="JBE6" s="65"/>
      <c r="JBF6" s="65"/>
      <c r="JBG6" s="65"/>
      <c r="JBH6" s="65"/>
      <c r="JBI6" s="65"/>
      <c r="JBJ6" s="65"/>
      <c r="JBK6" s="65"/>
      <c r="JBL6" s="65"/>
      <c r="JBM6" s="65"/>
      <c r="JBN6" s="65"/>
      <c r="JBO6" s="65"/>
      <c r="JBP6" s="65"/>
      <c r="JBQ6" s="65"/>
      <c r="JBR6" s="65"/>
      <c r="JBS6" s="65"/>
      <c r="JBT6" s="65"/>
      <c r="JBU6" s="65"/>
      <c r="JBV6" s="65"/>
      <c r="JBW6" s="65"/>
      <c r="JBX6" s="65"/>
      <c r="JBY6" s="65"/>
      <c r="JBZ6" s="65"/>
      <c r="JCA6" s="65"/>
      <c r="JCB6" s="65"/>
      <c r="JCC6" s="65"/>
      <c r="JCD6" s="65"/>
      <c r="JCE6" s="65"/>
      <c r="JCF6" s="65"/>
      <c r="JCG6" s="65"/>
      <c r="JCH6" s="65"/>
      <c r="JCI6" s="65"/>
      <c r="JCJ6" s="65"/>
      <c r="JCK6" s="65"/>
      <c r="JCL6" s="65"/>
      <c r="JCM6" s="65"/>
      <c r="JCN6" s="65"/>
      <c r="JCO6" s="65"/>
      <c r="JCP6" s="65"/>
      <c r="JCQ6" s="65"/>
      <c r="JCR6" s="65"/>
      <c r="JCS6" s="65"/>
      <c r="JCT6" s="65"/>
      <c r="JCU6" s="65"/>
      <c r="JCV6" s="65"/>
      <c r="JCW6" s="65"/>
      <c r="JCX6" s="65"/>
      <c r="JCY6" s="65"/>
      <c r="JCZ6" s="65"/>
      <c r="JDA6" s="65"/>
      <c r="JDB6" s="65"/>
      <c r="JDC6" s="65"/>
      <c r="JDD6" s="65"/>
      <c r="JDE6" s="65"/>
      <c r="JDF6" s="65"/>
      <c r="JDG6" s="65"/>
      <c r="JDH6" s="65"/>
      <c r="JDI6" s="65"/>
      <c r="JDJ6" s="65"/>
      <c r="JDK6" s="65"/>
      <c r="JDL6" s="65"/>
      <c r="JDM6" s="65"/>
      <c r="JDN6" s="65"/>
      <c r="JDO6" s="65"/>
      <c r="JDP6" s="65"/>
      <c r="JDQ6" s="65"/>
      <c r="JDR6" s="65"/>
      <c r="JDS6" s="65"/>
      <c r="JDT6" s="65"/>
      <c r="JDU6" s="65"/>
      <c r="JDV6" s="65"/>
      <c r="JDW6" s="65"/>
      <c r="JDX6" s="65"/>
      <c r="JDY6" s="65"/>
      <c r="JDZ6" s="65"/>
      <c r="JEA6" s="65"/>
      <c r="JEB6" s="65"/>
      <c r="JEC6" s="65"/>
      <c r="JED6" s="65"/>
      <c r="JEE6" s="65"/>
      <c r="JEF6" s="65"/>
      <c r="JEG6" s="65"/>
      <c r="JEH6" s="65"/>
      <c r="JEI6" s="65"/>
      <c r="JEJ6" s="65"/>
      <c r="JEK6" s="65"/>
      <c r="JEL6" s="65"/>
      <c r="JEM6" s="65"/>
      <c r="JEN6" s="65"/>
      <c r="JEO6" s="65"/>
      <c r="JEP6" s="65"/>
      <c r="JEQ6" s="65"/>
      <c r="JER6" s="65"/>
      <c r="JES6" s="65"/>
      <c r="JET6" s="65"/>
      <c r="JEU6" s="65"/>
      <c r="JEV6" s="65"/>
      <c r="JEW6" s="65"/>
      <c r="JEX6" s="65"/>
      <c r="JEY6" s="65"/>
      <c r="JEZ6" s="65"/>
      <c r="JFA6" s="65"/>
      <c r="JFB6" s="65"/>
      <c r="JFC6" s="65"/>
      <c r="JFD6" s="65"/>
      <c r="JFE6" s="65"/>
      <c r="JFF6" s="65"/>
      <c r="JFG6" s="65"/>
      <c r="JFH6" s="65"/>
      <c r="JFI6" s="65"/>
      <c r="JFJ6" s="65"/>
      <c r="JFK6" s="65"/>
      <c r="JFL6" s="65"/>
      <c r="JFM6" s="65"/>
      <c r="JFN6" s="65"/>
      <c r="JFO6" s="65"/>
      <c r="JFP6" s="65"/>
      <c r="JFQ6" s="65"/>
      <c r="JFR6" s="65"/>
      <c r="JFS6" s="65"/>
      <c r="JFT6" s="65"/>
      <c r="JFU6" s="65"/>
      <c r="JFV6" s="65"/>
      <c r="JFW6" s="65"/>
      <c r="JFX6" s="65"/>
      <c r="JFY6" s="65"/>
      <c r="JFZ6" s="65"/>
      <c r="JGA6" s="65"/>
      <c r="JGB6" s="65"/>
      <c r="JGC6" s="65"/>
      <c r="JGD6" s="65"/>
      <c r="JGE6" s="65"/>
      <c r="JGF6" s="65"/>
      <c r="JGG6" s="65"/>
      <c r="JGH6" s="65"/>
      <c r="JGI6" s="65"/>
      <c r="JGJ6" s="65"/>
      <c r="JGK6" s="65"/>
      <c r="JGL6" s="65"/>
      <c r="JGM6" s="65"/>
      <c r="JGN6" s="65"/>
      <c r="JGO6" s="65"/>
      <c r="JGP6" s="65"/>
      <c r="JGQ6" s="65"/>
      <c r="JGR6" s="65"/>
      <c r="JGS6" s="65"/>
      <c r="JGT6" s="65"/>
      <c r="JGU6" s="65"/>
      <c r="JGV6" s="65"/>
      <c r="JGW6" s="65"/>
      <c r="JGX6" s="65"/>
      <c r="JGY6" s="65"/>
      <c r="JGZ6" s="65"/>
      <c r="JHA6" s="65"/>
      <c r="JHB6" s="65"/>
      <c r="JHC6" s="65"/>
      <c r="JHD6" s="65"/>
      <c r="JHE6" s="65"/>
      <c r="JHF6" s="65"/>
      <c r="JHG6" s="65"/>
      <c r="JHH6" s="65"/>
      <c r="JHI6" s="65"/>
      <c r="JHJ6" s="65"/>
      <c r="JHK6" s="65"/>
      <c r="JHL6" s="65"/>
      <c r="JHM6" s="65"/>
      <c r="JHN6" s="65"/>
      <c r="JHO6" s="65"/>
      <c r="JHP6" s="65"/>
      <c r="JHQ6" s="65"/>
      <c r="JHR6" s="65"/>
      <c r="JHS6" s="65"/>
      <c r="JHT6" s="65"/>
      <c r="JHU6" s="65"/>
      <c r="JHV6" s="65"/>
      <c r="JHW6" s="65"/>
      <c r="JHX6" s="65"/>
      <c r="JHY6" s="65"/>
      <c r="JHZ6" s="65"/>
      <c r="JIA6" s="65"/>
      <c r="JIB6" s="65"/>
      <c r="JIC6" s="65"/>
      <c r="JID6" s="65"/>
      <c r="JIE6" s="65"/>
      <c r="JIF6" s="65"/>
      <c r="JIG6" s="65"/>
      <c r="JIH6" s="65"/>
      <c r="JII6" s="65"/>
      <c r="JIJ6" s="65"/>
      <c r="JIK6" s="65"/>
      <c r="JIL6" s="65"/>
      <c r="JIM6" s="65"/>
      <c r="JIN6" s="65"/>
      <c r="JIO6" s="65"/>
      <c r="JIP6" s="65"/>
      <c r="JIQ6" s="65"/>
      <c r="JIR6" s="65"/>
      <c r="JIS6" s="65"/>
      <c r="JIT6" s="65"/>
      <c r="JIU6" s="65"/>
      <c r="JIV6" s="65"/>
      <c r="JIW6" s="65"/>
      <c r="JIX6" s="65"/>
      <c r="JIY6" s="65"/>
      <c r="JIZ6" s="65"/>
      <c r="JJA6" s="65"/>
      <c r="JJB6" s="65"/>
      <c r="JJC6" s="65"/>
      <c r="JJD6" s="65"/>
      <c r="JJE6" s="65"/>
      <c r="JJF6" s="65"/>
      <c r="JJG6" s="65"/>
      <c r="JJH6" s="65"/>
      <c r="JJI6" s="65"/>
      <c r="JJJ6" s="65"/>
      <c r="JJK6" s="65"/>
      <c r="JJL6" s="65"/>
      <c r="JJM6" s="65"/>
      <c r="JJN6" s="65"/>
      <c r="JJO6" s="65"/>
      <c r="JJP6" s="65"/>
      <c r="JJQ6" s="65"/>
      <c r="JJR6" s="65"/>
      <c r="JJS6" s="65"/>
      <c r="JJT6" s="65"/>
      <c r="JJU6" s="65"/>
      <c r="JJV6" s="65"/>
      <c r="JJW6" s="65"/>
      <c r="JJX6" s="65"/>
      <c r="JJY6" s="65"/>
      <c r="JJZ6" s="65"/>
      <c r="JKA6" s="65"/>
      <c r="JKB6" s="65"/>
      <c r="JKC6" s="65"/>
      <c r="JKD6" s="65"/>
      <c r="JKE6" s="65"/>
      <c r="JKF6" s="65"/>
      <c r="JKG6" s="65"/>
      <c r="JKH6" s="65"/>
      <c r="JKI6" s="65"/>
      <c r="JKJ6" s="65"/>
      <c r="JKK6" s="65"/>
      <c r="JKL6" s="65"/>
      <c r="JKM6" s="65"/>
      <c r="JKN6" s="65"/>
      <c r="JKO6" s="65"/>
      <c r="JKP6" s="65"/>
      <c r="JKQ6" s="65"/>
      <c r="JKR6" s="65"/>
      <c r="JKS6" s="65"/>
      <c r="JKT6" s="65"/>
      <c r="JKU6" s="65"/>
      <c r="JKV6" s="65"/>
      <c r="JKW6" s="65"/>
      <c r="JKX6" s="65"/>
      <c r="JKY6" s="65"/>
      <c r="JKZ6" s="65"/>
      <c r="JLA6" s="65"/>
      <c r="JLB6" s="65"/>
      <c r="JLC6" s="65"/>
      <c r="JLD6" s="65"/>
      <c r="JLE6" s="65"/>
      <c r="JLF6" s="65"/>
      <c r="JLG6" s="65"/>
      <c r="JLH6" s="65"/>
      <c r="JLI6" s="65"/>
      <c r="JLJ6" s="65"/>
      <c r="JLK6" s="65"/>
      <c r="JLL6" s="65"/>
      <c r="JLM6" s="65"/>
      <c r="JLN6" s="65"/>
      <c r="JLO6" s="65"/>
      <c r="JLP6" s="65"/>
      <c r="JLQ6" s="65"/>
      <c r="JLR6" s="65"/>
      <c r="JLS6" s="65"/>
      <c r="JLT6" s="65"/>
      <c r="JLU6" s="65"/>
      <c r="JLV6" s="65"/>
      <c r="JLW6" s="65"/>
      <c r="JLX6" s="65"/>
      <c r="JLY6" s="65"/>
      <c r="JLZ6" s="65"/>
      <c r="JMA6" s="65"/>
      <c r="JMB6" s="65"/>
      <c r="JMC6" s="65"/>
      <c r="JMD6" s="65"/>
      <c r="JME6" s="65"/>
      <c r="JMF6" s="65"/>
      <c r="JMG6" s="65"/>
      <c r="JMH6" s="65"/>
      <c r="JMI6" s="65"/>
      <c r="JMJ6" s="65"/>
      <c r="JMK6" s="65"/>
      <c r="JML6" s="65"/>
      <c r="JMM6" s="65"/>
      <c r="JMN6" s="65"/>
      <c r="JMO6" s="65"/>
      <c r="JMP6" s="65"/>
      <c r="JMQ6" s="65"/>
      <c r="JMR6" s="65"/>
      <c r="JMS6" s="65"/>
      <c r="JMT6" s="65"/>
      <c r="JMU6" s="65"/>
      <c r="JMV6" s="65"/>
      <c r="JMW6" s="65"/>
      <c r="JMX6" s="65"/>
      <c r="JMY6" s="65"/>
      <c r="JMZ6" s="65"/>
      <c r="JNA6" s="65"/>
      <c r="JNB6" s="65"/>
      <c r="JNC6" s="65"/>
      <c r="JND6" s="65"/>
      <c r="JNE6" s="65"/>
      <c r="JNF6" s="65"/>
      <c r="JNG6" s="65"/>
      <c r="JNH6" s="65"/>
      <c r="JNI6" s="65"/>
      <c r="JNJ6" s="65"/>
      <c r="JNK6" s="65"/>
      <c r="JNL6" s="65"/>
      <c r="JNM6" s="65"/>
      <c r="JNN6" s="65"/>
      <c r="JNO6" s="65"/>
      <c r="JNP6" s="65"/>
      <c r="JNQ6" s="65"/>
      <c r="JNR6" s="65"/>
      <c r="JNS6" s="65"/>
      <c r="JNT6" s="65"/>
      <c r="JNU6" s="65"/>
      <c r="JNV6" s="65"/>
      <c r="JNW6" s="65"/>
      <c r="JNX6" s="65"/>
      <c r="JNY6" s="65"/>
      <c r="JNZ6" s="65"/>
      <c r="JOA6" s="65"/>
      <c r="JOB6" s="65"/>
      <c r="JOC6" s="65"/>
      <c r="JOD6" s="65"/>
      <c r="JOE6" s="65"/>
      <c r="JOF6" s="65"/>
      <c r="JOG6" s="65"/>
      <c r="JOH6" s="65"/>
      <c r="JOI6" s="65"/>
      <c r="JOJ6" s="65"/>
      <c r="JOK6" s="65"/>
      <c r="JOL6" s="65"/>
      <c r="JOM6" s="65"/>
      <c r="JON6" s="65"/>
      <c r="JOO6" s="65"/>
      <c r="JOP6" s="65"/>
      <c r="JOQ6" s="65"/>
      <c r="JOR6" s="65"/>
      <c r="JOS6" s="65"/>
      <c r="JOT6" s="65"/>
      <c r="JOU6" s="65"/>
      <c r="JOV6" s="65"/>
      <c r="JOW6" s="65"/>
      <c r="JOX6" s="65"/>
      <c r="JOY6" s="65"/>
      <c r="JOZ6" s="65"/>
      <c r="JPA6" s="65"/>
      <c r="JPB6" s="65"/>
      <c r="JPC6" s="65"/>
      <c r="JPD6" s="65"/>
      <c r="JPE6" s="65"/>
      <c r="JPF6" s="65"/>
      <c r="JPG6" s="65"/>
      <c r="JPH6" s="65"/>
      <c r="JPI6" s="65"/>
      <c r="JPJ6" s="65"/>
      <c r="JPK6" s="65"/>
      <c r="JPL6" s="65"/>
      <c r="JPM6" s="65"/>
      <c r="JPN6" s="65"/>
      <c r="JPO6" s="65"/>
      <c r="JPP6" s="65"/>
      <c r="JPQ6" s="65"/>
      <c r="JPR6" s="65"/>
      <c r="JPS6" s="65"/>
      <c r="JPT6" s="65"/>
      <c r="JPU6" s="65"/>
      <c r="JPV6" s="65"/>
      <c r="JPW6" s="65"/>
      <c r="JPX6" s="65"/>
      <c r="JPY6" s="65"/>
      <c r="JPZ6" s="65"/>
      <c r="JQA6" s="65"/>
      <c r="JQB6" s="65"/>
      <c r="JQC6" s="65"/>
      <c r="JQD6" s="65"/>
      <c r="JQE6" s="65"/>
      <c r="JQF6" s="65"/>
      <c r="JQG6" s="65"/>
      <c r="JQH6" s="65"/>
      <c r="JQI6" s="65"/>
      <c r="JQJ6" s="65"/>
      <c r="JQK6" s="65"/>
      <c r="JQL6" s="65"/>
      <c r="JQM6" s="65"/>
      <c r="JQN6" s="65"/>
      <c r="JQO6" s="65"/>
      <c r="JQP6" s="65"/>
      <c r="JQQ6" s="65"/>
      <c r="JQR6" s="65"/>
      <c r="JQS6" s="65"/>
      <c r="JQT6" s="65"/>
      <c r="JQU6" s="65"/>
      <c r="JQV6" s="65"/>
      <c r="JQW6" s="65"/>
      <c r="JQX6" s="65"/>
      <c r="JQY6" s="65"/>
      <c r="JQZ6" s="65"/>
      <c r="JRA6" s="65"/>
      <c r="JRB6" s="65"/>
      <c r="JRC6" s="65"/>
      <c r="JRD6" s="65"/>
      <c r="JRE6" s="65"/>
      <c r="JRF6" s="65"/>
      <c r="JRG6" s="65"/>
      <c r="JRH6" s="65"/>
      <c r="JRI6" s="65"/>
      <c r="JRJ6" s="65"/>
      <c r="JRK6" s="65"/>
      <c r="JRL6" s="65"/>
      <c r="JRM6" s="65"/>
      <c r="JRN6" s="65"/>
      <c r="JRO6" s="65"/>
      <c r="JRP6" s="65"/>
      <c r="JRQ6" s="65"/>
      <c r="JRR6" s="65"/>
      <c r="JRS6" s="65"/>
      <c r="JRT6" s="65"/>
      <c r="JRU6" s="65"/>
      <c r="JRV6" s="65"/>
      <c r="JRW6" s="65"/>
      <c r="JRX6" s="65"/>
      <c r="JRY6" s="65"/>
      <c r="JRZ6" s="65"/>
      <c r="JSA6" s="65"/>
      <c r="JSB6" s="65"/>
      <c r="JSC6" s="65"/>
      <c r="JSD6" s="65"/>
      <c r="JSE6" s="65"/>
      <c r="JSF6" s="65"/>
      <c r="JSG6" s="65"/>
      <c r="JSH6" s="65"/>
      <c r="JSI6" s="65"/>
      <c r="JSJ6" s="65"/>
      <c r="JSK6" s="65"/>
      <c r="JSL6" s="65"/>
      <c r="JSM6" s="65"/>
      <c r="JSN6" s="65"/>
      <c r="JSO6" s="65"/>
      <c r="JSP6" s="65"/>
      <c r="JSQ6" s="65"/>
      <c r="JSR6" s="65"/>
      <c r="JSS6" s="65"/>
      <c r="JST6" s="65"/>
      <c r="JSU6" s="65"/>
      <c r="JSV6" s="65"/>
      <c r="JSW6" s="65"/>
      <c r="JSX6" s="65"/>
      <c r="JSY6" s="65"/>
      <c r="JSZ6" s="65"/>
      <c r="JTA6" s="65"/>
      <c r="JTB6" s="65"/>
      <c r="JTC6" s="65"/>
      <c r="JTD6" s="65"/>
      <c r="JTE6" s="65"/>
      <c r="JTF6" s="65"/>
      <c r="JTG6" s="65"/>
      <c r="JTH6" s="65"/>
      <c r="JTI6" s="65"/>
      <c r="JTJ6" s="65"/>
      <c r="JTK6" s="65"/>
      <c r="JTL6" s="65"/>
      <c r="JTM6" s="65"/>
      <c r="JTN6" s="65"/>
      <c r="JTO6" s="65"/>
      <c r="JTP6" s="65"/>
      <c r="JTQ6" s="65"/>
      <c r="JTR6" s="65"/>
      <c r="JTS6" s="65"/>
      <c r="JTT6" s="65"/>
      <c r="JTU6" s="65"/>
      <c r="JTV6" s="65"/>
      <c r="JTW6" s="65"/>
      <c r="JTX6" s="65"/>
      <c r="JTY6" s="65"/>
      <c r="JTZ6" s="65"/>
      <c r="JUA6" s="65"/>
      <c r="JUB6" s="65"/>
      <c r="JUC6" s="65"/>
      <c r="JUD6" s="65"/>
      <c r="JUE6" s="65"/>
      <c r="JUF6" s="65"/>
      <c r="JUG6" s="65"/>
      <c r="JUH6" s="65"/>
      <c r="JUI6" s="65"/>
      <c r="JUJ6" s="65"/>
      <c r="JUK6" s="65"/>
      <c r="JUL6" s="65"/>
      <c r="JUM6" s="65"/>
      <c r="JUN6" s="65"/>
      <c r="JUO6" s="65"/>
      <c r="JUP6" s="65"/>
      <c r="JUQ6" s="65"/>
      <c r="JUR6" s="65"/>
      <c r="JUS6" s="65"/>
      <c r="JUT6" s="65"/>
      <c r="JUU6" s="65"/>
      <c r="JUV6" s="65"/>
      <c r="JUW6" s="65"/>
      <c r="JUX6" s="65"/>
      <c r="JUY6" s="65"/>
      <c r="JUZ6" s="65"/>
      <c r="JVA6" s="65"/>
      <c r="JVB6" s="65"/>
      <c r="JVC6" s="65"/>
      <c r="JVD6" s="65"/>
      <c r="JVE6" s="65"/>
      <c r="JVF6" s="65"/>
      <c r="JVG6" s="65"/>
      <c r="JVH6" s="65"/>
      <c r="JVI6" s="65"/>
      <c r="JVJ6" s="65"/>
      <c r="JVK6" s="65"/>
      <c r="JVL6" s="65"/>
      <c r="JVM6" s="65"/>
      <c r="JVN6" s="65"/>
      <c r="JVO6" s="65"/>
      <c r="JVP6" s="65"/>
      <c r="JVQ6" s="65"/>
      <c r="JVR6" s="65"/>
      <c r="JVS6" s="65"/>
      <c r="JVT6" s="65"/>
      <c r="JVU6" s="65"/>
      <c r="JVV6" s="65"/>
      <c r="JVW6" s="65"/>
      <c r="JVX6" s="65"/>
      <c r="JVY6" s="65"/>
      <c r="JVZ6" s="65"/>
      <c r="JWA6" s="65"/>
      <c r="JWB6" s="65"/>
      <c r="JWC6" s="65"/>
      <c r="JWD6" s="65"/>
      <c r="JWE6" s="65"/>
      <c r="JWF6" s="65"/>
      <c r="JWG6" s="65"/>
      <c r="JWH6" s="65"/>
      <c r="JWI6" s="65"/>
      <c r="JWJ6" s="65"/>
      <c r="JWK6" s="65"/>
      <c r="JWL6" s="65"/>
      <c r="JWM6" s="65"/>
      <c r="JWN6" s="65"/>
      <c r="JWO6" s="65"/>
      <c r="JWP6" s="65"/>
      <c r="JWQ6" s="65"/>
      <c r="JWR6" s="65"/>
      <c r="JWS6" s="65"/>
      <c r="JWT6" s="65"/>
      <c r="JWU6" s="65"/>
      <c r="JWV6" s="65"/>
      <c r="JWW6" s="65"/>
      <c r="JWX6" s="65"/>
      <c r="JWY6" s="65"/>
      <c r="JWZ6" s="65"/>
      <c r="JXA6" s="65"/>
      <c r="JXB6" s="65"/>
      <c r="JXC6" s="65"/>
      <c r="JXD6" s="65"/>
      <c r="JXE6" s="65"/>
      <c r="JXF6" s="65"/>
      <c r="JXG6" s="65"/>
      <c r="JXH6" s="65"/>
      <c r="JXI6" s="65"/>
      <c r="JXJ6" s="65"/>
      <c r="JXK6" s="65"/>
      <c r="JXL6" s="65"/>
      <c r="JXM6" s="65"/>
      <c r="JXN6" s="65"/>
      <c r="JXO6" s="65"/>
      <c r="JXP6" s="65"/>
      <c r="JXQ6" s="65"/>
      <c r="JXR6" s="65"/>
      <c r="JXS6" s="65"/>
      <c r="JXT6" s="65"/>
      <c r="JXU6" s="65"/>
      <c r="JXV6" s="65"/>
      <c r="JXW6" s="65"/>
      <c r="JXX6" s="65"/>
      <c r="JXY6" s="65"/>
      <c r="JXZ6" s="65"/>
      <c r="JYA6" s="65"/>
      <c r="JYB6" s="65"/>
      <c r="JYC6" s="65"/>
      <c r="JYD6" s="65"/>
      <c r="JYE6" s="65"/>
      <c r="JYF6" s="65"/>
      <c r="JYG6" s="65"/>
      <c r="JYH6" s="65"/>
      <c r="JYI6" s="65"/>
      <c r="JYJ6" s="65"/>
      <c r="JYK6" s="65"/>
      <c r="JYL6" s="65"/>
      <c r="JYM6" s="65"/>
      <c r="JYN6" s="65"/>
      <c r="JYO6" s="65"/>
      <c r="JYP6" s="65"/>
      <c r="JYQ6" s="65"/>
      <c r="JYR6" s="65"/>
      <c r="JYS6" s="65"/>
      <c r="JYT6" s="65"/>
      <c r="JYU6" s="65"/>
      <c r="JYV6" s="65"/>
      <c r="JYW6" s="65"/>
      <c r="JYX6" s="65"/>
      <c r="JYY6" s="65"/>
      <c r="JYZ6" s="65"/>
      <c r="JZA6" s="65"/>
      <c r="JZB6" s="65"/>
      <c r="JZC6" s="65"/>
      <c r="JZD6" s="65"/>
      <c r="JZE6" s="65"/>
      <c r="JZF6" s="65"/>
      <c r="JZG6" s="65"/>
      <c r="JZH6" s="65"/>
      <c r="JZI6" s="65"/>
      <c r="JZJ6" s="65"/>
      <c r="JZK6" s="65"/>
      <c r="JZL6" s="65"/>
      <c r="JZM6" s="65"/>
      <c r="JZN6" s="65"/>
      <c r="JZO6" s="65"/>
      <c r="JZP6" s="65"/>
      <c r="JZQ6" s="65"/>
      <c r="JZR6" s="65"/>
      <c r="JZS6" s="65"/>
      <c r="JZT6" s="65"/>
      <c r="JZU6" s="65"/>
      <c r="JZV6" s="65"/>
      <c r="JZW6" s="65"/>
      <c r="JZX6" s="65"/>
      <c r="JZY6" s="65"/>
      <c r="JZZ6" s="65"/>
      <c r="KAA6" s="65"/>
      <c r="KAB6" s="65"/>
      <c r="KAC6" s="65"/>
      <c r="KAD6" s="65"/>
      <c r="KAE6" s="65"/>
      <c r="KAF6" s="65"/>
      <c r="KAG6" s="65"/>
      <c r="KAH6" s="65"/>
      <c r="KAI6" s="65"/>
      <c r="KAJ6" s="65"/>
      <c r="KAK6" s="65"/>
      <c r="KAL6" s="65"/>
      <c r="KAM6" s="65"/>
      <c r="KAN6" s="65"/>
      <c r="KAO6" s="65"/>
      <c r="KAP6" s="65"/>
      <c r="KAQ6" s="65"/>
      <c r="KAR6" s="65"/>
      <c r="KAS6" s="65"/>
      <c r="KAT6" s="65"/>
      <c r="KAU6" s="65"/>
      <c r="KAV6" s="65"/>
      <c r="KAW6" s="65"/>
      <c r="KAX6" s="65"/>
      <c r="KAY6" s="65"/>
      <c r="KAZ6" s="65"/>
      <c r="KBA6" s="65"/>
      <c r="KBB6" s="65"/>
      <c r="KBC6" s="65"/>
      <c r="KBD6" s="65"/>
      <c r="KBE6" s="65"/>
      <c r="KBF6" s="65"/>
      <c r="KBG6" s="65"/>
      <c r="KBH6" s="65"/>
      <c r="KBI6" s="65"/>
      <c r="KBJ6" s="65"/>
      <c r="KBK6" s="65"/>
      <c r="KBL6" s="65"/>
      <c r="KBM6" s="65"/>
      <c r="KBN6" s="65"/>
      <c r="KBO6" s="65"/>
      <c r="KBP6" s="65"/>
      <c r="KBQ6" s="65"/>
      <c r="KBR6" s="65"/>
      <c r="KBS6" s="65"/>
      <c r="KBT6" s="65"/>
      <c r="KBU6" s="65"/>
      <c r="KBV6" s="65"/>
      <c r="KBW6" s="65"/>
      <c r="KBX6" s="65"/>
      <c r="KBY6" s="65"/>
      <c r="KBZ6" s="65"/>
      <c r="KCA6" s="65"/>
      <c r="KCB6" s="65"/>
      <c r="KCC6" s="65"/>
      <c r="KCD6" s="65"/>
      <c r="KCE6" s="65"/>
      <c r="KCF6" s="65"/>
      <c r="KCG6" s="65"/>
      <c r="KCH6" s="65"/>
      <c r="KCI6" s="65"/>
      <c r="KCJ6" s="65"/>
      <c r="KCK6" s="65"/>
      <c r="KCL6" s="65"/>
      <c r="KCM6" s="65"/>
      <c r="KCN6" s="65"/>
      <c r="KCO6" s="65"/>
      <c r="KCP6" s="65"/>
      <c r="KCQ6" s="65"/>
      <c r="KCR6" s="65"/>
      <c r="KCS6" s="65"/>
      <c r="KCT6" s="65"/>
      <c r="KCU6" s="65"/>
      <c r="KCV6" s="65"/>
      <c r="KCW6" s="65"/>
      <c r="KCX6" s="65"/>
      <c r="KCY6" s="65"/>
      <c r="KCZ6" s="65"/>
      <c r="KDA6" s="65"/>
      <c r="KDB6" s="65"/>
      <c r="KDC6" s="65"/>
      <c r="KDD6" s="65"/>
      <c r="KDE6" s="65"/>
      <c r="KDF6" s="65"/>
      <c r="KDG6" s="65"/>
      <c r="KDH6" s="65"/>
      <c r="KDI6" s="65"/>
      <c r="KDJ6" s="65"/>
      <c r="KDK6" s="65"/>
      <c r="KDL6" s="65"/>
      <c r="KDM6" s="65"/>
      <c r="KDN6" s="65"/>
      <c r="KDO6" s="65"/>
      <c r="KDP6" s="65"/>
      <c r="KDQ6" s="65"/>
      <c r="KDR6" s="65"/>
      <c r="KDS6" s="65"/>
      <c r="KDT6" s="65"/>
      <c r="KDU6" s="65"/>
      <c r="KDV6" s="65"/>
      <c r="KDW6" s="65"/>
      <c r="KDX6" s="65"/>
      <c r="KDY6" s="65"/>
      <c r="KDZ6" s="65"/>
      <c r="KEA6" s="65"/>
      <c r="KEB6" s="65"/>
      <c r="KEC6" s="65"/>
      <c r="KED6" s="65"/>
      <c r="KEE6" s="65"/>
      <c r="KEF6" s="65"/>
      <c r="KEG6" s="65"/>
      <c r="KEH6" s="65"/>
      <c r="KEI6" s="65"/>
      <c r="KEJ6" s="65"/>
      <c r="KEK6" s="65"/>
      <c r="KEL6" s="65"/>
      <c r="KEM6" s="65"/>
      <c r="KEN6" s="65"/>
      <c r="KEO6" s="65"/>
      <c r="KEP6" s="65"/>
      <c r="KEQ6" s="65"/>
      <c r="KER6" s="65"/>
      <c r="KES6" s="65"/>
      <c r="KET6" s="65"/>
      <c r="KEU6" s="65"/>
      <c r="KEV6" s="65"/>
      <c r="KEW6" s="65"/>
      <c r="KEX6" s="65"/>
      <c r="KEY6" s="65"/>
      <c r="KEZ6" s="65"/>
      <c r="KFA6" s="65"/>
      <c r="KFB6" s="65"/>
      <c r="KFC6" s="65"/>
      <c r="KFD6" s="65"/>
      <c r="KFE6" s="65"/>
      <c r="KFF6" s="65"/>
      <c r="KFG6" s="65"/>
      <c r="KFH6" s="65"/>
      <c r="KFI6" s="65"/>
      <c r="KFJ6" s="65"/>
      <c r="KFK6" s="65"/>
      <c r="KFL6" s="65"/>
      <c r="KFM6" s="65"/>
      <c r="KFN6" s="65"/>
      <c r="KFO6" s="65"/>
      <c r="KFP6" s="65"/>
      <c r="KFQ6" s="65"/>
      <c r="KFR6" s="65"/>
      <c r="KFS6" s="65"/>
      <c r="KFT6" s="65"/>
      <c r="KFU6" s="65"/>
      <c r="KFV6" s="65"/>
      <c r="KFW6" s="65"/>
      <c r="KFX6" s="65"/>
      <c r="KFY6" s="65"/>
      <c r="KFZ6" s="65"/>
      <c r="KGA6" s="65"/>
      <c r="KGB6" s="65"/>
      <c r="KGC6" s="65"/>
      <c r="KGD6" s="65"/>
      <c r="KGE6" s="65"/>
      <c r="KGF6" s="65"/>
      <c r="KGG6" s="65"/>
      <c r="KGH6" s="65"/>
      <c r="KGI6" s="65"/>
      <c r="KGJ6" s="65"/>
      <c r="KGK6" s="65"/>
      <c r="KGL6" s="65"/>
      <c r="KGM6" s="65"/>
      <c r="KGN6" s="65"/>
      <c r="KGO6" s="65"/>
      <c r="KGP6" s="65"/>
      <c r="KGQ6" s="65"/>
      <c r="KGR6" s="65"/>
      <c r="KGS6" s="65"/>
      <c r="KGT6" s="65"/>
      <c r="KGU6" s="65"/>
      <c r="KGV6" s="65"/>
      <c r="KGW6" s="65"/>
      <c r="KGX6" s="65"/>
      <c r="KGY6" s="65"/>
      <c r="KGZ6" s="65"/>
      <c r="KHA6" s="65"/>
      <c r="KHB6" s="65"/>
      <c r="KHC6" s="65"/>
      <c r="KHD6" s="65"/>
      <c r="KHE6" s="65"/>
      <c r="KHF6" s="65"/>
      <c r="KHG6" s="65"/>
      <c r="KHH6" s="65"/>
      <c r="KHI6" s="65"/>
      <c r="KHJ6" s="65"/>
      <c r="KHK6" s="65"/>
      <c r="KHL6" s="65"/>
      <c r="KHM6" s="65"/>
      <c r="KHN6" s="65"/>
      <c r="KHO6" s="65"/>
      <c r="KHP6" s="65"/>
      <c r="KHQ6" s="65"/>
      <c r="KHR6" s="65"/>
      <c r="KHS6" s="65"/>
      <c r="KHT6" s="65"/>
      <c r="KHU6" s="65"/>
      <c r="KHV6" s="65"/>
      <c r="KHW6" s="65"/>
      <c r="KHX6" s="65"/>
      <c r="KHY6" s="65"/>
      <c r="KHZ6" s="65"/>
      <c r="KIA6" s="65"/>
      <c r="KIB6" s="65"/>
      <c r="KIC6" s="65"/>
      <c r="KID6" s="65"/>
      <c r="KIE6" s="65"/>
      <c r="KIF6" s="65"/>
      <c r="KIG6" s="65"/>
      <c r="KIH6" s="65"/>
      <c r="KII6" s="65"/>
      <c r="KIJ6" s="65"/>
      <c r="KIK6" s="65"/>
      <c r="KIL6" s="65"/>
      <c r="KIM6" s="65"/>
      <c r="KIN6" s="65"/>
      <c r="KIO6" s="65"/>
      <c r="KIP6" s="65"/>
      <c r="KIQ6" s="65"/>
      <c r="KIR6" s="65"/>
      <c r="KIS6" s="65"/>
      <c r="KIT6" s="65"/>
      <c r="KIU6" s="65"/>
      <c r="KIV6" s="65"/>
      <c r="KIW6" s="65"/>
      <c r="KIX6" s="65"/>
      <c r="KIY6" s="65"/>
      <c r="KIZ6" s="65"/>
      <c r="KJA6" s="65"/>
      <c r="KJB6" s="65"/>
      <c r="KJC6" s="65"/>
      <c r="KJD6" s="65"/>
      <c r="KJE6" s="65"/>
      <c r="KJF6" s="65"/>
      <c r="KJG6" s="65"/>
      <c r="KJH6" s="65"/>
      <c r="KJI6" s="65"/>
      <c r="KJJ6" s="65"/>
      <c r="KJK6" s="65"/>
      <c r="KJL6" s="65"/>
      <c r="KJM6" s="65"/>
      <c r="KJN6" s="65"/>
      <c r="KJO6" s="65"/>
      <c r="KJP6" s="65"/>
      <c r="KJQ6" s="65"/>
      <c r="KJR6" s="65"/>
      <c r="KJS6" s="65"/>
      <c r="KJT6" s="65"/>
      <c r="KJU6" s="65"/>
      <c r="KJV6" s="65"/>
      <c r="KJW6" s="65"/>
      <c r="KJX6" s="65"/>
      <c r="KJY6" s="65"/>
      <c r="KJZ6" s="65"/>
      <c r="KKA6" s="65"/>
      <c r="KKB6" s="65"/>
      <c r="KKC6" s="65"/>
      <c r="KKD6" s="65"/>
      <c r="KKE6" s="65"/>
      <c r="KKF6" s="65"/>
      <c r="KKG6" s="65"/>
      <c r="KKH6" s="65"/>
      <c r="KKI6" s="65"/>
      <c r="KKJ6" s="65"/>
      <c r="KKK6" s="65"/>
      <c r="KKL6" s="65"/>
      <c r="KKM6" s="65"/>
      <c r="KKN6" s="65"/>
      <c r="KKO6" s="65"/>
      <c r="KKP6" s="65"/>
      <c r="KKQ6" s="65"/>
      <c r="KKR6" s="65"/>
      <c r="KKS6" s="65"/>
      <c r="KKT6" s="65"/>
      <c r="KKU6" s="65"/>
      <c r="KKV6" s="65"/>
      <c r="KKW6" s="65"/>
      <c r="KKX6" s="65"/>
      <c r="KKY6" s="65"/>
      <c r="KKZ6" s="65"/>
      <c r="KLA6" s="65"/>
      <c r="KLB6" s="65"/>
      <c r="KLC6" s="65"/>
      <c r="KLD6" s="65"/>
      <c r="KLE6" s="65"/>
      <c r="KLF6" s="65"/>
      <c r="KLG6" s="65"/>
      <c r="KLH6" s="65"/>
      <c r="KLI6" s="65"/>
      <c r="KLJ6" s="65"/>
      <c r="KLK6" s="65"/>
      <c r="KLL6" s="65"/>
      <c r="KLM6" s="65"/>
      <c r="KLN6" s="65"/>
      <c r="KLO6" s="65"/>
      <c r="KLP6" s="65"/>
      <c r="KLQ6" s="65"/>
      <c r="KLR6" s="65"/>
      <c r="KLS6" s="65"/>
      <c r="KLT6" s="65"/>
      <c r="KLU6" s="65"/>
      <c r="KLV6" s="65"/>
      <c r="KLW6" s="65"/>
      <c r="KLX6" s="65"/>
      <c r="KLY6" s="65"/>
      <c r="KLZ6" s="65"/>
      <c r="KMA6" s="65"/>
      <c r="KMB6" s="65"/>
      <c r="KMC6" s="65"/>
      <c r="KMD6" s="65"/>
      <c r="KME6" s="65"/>
      <c r="KMF6" s="65"/>
      <c r="KMG6" s="65"/>
      <c r="KMH6" s="65"/>
      <c r="KMI6" s="65"/>
      <c r="KMJ6" s="65"/>
      <c r="KMK6" s="65"/>
      <c r="KML6" s="65"/>
      <c r="KMM6" s="65"/>
      <c r="KMN6" s="65"/>
      <c r="KMO6" s="65"/>
      <c r="KMP6" s="65"/>
      <c r="KMQ6" s="65"/>
      <c r="KMR6" s="65"/>
      <c r="KMS6" s="65"/>
      <c r="KMT6" s="65"/>
      <c r="KMU6" s="65"/>
      <c r="KMV6" s="65"/>
      <c r="KMW6" s="65"/>
      <c r="KMX6" s="65"/>
      <c r="KMY6" s="65"/>
      <c r="KMZ6" s="65"/>
      <c r="KNA6" s="65"/>
      <c r="KNB6" s="65"/>
      <c r="KNC6" s="65"/>
      <c r="KND6" s="65"/>
      <c r="KNE6" s="65"/>
      <c r="KNF6" s="65"/>
      <c r="KNG6" s="65"/>
      <c r="KNH6" s="65"/>
      <c r="KNI6" s="65"/>
      <c r="KNJ6" s="65"/>
      <c r="KNK6" s="65"/>
      <c r="KNL6" s="65"/>
      <c r="KNM6" s="65"/>
      <c r="KNN6" s="65"/>
      <c r="KNO6" s="65"/>
      <c r="KNP6" s="65"/>
      <c r="KNQ6" s="65"/>
      <c r="KNR6" s="65"/>
      <c r="KNS6" s="65"/>
      <c r="KNT6" s="65"/>
      <c r="KNU6" s="65"/>
      <c r="KNV6" s="65"/>
      <c r="KNW6" s="65"/>
      <c r="KNX6" s="65"/>
      <c r="KNY6" s="65"/>
      <c r="KNZ6" s="65"/>
      <c r="KOA6" s="65"/>
      <c r="KOB6" s="65"/>
      <c r="KOC6" s="65"/>
      <c r="KOD6" s="65"/>
      <c r="KOE6" s="65"/>
      <c r="KOF6" s="65"/>
      <c r="KOG6" s="65"/>
      <c r="KOH6" s="65"/>
      <c r="KOI6" s="65"/>
      <c r="KOJ6" s="65"/>
      <c r="KOK6" s="65"/>
      <c r="KOL6" s="65"/>
      <c r="KOM6" s="65"/>
      <c r="KON6" s="65"/>
      <c r="KOO6" s="65"/>
      <c r="KOP6" s="65"/>
      <c r="KOQ6" s="65"/>
      <c r="KOR6" s="65"/>
      <c r="KOS6" s="65"/>
      <c r="KOT6" s="65"/>
      <c r="KOU6" s="65"/>
      <c r="KOV6" s="65"/>
      <c r="KOW6" s="65"/>
      <c r="KOX6" s="65"/>
      <c r="KOY6" s="65"/>
      <c r="KOZ6" s="65"/>
      <c r="KPA6" s="65"/>
      <c r="KPB6" s="65"/>
      <c r="KPC6" s="65"/>
      <c r="KPD6" s="65"/>
      <c r="KPE6" s="65"/>
      <c r="KPF6" s="65"/>
      <c r="KPG6" s="65"/>
      <c r="KPH6" s="65"/>
      <c r="KPI6" s="65"/>
      <c r="KPJ6" s="65"/>
      <c r="KPK6" s="65"/>
      <c r="KPL6" s="65"/>
      <c r="KPM6" s="65"/>
      <c r="KPN6" s="65"/>
      <c r="KPO6" s="65"/>
      <c r="KPP6" s="65"/>
      <c r="KPQ6" s="65"/>
      <c r="KPR6" s="65"/>
      <c r="KPS6" s="65"/>
      <c r="KPT6" s="65"/>
      <c r="KPU6" s="65"/>
      <c r="KPV6" s="65"/>
      <c r="KPW6" s="65"/>
      <c r="KPX6" s="65"/>
      <c r="KPY6" s="65"/>
      <c r="KPZ6" s="65"/>
      <c r="KQA6" s="65"/>
      <c r="KQB6" s="65"/>
      <c r="KQC6" s="65"/>
      <c r="KQD6" s="65"/>
      <c r="KQE6" s="65"/>
      <c r="KQF6" s="65"/>
      <c r="KQG6" s="65"/>
      <c r="KQH6" s="65"/>
      <c r="KQI6" s="65"/>
      <c r="KQJ6" s="65"/>
      <c r="KQK6" s="65"/>
      <c r="KQL6" s="65"/>
      <c r="KQM6" s="65"/>
      <c r="KQN6" s="65"/>
      <c r="KQO6" s="65"/>
      <c r="KQP6" s="65"/>
      <c r="KQQ6" s="65"/>
      <c r="KQR6" s="65"/>
      <c r="KQS6" s="65"/>
      <c r="KQT6" s="65"/>
      <c r="KQU6" s="65"/>
      <c r="KQV6" s="65"/>
      <c r="KQW6" s="65"/>
      <c r="KQX6" s="65"/>
      <c r="KQY6" s="65"/>
      <c r="KQZ6" s="65"/>
      <c r="KRA6" s="65"/>
      <c r="KRB6" s="65"/>
      <c r="KRC6" s="65"/>
      <c r="KRD6" s="65"/>
      <c r="KRE6" s="65"/>
      <c r="KRF6" s="65"/>
      <c r="KRG6" s="65"/>
      <c r="KRH6" s="65"/>
      <c r="KRI6" s="65"/>
      <c r="KRJ6" s="65"/>
      <c r="KRK6" s="65"/>
      <c r="KRL6" s="65"/>
      <c r="KRM6" s="65"/>
      <c r="KRN6" s="65"/>
      <c r="KRO6" s="65"/>
      <c r="KRP6" s="65"/>
      <c r="KRQ6" s="65"/>
      <c r="KRR6" s="65"/>
      <c r="KRS6" s="65"/>
      <c r="KRT6" s="65"/>
      <c r="KRU6" s="65"/>
      <c r="KRV6" s="65"/>
      <c r="KRW6" s="65"/>
      <c r="KRX6" s="65"/>
      <c r="KRY6" s="65"/>
      <c r="KRZ6" s="65"/>
      <c r="KSA6" s="65"/>
      <c r="KSB6" s="65"/>
      <c r="KSC6" s="65"/>
      <c r="KSD6" s="65"/>
      <c r="KSE6" s="65"/>
      <c r="KSF6" s="65"/>
      <c r="KSG6" s="65"/>
      <c r="KSH6" s="65"/>
      <c r="KSI6" s="65"/>
      <c r="KSJ6" s="65"/>
      <c r="KSK6" s="65"/>
      <c r="KSL6" s="65"/>
      <c r="KSM6" s="65"/>
      <c r="KSN6" s="65"/>
      <c r="KSO6" s="65"/>
      <c r="KSP6" s="65"/>
      <c r="KSQ6" s="65"/>
      <c r="KSR6" s="65"/>
      <c r="KSS6" s="65"/>
      <c r="KST6" s="65"/>
      <c r="KSU6" s="65"/>
      <c r="KSV6" s="65"/>
      <c r="KSW6" s="65"/>
      <c r="KSX6" s="65"/>
      <c r="KSY6" s="65"/>
      <c r="KSZ6" s="65"/>
      <c r="KTA6" s="65"/>
      <c r="KTB6" s="65"/>
      <c r="KTC6" s="65"/>
      <c r="KTD6" s="65"/>
      <c r="KTE6" s="65"/>
      <c r="KTF6" s="65"/>
      <c r="KTG6" s="65"/>
      <c r="KTH6" s="65"/>
      <c r="KTI6" s="65"/>
      <c r="KTJ6" s="65"/>
      <c r="KTK6" s="65"/>
      <c r="KTL6" s="65"/>
      <c r="KTM6" s="65"/>
      <c r="KTN6" s="65"/>
      <c r="KTO6" s="65"/>
      <c r="KTP6" s="65"/>
      <c r="KTQ6" s="65"/>
      <c r="KTR6" s="65"/>
      <c r="KTS6" s="65"/>
      <c r="KTT6" s="65"/>
      <c r="KTU6" s="65"/>
      <c r="KTV6" s="65"/>
      <c r="KTW6" s="65"/>
      <c r="KTX6" s="65"/>
      <c r="KTY6" s="65"/>
      <c r="KTZ6" s="65"/>
      <c r="KUA6" s="65"/>
      <c r="KUB6" s="65"/>
      <c r="KUC6" s="65"/>
      <c r="KUD6" s="65"/>
      <c r="KUE6" s="65"/>
      <c r="KUF6" s="65"/>
      <c r="KUG6" s="65"/>
      <c r="KUH6" s="65"/>
      <c r="KUI6" s="65"/>
      <c r="KUJ6" s="65"/>
      <c r="KUK6" s="65"/>
      <c r="KUL6" s="65"/>
      <c r="KUM6" s="65"/>
      <c r="KUN6" s="65"/>
      <c r="KUO6" s="65"/>
      <c r="KUP6" s="65"/>
      <c r="KUQ6" s="65"/>
      <c r="KUR6" s="65"/>
      <c r="KUS6" s="65"/>
      <c r="KUT6" s="65"/>
      <c r="KUU6" s="65"/>
      <c r="KUV6" s="65"/>
      <c r="KUW6" s="65"/>
      <c r="KUX6" s="65"/>
      <c r="KUY6" s="65"/>
      <c r="KUZ6" s="65"/>
      <c r="KVA6" s="65"/>
      <c r="KVB6" s="65"/>
      <c r="KVC6" s="65"/>
      <c r="KVD6" s="65"/>
      <c r="KVE6" s="65"/>
      <c r="KVF6" s="65"/>
      <c r="KVG6" s="65"/>
      <c r="KVH6" s="65"/>
      <c r="KVI6" s="65"/>
      <c r="KVJ6" s="65"/>
      <c r="KVK6" s="65"/>
      <c r="KVL6" s="65"/>
      <c r="KVM6" s="65"/>
      <c r="KVN6" s="65"/>
      <c r="KVO6" s="65"/>
      <c r="KVP6" s="65"/>
      <c r="KVQ6" s="65"/>
      <c r="KVR6" s="65"/>
      <c r="KVS6" s="65"/>
      <c r="KVT6" s="65"/>
      <c r="KVU6" s="65"/>
      <c r="KVV6" s="65"/>
      <c r="KVW6" s="65"/>
      <c r="KVX6" s="65"/>
      <c r="KVY6" s="65"/>
      <c r="KVZ6" s="65"/>
      <c r="KWA6" s="65"/>
      <c r="KWB6" s="65"/>
      <c r="KWC6" s="65"/>
      <c r="KWD6" s="65"/>
      <c r="KWE6" s="65"/>
      <c r="KWF6" s="65"/>
      <c r="KWG6" s="65"/>
      <c r="KWH6" s="65"/>
      <c r="KWI6" s="65"/>
      <c r="KWJ6" s="65"/>
      <c r="KWK6" s="65"/>
      <c r="KWL6" s="65"/>
      <c r="KWM6" s="65"/>
      <c r="KWN6" s="65"/>
      <c r="KWO6" s="65"/>
      <c r="KWP6" s="65"/>
      <c r="KWQ6" s="65"/>
      <c r="KWR6" s="65"/>
      <c r="KWS6" s="65"/>
      <c r="KWT6" s="65"/>
      <c r="KWU6" s="65"/>
      <c r="KWV6" s="65"/>
      <c r="KWW6" s="65"/>
      <c r="KWX6" s="65"/>
      <c r="KWY6" s="65"/>
      <c r="KWZ6" s="65"/>
      <c r="KXA6" s="65"/>
      <c r="KXB6" s="65"/>
      <c r="KXC6" s="65"/>
      <c r="KXD6" s="65"/>
      <c r="KXE6" s="65"/>
      <c r="KXF6" s="65"/>
      <c r="KXG6" s="65"/>
      <c r="KXH6" s="65"/>
      <c r="KXI6" s="65"/>
      <c r="KXJ6" s="65"/>
      <c r="KXK6" s="65"/>
      <c r="KXL6" s="65"/>
      <c r="KXM6" s="65"/>
      <c r="KXN6" s="65"/>
      <c r="KXO6" s="65"/>
      <c r="KXP6" s="65"/>
      <c r="KXQ6" s="65"/>
      <c r="KXR6" s="65"/>
      <c r="KXS6" s="65"/>
      <c r="KXT6" s="65"/>
      <c r="KXU6" s="65"/>
      <c r="KXV6" s="65"/>
      <c r="KXW6" s="65"/>
      <c r="KXX6" s="65"/>
      <c r="KXY6" s="65"/>
      <c r="KXZ6" s="65"/>
      <c r="KYA6" s="65"/>
      <c r="KYB6" s="65"/>
      <c r="KYC6" s="65"/>
      <c r="KYD6" s="65"/>
      <c r="KYE6" s="65"/>
      <c r="KYF6" s="65"/>
      <c r="KYG6" s="65"/>
      <c r="KYH6" s="65"/>
      <c r="KYI6" s="65"/>
      <c r="KYJ6" s="65"/>
      <c r="KYK6" s="65"/>
      <c r="KYL6" s="65"/>
      <c r="KYM6" s="65"/>
      <c r="KYN6" s="65"/>
      <c r="KYO6" s="65"/>
      <c r="KYP6" s="65"/>
      <c r="KYQ6" s="65"/>
      <c r="KYR6" s="65"/>
      <c r="KYS6" s="65"/>
      <c r="KYT6" s="65"/>
      <c r="KYU6" s="65"/>
      <c r="KYV6" s="65"/>
      <c r="KYW6" s="65"/>
      <c r="KYX6" s="65"/>
      <c r="KYY6" s="65"/>
      <c r="KYZ6" s="65"/>
      <c r="KZA6" s="65"/>
      <c r="KZB6" s="65"/>
      <c r="KZC6" s="65"/>
      <c r="KZD6" s="65"/>
      <c r="KZE6" s="65"/>
      <c r="KZF6" s="65"/>
      <c r="KZG6" s="65"/>
      <c r="KZH6" s="65"/>
      <c r="KZI6" s="65"/>
      <c r="KZJ6" s="65"/>
      <c r="KZK6" s="65"/>
      <c r="KZL6" s="65"/>
      <c r="KZM6" s="65"/>
      <c r="KZN6" s="65"/>
      <c r="KZO6" s="65"/>
      <c r="KZP6" s="65"/>
      <c r="KZQ6" s="65"/>
      <c r="KZR6" s="65"/>
      <c r="KZS6" s="65"/>
      <c r="KZT6" s="65"/>
      <c r="KZU6" s="65"/>
      <c r="KZV6" s="65"/>
      <c r="KZW6" s="65"/>
      <c r="KZX6" s="65"/>
      <c r="KZY6" s="65"/>
      <c r="KZZ6" s="65"/>
      <c r="LAA6" s="65"/>
      <c r="LAB6" s="65"/>
      <c r="LAC6" s="65"/>
      <c r="LAD6" s="65"/>
      <c r="LAE6" s="65"/>
      <c r="LAF6" s="65"/>
      <c r="LAG6" s="65"/>
      <c r="LAH6" s="65"/>
      <c r="LAI6" s="65"/>
      <c r="LAJ6" s="65"/>
      <c r="LAK6" s="65"/>
      <c r="LAL6" s="65"/>
      <c r="LAM6" s="65"/>
      <c r="LAN6" s="65"/>
      <c r="LAO6" s="65"/>
      <c r="LAP6" s="65"/>
      <c r="LAQ6" s="65"/>
      <c r="LAR6" s="65"/>
      <c r="LAS6" s="65"/>
      <c r="LAT6" s="65"/>
      <c r="LAU6" s="65"/>
      <c r="LAV6" s="65"/>
      <c r="LAW6" s="65"/>
      <c r="LAX6" s="65"/>
      <c r="LAY6" s="65"/>
      <c r="LAZ6" s="65"/>
      <c r="LBA6" s="65"/>
      <c r="LBB6" s="65"/>
      <c r="LBC6" s="65"/>
      <c r="LBD6" s="65"/>
      <c r="LBE6" s="65"/>
      <c r="LBF6" s="65"/>
      <c r="LBG6" s="65"/>
      <c r="LBH6" s="65"/>
      <c r="LBI6" s="65"/>
      <c r="LBJ6" s="65"/>
      <c r="LBK6" s="65"/>
      <c r="LBL6" s="65"/>
      <c r="LBM6" s="65"/>
      <c r="LBN6" s="65"/>
      <c r="LBO6" s="65"/>
      <c r="LBP6" s="65"/>
      <c r="LBQ6" s="65"/>
      <c r="LBR6" s="65"/>
      <c r="LBS6" s="65"/>
      <c r="LBT6" s="65"/>
      <c r="LBU6" s="65"/>
      <c r="LBV6" s="65"/>
      <c r="LBW6" s="65"/>
      <c r="LBX6" s="65"/>
      <c r="LBY6" s="65"/>
      <c r="LBZ6" s="65"/>
      <c r="LCA6" s="65"/>
      <c r="LCB6" s="65"/>
      <c r="LCC6" s="65"/>
      <c r="LCD6" s="65"/>
      <c r="LCE6" s="65"/>
      <c r="LCF6" s="65"/>
      <c r="LCG6" s="65"/>
      <c r="LCH6" s="65"/>
      <c r="LCI6" s="65"/>
      <c r="LCJ6" s="65"/>
      <c r="LCK6" s="65"/>
      <c r="LCL6" s="65"/>
      <c r="LCM6" s="65"/>
      <c r="LCN6" s="65"/>
      <c r="LCO6" s="65"/>
      <c r="LCP6" s="65"/>
      <c r="LCQ6" s="65"/>
      <c r="LCR6" s="65"/>
      <c r="LCS6" s="65"/>
      <c r="LCT6" s="65"/>
      <c r="LCU6" s="65"/>
      <c r="LCV6" s="65"/>
      <c r="LCW6" s="65"/>
      <c r="LCX6" s="65"/>
      <c r="LCY6" s="65"/>
      <c r="LCZ6" s="65"/>
      <c r="LDA6" s="65"/>
      <c r="LDB6" s="65"/>
      <c r="LDC6" s="65"/>
      <c r="LDD6" s="65"/>
      <c r="LDE6" s="65"/>
      <c r="LDF6" s="65"/>
      <c r="LDG6" s="65"/>
      <c r="LDH6" s="65"/>
      <c r="LDI6" s="65"/>
      <c r="LDJ6" s="65"/>
      <c r="LDK6" s="65"/>
      <c r="LDL6" s="65"/>
      <c r="LDM6" s="65"/>
      <c r="LDN6" s="65"/>
      <c r="LDO6" s="65"/>
      <c r="LDP6" s="65"/>
      <c r="LDQ6" s="65"/>
      <c r="LDR6" s="65"/>
      <c r="LDS6" s="65"/>
      <c r="LDT6" s="65"/>
      <c r="LDU6" s="65"/>
      <c r="LDV6" s="65"/>
      <c r="LDW6" s="65"/>
      <c r="LDX6" s="65"/>
      <c r="LDY6" s="65"/>
      <c r="LDZ6" s="65"/>
      <c r="LEA6" s="65"/>
      <c r="LEB6" s="65"/>
      <c r="LEC6" s="65"/>
      <c r="LED6" s="65"/>
      <c r="LEE6" s="65"/>
      <c r="LEF6" s="65"/>
      <c r="LEG6" s="65"/>
      <c r="LEH6" s="65"/>
      <c r="LEI6" s="65"/>
      <c r="LEJ6" s="65"/>
      <c r="LEK6" s="65"/>
      <c r="LEL6" s="65"/>
      <c r="LEM6" s="65"/>
      <c r="LEN6" s="65"/>
      <c r="LEO6" s="65"/>
      <c r="LEP6" s="65"/>
      <c r="LEQ6" s="65"/>
      <c r="LER6" s="65"/>
      <c r="LES6" s="65"/>
      <c r="LET6" s="65"/>
      <c r="LEU6" s="65"/>
      <c r="LEV6" s="65"/>
      <c r="LEW6" s="65"/>
      <c r="LEX6" s="65"/>
      <c r="LEY6" s="65"/>
      <c r="LEZ6" s="65"/>
      <c r="LFA6" s="65"/>
      <c r="LFB6" s="65"/>
      <c r="LFC6" s="65"/>
      <c r="LFD6" s="65"/>
      <c r="LFE6" s="65"/>
      <c r="LFF6" s="65"/>
      <c r="LFG6" s="65"/>
      <c r="LFH6" s="65"/>
      <c r="LFI6" s="65"/>
      <c r="LFJ6" s="65"/>
      <c r="LFK6" s="65"/>
      <c r="LFL6" s="65"/>
      <c r="LFM6" s="65"/>
      <c r="LFN6" s="65"/>
      <c r="LFO6" s="65"/>
      <c r="LFP6" s="65"/>
      <c r="LFQ6" s="65"/>
      <c r="LFR6" s="65"/>
      <c r="LFS6" s="65"/>
      <c r="LFT6" s="65"/>
      <c r="LFU6" s="65"/>
      <c r="LFV6" s="65"/>
      <c r="LFW6" s="65"/>
      <c r="LFX6" s="65"/>
      <c r="LFY6" s="65"/>
      <c r="LFZ6" s="65"/>
      <c r="LGA6" s="65"/>
      <c r="LGB6" s="65"/>
      <c r="LGC6" s="65"/>
      <c r="LGD6" s="65"/>
      <c r="LGE6" s="65"/>
      <c r="LGF6" s="65"/>
      <c r="LGG6" s="65"/>
      <c r="LGH6" s="65"/>
      <c r="LGI6" s="65"/>
      <c r="LGJ6" s="65"/>
      <c r="LGK6" s="65"/>
      <c r="LGL6" s="65"/>
      <c r="LGM6" s="65"/>
      <c r="LGN6" s="65"/>
      <c r="LGO6" s="65"/>
      <c r="LGP6" s="65"/>
      <c r="LGQ6" s="65"/>
      <c r="LGR6" s="65"/>
      <c r="LGS6" s="65"/>
      <c r="LGT6" s="65"/>
      <c r="LGU6" s="65"/>
      <c r="LGV6" s="65"/>
      <c r="LGW6" s="65"/>
      <c r="LGX6" s="65"/>
      <c r="LGY6" s="65"/>
      <c r="LGZ6" s="65"/>
      <c r="LHA6" s="65"/>
      <c r="LHB6" s="65"/>
      <c r="LHC6" s="65"/>
      <c r="LHD6" s="65"/>
      <c r="LHE6" s="65"/>
      <c r="LHF6" s="65"/>
      <c r="LHG6" s="65"/>
      <c r="LHH6" s="65"/>
      <c r="LHI6" s="65"/>
      <c r="LHJ6" s="65"/>
      <c r="LHK6" s="65"/>
      <c r="LHL6" s="65"/>
      <c r="LHM6" s="65"/>
      <c r="LHN6" s="65"/>
      <c r="LHO6" s="65"/>
      <c r="LHP6" s="65"/>
      <c r="LHQ6" s="65"/>
      <c r="LHR6" s="65"/>
      <c r="LHS6" s="65"/>
      <c r="LHT6" s="65"/>
      <c r="LHU6" s="65"/>
      <c r="LHV6" s="65"/>
      <c r="LHW6" s="65"/>
      <c r="LHX6" s="65"/>
      <c r="LHY6" s="65"/>
      <c r="LHZ6" s="65"/>
      <c r="LIA6" s="65"/>
      <c r="LIB6" s="65"/>
      <c r="LIC6" s="65"/>
      <c r="LID6" s="65"/>
      <c r="LIE6" s="65"/>
      <c r="LIF6" s="65"/>
      <c r="LIG6" s="65"/>
      <c r="LIH6" s="65"/>
      <c r="LII6" s="65"/>
      <c r="LIJ6" s="65"/>
      <c r="LIK6" s="65"/>
      <c r="LIL6" s="65"/>
      <c r="LIM6" s="65"/>
      <c r="LIN6" s="65"/>
      <c r="LIO6" s="65"/>
      <c r="LIP6" s="65"/>
      <c r="LIQ6" s="65"/>
      <c r="LIR6" s="65"/>
      <c r="LIS6" s="65"/>
      <c r="LIT6" s="65"/>
      <c r="LIU6" s="65"/>
      <c r="LIV6" s="65"/>
      <c r="LIW6" s="65"/>
      <c r="LIX6" s="65"/>
      <c r="LIY6" s="65"/>
      <c r="LIZ6" s="65"/>
      <c r="LJA6" s="65"/>
      <c r="LJB6" s="65"/>
      <c r="LJC6" s="65"/>
      <c r="LJD6" s="65"/>
      <c r="LJE6" s="65"/>
      <c r="LJF6" s="65"/>
      <c r="LJG6" s="65"/>
      <c r="LJH6" s="65"/>
      <c r="LJI6" s="65"/>
      <c r="LJJ6" s="65"/>
      <c r="LJK6" s="65"/>
      <c r="LJL6" s="65"/>
      <c r="LJM6" s="65"/>
      <c r="LJN6" s="65"/>
      <c r="LJO6" s="65"/>
      <c r="LJP6" s="65"/>
      <c r="LJQ6" s="65"/>
      <c r="LJR6" s="65"/>
      <c r="LJS6" s="65"/>
      <c r="LJT6" s="65"/>
      <c r="LJU6" s="65"/>
      <c r="LJV6" s="65"/>
      <c r="LJW6" s="65"/>
      <c r="LJX6" s="65"/>
      <c r="LJY6" s="65"/>
      <c r="LJZ6" s="65"/>
      <c r="LKA6" s="65"/>
      <c r="LKB6" s="65"/>
      <c r="LKC6" s="65"/>
      <c r="LKD6" s="65"/>
      <c r="LKE6" s="65"/>
      <c r="LKF6" s="65"/>
      <c r="LKG6" s="65"/>
      <c r="LKH6" s="65"/>
      <c r="LKI6" s="65"/>
      <c r="LKJ6" s="65"/>
      <c r="LKK6" s="65"/>
      <c r="LKL6" s="65"/>
      <c r="LKM6" s="65"/>
      <c r="LKN6" s="65"/>
      <c r="LKO6" s="65"/>
      <c r="LKP6" s="65"/>
      <c r="LKQ6" s="65"/>
      <c r="LKR6" s="65"/>
      <c r="LKS6" s="65"/>
      <c r="LKT6" s="65"/>
      <c r="LKU6" s="65"/>
      <c r="LKV6" s="65"/>
      <c r="LKW6" s="65"/>
      <c r="LKX6" s="65"/>
      <c r="LKY6" s="65"/>
      <c r="LKZ6" s="65"/>
      <c r="LLA6" s="65"/>
      <c r="LLB6" s="65"/>
      <c r="LLC6" s="65"/>
      <c r="LLD6" s="65"/>
      <c r="LLE6" s="65"/>
      <c r="LLF6" s="65"/>
      <c r="LLG6" s="65"/>
      <c r="LLH6" s="65"/>
      <c r="LLI6" s="65"/>
      <c r="LLJ6" s="65"/>
      <c r="LLK6" s="65"/>
      <c r="LLL6" s="65"/>
      <c r="LLM6" s="65"/>
      <c r="LLN6" s="65"/>
      <c r="LLO6" s="65"/>
      <c r="LLP6" s="65"/>
      <c r="LLQ6" s="65"/>
      <c r="LLR6" s="65"/>
      <c r="LLS6" s="65"/>
      <c r="LLT6" s="65"/>
      <c r="LLU6" s="65"/>
      <c r="LLV6" s="65"/>
      <c r="LLW6" s="65"/>
      <c r="LLX6" s="65"/>
      <c r="LLY6" s="65"/>
      <c r="LLZ6" s="65"/>
      <c r="LMA6" s="65"/>
      <c r="LMB6" s="65"/>
      <c r="LMC6" s="65"/>
      <c r="LMD6" s="65"/>
      <c r="LME6" s="65"/>
      <c r="LMF6" s="65"/>
      <c r="LMG6" s="65"/>
      <c r="LMH6" s="65"/>
      <c r="LMI6" s="65"/>
      <c r="LMJ6" s="65"/>
      <c r="LMK6" s="65"/>
      <c r="LML6" s="65"/>
      <c r="LMM6" s="65"/>
      <c r="LMN6" s="65"/>
      <c r="LMO6" s="65"/>
      <c r="LMP6" s="65"/>
      <c r="LMQ6" s="65"/>
      <c r="LMR6" s="65"/>
      <c r="LMS6" s="65"/>
      <c r="LMT6" s="65"/>
      <c r="LMU6" s="65"/>
      <c r="LMV6" s="65"/>
      <c r="LMW6" s="65"/>
      <c r="LMX6" s="65"/>
      <c r="LMY6" s="65"/>
      <c r="LMZ6" s="65"/>
      <c r="LNA6" s="65"/>
      <c r="LNB6" s="65"/>
      <c r="LNC6" s="65"/>
      <c r="LND6" s="65"/>
      <c r="LNE6" s="65"/>
      <c r="LNF6" s="65"/>
      <c r="LNG6" s="65"/>
      <c r="LNH6" s="65"/>
      <c r="LNI6" s="65"/>
      <c r="LNJ6" s="65"/>
      <c r="LNK6" s="65"/>
      <c r="LNL6" s="65"/>
      <c r="LNM6" s="65"/>
      <c r="LNN6" s="65"/>
      <c r="LNO6" s="65"/>
      <c r="LNP6" s="65"/>
      <c r="LNQ6" s="65"/>
      <c r="LNR6" s="65"/>
      <c r="LNS6" s="65"/>
      <c r="LNT6" s="65"/>
      <c r="LNU6" s="65"/>
      <c r="LNV6" s="65"/>
      <c r="LNW6" s="65"/>
      <c r="LNX6" s="65"/>
      <c r="LNY6" s="65"/>
      <c r="LNZ6" s="65"/>
      <c r="LOA6" s="65"/>
      <c r="LOB6" s="65"/>
      <c r="LOC6" s="65"/>
      <c r="LOD6" s="65"/>
      <c r="LOE6" s="65"/>
      <c r="LOF6" s="65"/>
      <c r="LOG6" s="65"/>
      <c r="LOH6" s="65"/>
      <c r="LOI6" s="65"/>
      <c r="LOJ6" s="65"/>
      <c r="LOK6" s="65"/>
      <c r="LOL6" s="65"/>
      <c r="LOM6" s="65"/>
      <c r="LON6" s="65"/>
      <c r="LOO6" s="65"/>
      <c r="LOP6" s="65"/>
      <c r="LOQ6" s="65"/>
      <c r="LOR6" s="65"/>
      <c r="LOS6" s="65"/>
      <c r="LOT6" s="65"/>
      <c r="LOU6" s="65"/>
      <c r="LOV6" s="65"/>
      <c r="LOW6" s="65"/>
      <c r="LOX6" s="65"/>
      <c r="LOY6" s="65"/>
      <c r="LOZ6" s="65"/>
      <c r="LPA6" s="65"/>
      <c r="LPB6" s="65"/>
      <c r="LPC6" s="65"/>
      <c r="LPD6" s="65"/>
      <c r="LPE6" s="65"/>
      <c r="LPF6" s="65"/>
      <c r="LPG6" s="65"/>
      <c r="LPH6" s="65"/>
      <c r="LPI6" s="65"/>
      <c r="LPJ6" s="65"/>
      <c r="LPK6" s="65"/>
      <c r="LPL6" s="65"/>
      <c r="LPM6" s="65"/>
      <c r="LPN6" s="65"/>
      <c r="LPO6" s="65"/>
      <c r="LPP6" s="65"/>
      <c r="LPQ6" s="65"/>
      <c r="LPR6" s="65"/>
      <c r="LPS6" s="65"/>
      <c r="LPT6" s="65"/>
      <c r="LPU6" s="65"/>
      <c r="LPV6" s="65"/>
      <c r="LPW6" s="65"/>
      <c r="LPX6" s="65"/>
      <c r="LPY6" s="65"/>
      <c r="LPZ6" s="65"/>
      <c r="LQA6" s="65"/>
      <c r="LQB6" s="65"/>
      <c r="LQC6" s="65"/>
      <c r="LQD6" s="65"/>
      <c r="LQE6" s="65"/>
      <c r="LQF6" s="65"/>
      <c r="LQG6" s="65"/>
      <c r="LQH6" s="65"/>
      <c r="LQI6" s="65"/>
      <c r="LQJ6" s="65"/>
      <c r="LQK6" s="65"/>
      <c r="LQL6" s="65"/>
      <c r="LQM6" s="65"/>
      <c r="LQN6" s="65"/>
      <c r="LQO6" s="65"/>
      <c r="LQP6" s="65"/>
      <c r="LQQ6" s="65"/>
      <c r="LQR6" s="65"/>
      <c r="LQS6" s="65"/>
      <c r="LQT6" s="65"/>
      <c r="LQU6" s="65"/>
      <c r="LQV6" s="65"/>
      <c r="LQW6" s="65"/>
      <c r="LQX6" s="65"/>
      <c r="LQY6" s="65"/>
      <c r="LQZ6" s="65"/>
      <c r="LRA6" s="65"/>
      <c r="LRB6" s="65"/>
      <c r="LRC6" s="65"/>
      <c r="LRD6" s="65"/>
      <c r="LRE6" s="65"/>
      <c r="LRF6" s="65"/>
      <c r="LRG6" s="65"/>
      <c r="LRH6" s="65"/>
      <c r="LRI6" s="65"/>
      <c r="LRJ6" s="65"/>
      <c r="LRK6" s="65"/>
      <c r="LRL6" s="65"/>
      <c r="LRM6" s="65"/>
      <c r="LRN6" s="65"/>
      <c r="LRO6" s="65"/>
      <c r="LRP6" s="65"/>
      <c r="LRQ6" s="65"/>
      <c r="LRR6" s="65"/>
      <c r="LRS6" s="65"/>
      <c r="LRT6" s="65"/>
      <c r="LRU6" s="65"/>
      <c r="LRV6" s="65"/>
      <c r="LRW6" s="65"/>
      <c r="LRX6" s="65"/>
      <c r="LRY6" s="65"/>
      <c r="LRZ6" s="65"/>
      <c r="LSA6" s="65"/>
      <c r="LSB6" s="65"/>
      <c r="LSC6" s="65"/>
      <c r="LSD6" s="65"/>
      <c r="LSE6" s="65"/>
      <c r="LSF6" s="65"/>
      <c r="LSG6" s="65"/>
      <c r="LSH6" s="65"/>
      <c r="LSI6" s="65"/>
      <c r="LSJ6" s="65"/>
      <c r="LSK6" s="65"/>
      <c r="LSL6" s="65"/>
      <c r="LSM6" s="65"/>
      <c r="LSN6" s="65"/>
      <c r="LSO6" s="65"/>
      <c r="LSP6" s="65"/>
      <c r="LSQ6" s="65"/>
      <c r="LSR6" s="65"/>
      <c r="LSS6" s="65"/>
      <c r="LST6" s="65"/>
      <c r="LSU6" s="65"/>
      <c r="LSV6" s="65"/>
      <c r="LSW6" s="65"/>
      <c r="LSX6" s="65"/>
      <c r="LSY6" s="65"/>
      <c r="LSZ6" s="65"/>
      <c r="LTA6" s="65"/>
      <c r="LTB6" s="65"/>
      <c r="LTC6" s="65"/>
      <c r="LTD6" s="65"/>
      <c r="LTE6" s="65"/>
      <c r="LTF6" s="65"/>
      <c r="LTG6" s="65"/>
      <c r="LTH6" s="65"/>
      <c r="LTI6" s="65"/>
      <c r="LTJ6" s="65"/>
      <c r="LTK6" s="65"/>
      <c r="LTL6" s="65"/>
      <c r="LTM6" s="65"/>
      <c r="LTN6" s="65"/>
      <c r="LTO6" s="65"/>
      <c r="LTP6" s="65"/>
      <c r="LTQ6" s="65"/>
      <c r="LTR6" s="65"/>
      <c r="LTS6" s="65"/>
      <c r="LTT6" s="65"/>
      <c r="LTU6" s="65"/>
      <c r="LTV6" s="65"/>
      <c r="LTW6" s="65"/>
      <c r="LTX6" s="65"/>
      <c r="LTY6" s="65"/>
      <c r="LTZ6" s="65"/>
      <c r="LUA6" s="65"/>
      <c r="LUB6" s="65"/>
      <c r="LUC6" s="65"/>
      <c r="LUD6" s="65"/>
      <c r="LUE6" s="65"/>
      <c r="LUF6" s="65"/>
      <c r="LUG6" s="65"/>
      <c r="LUH6" s="65"/>
      <c r="LUI6" s="65"/>
      <c r="LUJ6" s="65"/>
      <c r="LUK6" s="65"/>
      <c r="LUL6" s="65"/>
      <c r="LUM6" s="65"/>
      <c r="LUN6" s="65"/>
      <c r="LUO6" s="65"/>
      <c r="LUP6" s="65"/>
      <c r="LUQ6" s="65"/>
      <c r="LUR6" s="65"/>
      <c r="LUS6" s="65"/>
      <c r="LUT6" s="65"/>
      <c r="LUU6" s="65"/>
      <c r="LUV6" s="65"/>
      <c r="LUW6" s="65"/>
      <c r="LUX6" s="65"/>
      <c r="LUY6" s="65"/>
      <c r="LUZ6" s="65"/>
      <c r="LVA6" s="65"/>
      <c r="LVB6" s="65"/>
      <c r="LVC6" s="65"/>
      <c r="LVD6" s="65"/>
      <c r="LVE6" s="65"/>
      <c r="LVF6" s="65"/>
      <c r="LVG6" s="65"/>
      <c r="LVH6" s="65"/>
      <c r="LVI6" s="65"/>
      <c r="LVJ6" s="65"/>
      <c r="LVK6" s="65"/>
      <c r="LVL6" s="65"/>
      <c r="LVM6" s="65"/>
      <c r="LVN6" s="65"/>
      <c r="LVO6" s="65"/>
      <c r="LVP6" s="65"/>
      <c r="LVQ6" s="65"/>
      <c r="LVR6" s="65"/>
      <c r="LVS6" s="65"/>
      <c r="LVT6" s="65"/>
      <c r="LVU6" s="65"/>
      <c r="LVV6" s="65"/>
      <c r="LVW6" s="65"/>
      <c r="LVX6" s="65"/>
      <c r="LVY6" s="65"/>
      <c r="LVZ6" s="65"/>
      <c r="LWA6" s="65"/>
      <c r="LWB6" s="65"/>
      <c r="LWC6" s="65"/>
      <c r="LWD6" s="65"/>
      <c r="LWE6" s="65"/>
      <c r="LWF6" s="65"/>
      <c r="LWG6" s="65"/>
      <c r="LWH6" s="65"/>
      <c r="LWI6" s="65"/>
      <c r="LWJ6" s="65"/>
      <c r="LWK6" s="65"/>
      <c r="LWL6" s="65"/>
      <c r="LWM6" s="65"/>
      <c r="LWN6" s="65"/>
      <c r="LWO6" s="65"/>
      <c r="LWP6" s="65"/>
      <c r="LWQ6" s="65"/>
      <c r="LWR6" s="65"/>
      <c r="LWS6" s="65"/>
      <c r="LWT6" s="65"/>
      <c r="LWU6" s="65"/>
      <c r="LWV6" s="65"/>
      <c r="LWW6" s="65"/>
      <c r="LWX6" s="65"/>
      <c r="LWY6" s="65"/>
      <c r="LWZ6" s="65"/>
      <c r="LXA6" s="65"/>
      <c r="LXB6" s="65"/>
      <c r="LXC6" s="65"/>
      <c r="LXD6" s="65"/>
      <c r="LXE6" s="65"/>
      <c r="LXF6" s="65"/>
      <c r="LXG6" s="65"/>
      <c r="LXH6" s="65"/>
      <c r="LXI6" s="65"/>
      <c r="LXJ6" s="65"/>
      <c r="LXK6" s="65"/>
      <c r="LXL6" s="65"/>
      <c r="LXM6" s="65"/>
      <c r="LXN6" s="65"/>
      <c r="LXO6" s="65"/>
      <c r="LXP6" s="65"/>
      <c r="LXQ6" s="65"/>
      <c r="LXR6" s="65"/>
      <c r="LXS6" s="65"/>
      <c r="LXT6" s="65"/>
      <c r="LXU6" s="65"/>
      <c r="LXV6" s="65"/>
      <c r="LXW6" s="65"/>
      <c r="LXX6" s="65"/>
      <c r="LXY6" s="65"/>
      <c r="LXZ6" s="65"/>
      <c r="LYA6" s="65"/>
      <c r="LYB6" s="65"/>
      <c r="LYC6" s="65"/>
      <c r="LYD6" s="65"/>
      <c r="LYE6" s="65"/>
      <c r="LYF6" s="65"/>
      <c r="LYG6" s="65"/>
      <c r="LYH6" s="65"/>
      <c r="LYI6" s="65"/>
      <c r="LYJ6" s="65"/>
      <c r="LYK6" s="65"/>
      <c r="LYL6" s="65"/>
      <c r="LYM6" s="65"/>
      <c r="LYN6" s="65"/>
      <c r="LYO6" s="65"/>
      <c r="LYP6" s="65"/>
      <c r="LYQ6" s="65"/>
      <c r="LYR6" s="65"/>
      <c r="LYS6" s="65"/>
      <c r="LYT6" s="65"/>
      <c r="LYU6" s="65"/>
      <c r="LYV6" s="65"/>
      <c r="LYW6" s="65"/>
      <c r="LYX6" s="65"/>
      <c r="LYY6" s="65"/>
      <c r="LYZ6" s="65"/>
      <c r="LZA6" s="65"/>
      <c r="LZB6" s="65"/>
      <c r="LZC6" s="65"/>
      <c r="LZD6" s="65"/>
      <c r="LZE6" s="65"/>
      <c r="LZF6" s="65"/>
      <c r="LZG6" s="65"/>
      <c r="LZH6" s="65"/>
      <c r="LZI6" s="65"/>
      <c r="LZJ6" s="65"/>
      <c r="LZK6" s="65"/>
      <c r="LZL6" s="65"/>
      <c r="LZM6" s="65"/>
      <c r="LZN6" s="65"/>
      <c r="LZO6" s="65"/>
      <c r="LZP6" s="65"/>
      <c r="LZQ6" s="65"/>
      <c r="LZR6" s="65"/>
      <c r="LZS6" s="65"/>
      <c r="LZT6" s="65"/>
      <c r="LZU6" s="65"/>
      <c r="LZV6" s="65"/>
      <c r="LZW6" s="65"/>
      <c r="LZX6" s="65"/>
      <c r="LZY6" s="65"/>
      <c r="LZZ6" s="65"/>
      <c r="MAA6" s="65"/>
      <c r="MAB6" s="65"/>
      <c r="MAC6" s="65"/>
      <c r="MAD6" s="65"/>
      <c r="MAE6" s="65"/>
      <c r="MAF6" s="65"/>
      <c r="MAG6" s="65"/>
      <c r="MAH6" s="65"/>
      <c r="MAI6" s="65"/>
      <c r="MAJ6" s="65"/>
      <c r="MAK6" s="65"/>
      <c r="MAL6" s="65"/>
      <c r="MAM6" s="65"/>
      <c r="MAN6" s="65"/>
      <c r="MAO6" s="65"/>
      <c r="MAP6" s="65"/>
      <c r="MAQ6" s="65"/>
      <c r="MAR6" s="65"/>
      <c r="MAS6" s="65"/>
      <c r="MAT6" s="65"/>
      <c r="MAU6" s="65"/>
      <c r="MAV6" s="65"/>
      <c r="MAW6" s="65"/>
      <c r="MAX6" s="65"/>
      <c r="MAY6" s="65"/>
      <c r="MAZ6" s="65"/>
      <c r="MBA6" s="65"/>
      <c r="MBB6" s="65"/>
      <c r="MBC6" s="65"/>
      <c r="MBD6" s="65"/>
      <c r="MBE6" s="65"/>
      <c r="MBF6" s="65"/>
      <c r="MBG6" s="65"/>
      <c r="MBH6" s="65"/>
      <c r="MBI6" s="65"/>
      <c r="MBJ6" s="65"/>
      <c r="MBK6" s="65"/>
      <c r="MBL6" s="65"/>
      <c r="MBM6" s="65"/>
      <c r="MBN6" s="65"/>
      <c r="MBO6" s="65"/>
      <c r="MBP6" s="65"/>
      <c r="MBQ6" s="65"/>
      <c r="MBR6" s="65"/>
      <c r="MBS6" s="65"/>
      <c r="MBT6" s="65"/>
      <c r="MBU6" s="65"/>
      <c r="MBV6" s="65"/>
      <c r="MBW6" s="65"/>
      <c r="MBX6" s="65"/>
      <c r="MBY6" s="65"/>
      <c r="MBZ6" s="65"/>
      <c r="MCA6" s="65"/>
      <c r="MCB6" s="65"/>
      <c r="MCC6" s="65"/>
      <c r="MCD6" s="65"/>
      <c r="MCE6" s="65"/>
      <c r="MCF6" s="65"/>
      <c r="MCG6" s="65"/>
      <c r="MCH6" s="65"/>
      <c r="MCI6" s="65"/>
      <c r="MCJ6" s="65"/>
      <c r="MCK6" s="65"/>
      <c r="MCL6" s="65"/>
      <c r="MCM6" s="65"/>
      <c r="MCN6" s="65"/>
      <c r="MCO6" s="65"/>
      <c r="MCP6" s="65"/>
      <c r="MCQ6" s="65"/>
      <c r="MCR6" s="65"/>
      <c r="MCS6" s="65"/>
      <c r="MCT6" s="65"/>
      <c r="MCU6" s="65"/>
      <c r="MCV6" s="65"/>
      <c r="MCW6" s="65"/>
      <c r="MCX6" s="65"/>
      <c r="MCY6" s="65"/>
      <c r="MCZ6" s="65"/>
      <c r="MDA6" s="65"/>
      <c r="MDB6" s="65"/>
      <c r="MDC6" s="65"/>
      <c r="MDD6" s="65"/>
      <c r="MDE6" s="65"/>
      <c r="MDF6" s="65"/>
      <c r="MDG6" s="65"/>
      <c r="MDH6" s="65"/>
      <c r="MDI6" s="65"/>
      <c r="MDJ6" s="65"/>
      <c r="MDK6" s="65"/>
      <c r="MDL6" s="65"/>
      <c r="MDM6" s="65"/>
      <c r="MDN6" s="65"/>
      <c r="MDO6" s="65"/>
      <c r="MDP6" s="65"/>
      <c r="MDQ6" s="65"/>
      <c r="MDR6" s="65"/>
      <c r="MDS6" s="65"/>
      <c r="MDT6" s="65"/>
      <c r="MDU6" s="65"/>
      <c r="MDV6" s="65"/>
      <c r="MDW6" s="65"/>
      <c r="MDX6" s="65"/>
      <c r="MDY6" s="65"/>
      <c r="MDZ6" s="65"/>
      <c r="MEA6" s="65"/>
      <c r="MEB6" s="65"/>
      <c r="MEC6" s="65"/>
      <c r="MED6" s="65"/>
      <c r="MEE6" s="65"/>
      <c r="MEF6" s="65"/>
      <c r="MEG6" s="65"/>
      <c r="MEH6" s="65"/>
      <c r="MEI6" s="65"/>
      <c r="MEJ6" s="65"/>
      <c r="MEK6" s="65"/>
      <c r="MEL6" s="65"/>
      <c r="MEM6" s="65"/>
      <c r="MEN6" s="65"/>
      <c r="MEO6" s="65"/>
      <c r="MEP6" s="65"/>
      <c r="MEQ6" s="65"/>
      <c r="MER6" s="65"/>
      <c r="MES6" s="65"/>
      <c r="MET6" s="65"/>
      <c r="MEU6" s="65"/>
      <c r="MEV6" s="65"/>
      <c r="MEW6" s="65"/>
      <c r="MEX6" s="65"/>
      <c r="MEY6" s="65"/>
      <c r="MEZ6" s="65"/>
      <c r="MFA6" s="65"/>
      <c r="MFB6" s="65"/>
      <c r="MFC6" s="65"/>
      <c r="MFD6" s="65"/>
      <c r="MFE6" s="65"/>
      <c r="MFF6" s="65"/>
      <c r="MFG6" s="65"/>
      <c r="MFH6" s="65"/>
      <c r="MFI6" s="65"/>
      <c r="MFJ6" s="65"/>
      <c r="MFK6" s="65"/>
      <c r="MFL6" s="65"/>
      <c r="MFM6" s="65"/>
      <c r="MFN6" s="65"/>
      <c r="MFO6" s="65"/>
      <c r="MFP6" s="65"/>
      <c r="MFQ6" s="65"/>
      <c r="MFR6" s="65"/>
      <c r="MFS6" s="65"/>
      <c r="MFT6" s="65"/>
      <c r="MFU6" s="65"/>
      <c r="MFV6" s="65"/>
      <c r="MFW6" s="65"/>
      <c r="MFX6" s="65"/>
      <c r="MFY6" s="65"/>
      <c r="MFZ6" s="65"/>
      <c r="MGA6" s="65"/>
      <c r="MGB6" s="65"/>
      <c r="MGC6" s="65"/>
      <c r="MGD6" s="65"/>
      <c r="MGE6" s="65"/>
      <c r="MGF6" s="65"/>
      <c r="MGG6" s="65"/>
      <c r="MGH6" s="65"/>
      <c r="MGI6" s="65"/>
      <c r="MGJ6" s="65"/>
      <c r="MGK6" s="65"/>
      <c r="MGL6" s="65"/>
      <c r="MGM6" s="65"/>
      <c r="MGN6" s="65"/>
      <c r="MGO6" s="65"/>
      <c r="MGP6" s="65"/>
      <c r="MGQ6" s="65"/>
      <c r="MGR6" s="65"/>
      <c r="MGS6" s="65"/>
      <c r="MGT6" s="65"/>
      <c r="MGU6" s="65"/>
      <c r="MGV6" s="65"/>
      <c r="MGW6" s="65"/>
      <c r="MGX6" s="65"/>
      <c r="MGY6" s="65"/>
      <c r="MGZ6" s="65"/>
      <c r="MHA6" s="65"/>
      <c r="MHB6" s="65"/>
      <c r="MHC6" s="65"/>
      <c r="MHD6" s="65"/>
      <c r="MHE6" s="65"/>
      <c r="MHF6" s="65"/>
      <c r="MHG6" s="65"/>
      <c r="MHH6" s="65"/>
      <c r="MHI6" s="65"/>
      <c r="MHJ6" s="65"/>
      <c r="MHK6" s="65"/>
      <c r="MHL6" s="65"/>
      <c r="MHM6" s="65"/>
      <c r="MHN6" s="65"/>
      <c r="MHO6" s="65"/>
      <c r="MHP6" s="65"/>
      <c r="MHQ6" s="65"/>
      <c r="MHR6" s="65"/>
      <c r="MHS6" s="65"/>
      <c r="MHT6" s="65"/>
      <c r="MHU6" s="65"/>
      <c r="MHV6" s="65"/>
      <c r="MHW6" s="65"/>
      <c r="MHX6" s="65"/>
      <c r="MHY6" s="65"/>
      <c r="MHZ6" s="65"/>
      <c r="MIA6" s="65"/>
      <c r="MIB6" s="65"/>
      <c r="MIC6" s="65"/>
      <c r="MID6" s="65"/>
      <c r="MIE6" s="65"/>
      <c r="MIF6" s="65"/>
      <c r="MIG6" s="65"/>
      <c r="MIH6" s="65"/>
      <c r="MII6" s="65"/>
      <c r="MIJ6" s="65"/>
      <c r="MIK6" s="65"/>
      <c r="MIL6" s="65"/>
      <c r="MIM6" s="65"/>
      <c r="MIN6" s="65"/>
      <c r="MIO6" s="65"/>
      <c r="MIP6" s="65"/>
      <c r="MIQ6" s="65"/>
      <c r="MIR6" s="65"/>
      <c r="MIS6" s="65"/>
      <c r="MIT6" s="65"/>
      <c r="MIU6" s="65"/>
      <c r="MIV6" s="65"/>
      <c r="MIW6" s="65"/>
      <c r="MIX6" s="65"/>
      <c r="MIY6" s="65"/>
      <c r="MIZ6" s="65"/>
      <c r="MJA6" s="65"/>
      <c r="MJB6" s="65"/>
      <c r="MJC6" s="65"/>
      <c r="MJD6" s="65"/>
      <c r="MJE6" s="65"/>
      <c r="MJF6" s="65"/>
      <c r="MJG6" s="65"/>
      <c r="MJH6" s="65"/>
      <c r="MJI6" s="65"/>
      <c r="MJJ6" s="65"/>
      <c r="MJK6" s="65"/>
      <c r="MJL6" s="65"/>
      <c r="MJM6" s="65"/>
      <c r="MJN6" s="65"/>
      <c r="MJO6" s="65"/>
      <c r="MJP6" s="65"/>
      <c r="MJQ6" s="65"/>
      <c r="MJR6" s="65"/>
      <c r="MJS6" s="65"/>
      <c r="MJT6" s="65"/>
      <c r="MJU6" s="65"/>
      <c r="MJV6" s="65"/>
      <c r="MJW6" s="65"/>
      <c r="MJX6" s="65"/>
      <c r="MJY6" s="65"/>
      <c r="MJZ6" s="65"/>
      <c r="MKA6" s="65"/>
      <c r="MKB6" s="65"/>
      <c r="MKC6" s="65"/>
      <c r="MKD6" s="65"/>
      <c r="MKE6" s="65"/>
      <c r="MKF6" s="65"/>
      <c r="MKG6" s="65"/>
      <c r="MKH6" s="65"/>
      <c r="MKI6" s="65"/>
      <c r="MKJ6" s="65"/>
      <c r="MKK6" s="65"/>
      <c r="MKL6" s="65"/>
      <c r="MKM6" s="65"/>
      <c r="MKN6" s="65"/>
      <c r="MKO6" s="65"/>
      <c r="MKP6" s="65"/>
      <c r="MKQ6" s="65"/>
      <c r="MKR6" s="65"/>
      <c r="MKS6" s="65"/>
      <c r="MKT6" s="65"/>
      <c r="MKU6" s="65"/>
      <c r="MKV6" s="65"/>
      <c r="MKW6" s="65"/>
      <c r="MKX6" s="65"/>
      <c r="MKY6" s="65"/>
      <c r="MKZ6" s="65"/>
      <c r="MLA6" s="65"/>
      <c r="MLB6" s="65"/>
      <c r="MLC6" s="65"/>
      <c r="MLD6" s="65"/>
      <c r="MLE6" s="65"/>
      <c r="MLF6" s="65"/>
      <c r="MLG6" s="65"/>
      <c r="MLH6" s="65"/>
      <c r="MLI6" s="65"/>
      <c r="MLJ6" s="65"/>
      <c r="MLK6" s="65"/>
      <c r="MLL6" s="65"/>
      <c r="MLM6" s="65"/>
      <c r="MLN6" s="65"/>
      <c r="MLO6" s="65"/>
      <c r="MLP6" s="65"/>
      <c r="MLQ6" s="65"/>
      <c r="MLR6" s="65"/>
      <c r="MLS6" s="65"/>
      <c r="MLT6" s="65"/>
      <c r="MLU6" s="65"/>
      <c r="MLV6" s="65"/>
      <c r="MLW6" s="65"/>
      <c r="MLX6" s="65"/>
      <c r="MLY6" s="65"/>
      <c r="MLZ6" s="65"/>
      <c r="MMA6" s="65"/>
      <c r="MMB6" s="65"/>
      <c r="MMC6" s="65"/>
      <c r="MMD6" s="65"/>
      <c r="MME6" s="65"/>
      <c r="MMF6" s="65"/>
      <c r="MMG6" s="65"/>
      <c r="MMH6" s="65"/>
      <c r="MMI6" s="65"/>
      <c r="MMJ6" s="65"/>
      <c r="MMK6" s="65"/>
      <c r="MML6" s="65"/>
      <c r="MMM6" s="65"/>
      <c r="MMN6" s="65"/>
      <c r="MMO6" s="65"/>
      <c r="MMP6" s="65"/>
      <c r="MMQ6" s="65"/>
      <c r="MMR6" s="65"/>
      <c r="MMS6" s="65"/>
      <c r="MMT6" s="65"/>
      <c r="MMU6" s="65"/>
      <c r="MMV6" s="65"/>
      <c r="MMW6" s="65"/>
      <c r="MMX6" s="65"/>
      <c r="MMY6" s="65"/>
      <c r="MMZ6" s="65"/>
      <c r="MNA6" s="65"/>
      <c r="MNB6" s="65"/>
      <c r="MNC6" s="65"/>
      <c r="MND6" s="65"/>
      <c r="MNE6" s="65"/>
      <c r="MNF6" s="65"/>
      <c r="MNG6" s="65"/>
      <c r="MNH6" s="65"/>
      <c r="MNI6" s="65"/>
      <c r="MNJ6" s="65"/>
      <c r="MNK6" s="65"/>
      <c r="MNL6" s="65"/>
      <c r="MNM6" s="65"/>
      <c r="MNN6" s="65"/>
      <c r="MNO6" s="65"/>
      <c r="MNP6" s="65"/>
      <c r="MNQ6" s="65"/>
      <c r="MNR6" s="65"/>
      <c r="MNS6" s="65"/>
      <c r="MNT6" s="65"/>
      <c r="MNU6" s="65"/>
      <c r="MNV6" s="65"/>
      <c r="MNW6" s="65"/>
      <c r="MNX6" s="65"/>
      <c r="MNY6" s="65"/>
      <c r="MNZ6" s="65"/>
      <c r="MOA6" s="65"/>
      <c r="MOB6" s="65"/>
      <c r="MOC6" s="65"/>
      <c r="MOD6" s="65"/>
      <c r="MOE6" s="65"/>
      <c r="MOF6" s="65"/>
      <c r="MOG6" s="65"/>
      <c r="MOH6" s="65"/>
      <c r="MOI6" s="65"/>
      <c r="MOJ6" s="65"/>
      <c r="MOK6" s="65"/>
      <c r="MOL6" s="65"/>
      <c r="MOM6" s="65"/>
      <c r="MON6" s="65"/>
      <c r="MOO6" s="65"/>
      <c r="MOP6" s="65"/>
      <c r="MOQ6" s="65"/>
      <c r="MOR6" s="65"/>
      <c r="MOS6" s="65"/>
      <c r="MOT6" s="65"/>
      <c r="MOU6" s="65"/>
      <c r="MOV6" s="65"/>
      <c r="MOW6" s="65"/>
      <c r="MOX6" s="65"/>
      <c r="MOY6" s="65"/>
      <c r="MOZ6" s="65"/>
      <c r="MPA6" s="65"/>
      <c r="MPB6" s="65"/>
      <c r="MPC6" s="65"/>
      <c r="MPD6" s="65"/>
      <c r="MPE6" s="65"/>
      <c r="MPF6" s="65"/>
      <c r="MPG6" s="65"/>
      <c r="MPH6" s="65"/>
      <c r="MPI6" s="65"/>
      <c r="MPJ6" s="65"/>
      <c r="MPK6" s="65"/>
      <c r="MPL6" s="65"/>
      <c r="MPM6" s="65"/>
      <c r="MPN6" s="65"/>
      <c r="MPO6" s="65"/>
      <c r="MPP6" s="65"/>
      <c r="MPQ6" s="65"/>
      <c r="MPR6" s="65"/>
      <c r="MPS6" s="65"/>
      <c r="MPT6" s="65"/>
      <c r="MPU6" s="65"/>
      <c r="MPV6" s="65"/>
      <c r="MPW6" s="65"/>
      <c r="MPX6" s="65"/>
      <c r="MPY6" s="65"/>
      <c r="MPZ6" s="65"/>
      <c r="MQA6" s="65"/>
      <c r="MQB6" s="65"/>
      <c r="MQC6" s="65"/>
      <c r="MQD6" s="65"/>
      <c r="MQE6" s="65"/>
      <c r="MQF6" s="65"/>
      <c r="MQG6" s="65"/>
      <c r="MQH6" s="65"/>
      <c r="MQI6" s="65"/>
      <c r="MQJ6" s="65"/>
      <c r="MQK6" s="65"/>
      <c r="MQL6" s="65"/>
      <c r="MQM6" s="65"/>
      <c r="MQN6" s="65"/>
      <c r="MQO6" s="65"/>
      <c r="MQP6" s="65"/>
      <c r="MQQ6" s="65"/>
      <c r="MQR6" s="65"/>
      <c r="MQS6" s="65"/>
      <c r="MQT6" s="65"/>
      <c r="MQU6" s="65"/>
      <c r="MQV6" s="65"/>
      <c r="MQW6" s="65"/>
      <c r="MQX6" s="65"/>
      <c r="MQY6" s="65"/>
      <c r="MQZ6" s="65"/>
      <c r="MRA6" s="65"/>
      <c r="MRB6" s="65"/>
      <c r="MRC6" s="65"/>
      <c r="MRD6" s="65"/>
      <c r="MRE6" s="65"/>
      <c r="MRF6" s="65"/>
      <c r="MRG6" s="65"/>
      <c r="MRH6" s="65"/>
      <c r="MRI6" s="65"/>
      <c r="MRJ6" s="65"/>
      <c r="MRK6" s="65"/>
      <c r="MRL6" s="65"/>
      <c r="MRM6" s="65"/>
      <c r="MRN6" s="65"/>
      <c r="MRO6" s="65"/>
      <c r="MRP6" s="65"/>
      <c r="MRQ6" s="65"/>
      <c r="MRR6" s="65"/>
      <c r="MRS6" s="65"/>
      <c r="MRT6" s="65"/>
      <c r="MRU6" s="65"/>
      <c r="MRV6" s="65"/>
      <c r="MRW6" s="65"/>
      <c r="MRX6" s="65"/>
      <c r="MRY6" s="65"/>
      <c r="MRZ6" s="65"/>
      <c r="MSA6" s="65"/>
      <c r="MSB6" s="65"/>
      <c r="MSC6" s="65"/>
      <c r="MSD6" s="65"/>
      <c r="MSE6" s="65"/>
      <c r="MSF6" s="65"/>
      <c r="MSG6" s="65"/>
      <c r="MSH6" s="65"/>
      <c r="MSI6" s="65"/>
      <c r="MSJ6" s="65"/>
      <c r="MSK6" s="65"/>
      <c r="MSL6" s="65"/>
      <c r="MSM6" s="65"/>
      <c r="MSN6" s="65"/>
      <c r="MSO6" s="65"/>
      <c r="MSP6" s="65"/>
      <c r="MSQ6" s="65"/>
      <c r="MSR6" s="65"/>
      <c r="MSS6" s="65"/>
      <c r="MST6" s="65"/>
      <c r="MSU6" s="65"/>
      <c r="MSV6" s="65"/>
      <c r="MSW6" s="65"/>
      <c r="MSX6" s="65"/>
      <c r="MSY6" s="65"/>
      <c r="MSZ6" s="65"/>
      <c r="MTA6" s="65"/>
      <c r="MTB6" s="65"/>
      <c r="MTC6" s="65"/>
      <c r="MTD6" s="65"/>
      <c r="MTE6" s="65"/>
      <c r="MTF6" s="65"/>
      <c r="MTG6" s="65"/>
      <c r="MTH6" s="65"/>
      <c r="MTI6" s="65"/>
      <c r="MTJ6" s="65"/>
      <c r="MTK6" s="65"/>
      <c r="MTL6" s="65"/>
      <c r="MTM6" s="65"/>
      <c r="MTN6" s="65"/>
      <c r="MTO6" s="65"/>
      <c r="MTP6" s="65"/>
      <c r="MTQ6" s="65"/>
      <c r="MTR6" s="65"/>
      <c r="MTS6" s="65"/>
      <c r="MTT6" s="65"/>
      <c r="MTU6" s="65"/>
      <c r="MTV6" s="65"/>
      <c r="MTW6" s="65"/>
      <c r="MTX6" s="65"/>
      <c r="MTY6" s="65"/>
      <c r="MTZ6" s="65"/>
      <c r="MUA6" s="65"/>
      <c r="MUB6" s="65"/>
      <c r="MUC6" s="65"/>
      <c r="MUD6" s="65"/>
      <c r="MUE6" s="65"/>
      <c r="MUF6" s="65"/>
      <c r="MUG6" s="65"/>
      <c r="MUH6" s="65"/>
      <c r="MUI6" s="65"/>
      <c r="MUJ6" s="65"/>
      <c r="MUK6" s="65"/>
      <c r="MUL6" s="65"/>
      <c r="MUM6" s="65"/>
      <c r="MUN6" s="65"/>
      <c r="MUO6" s="65"/>
      <c r="MUP6" s="65"/>
      <c r="MUQ6" s="65"/>
      <c r="MUR6" s="65"/>
      <c r="MUS6" s="65"/>
      <c r="MUT6" s="65"/>
      <c r="MUU6" s="65"/>
      <c r="MUV6" s="65"/>
      <c r="MUW6" s="65"/>
      <c r="MUX6" s="65"/>
      <c r="MUY6" s="65"/>
      <c r="MUZ6" s="65"/>
      <c r="MVA6" s="65"/>
      <c r="MVB6" s="65"/>
      <c r="MVC6" s="65"/>
      <c r="MVD6" s="65"/>
      <c r="MVE6" s="65"/>
      <c r="MVF6" s="65"/>
      <c r="MVG6" s="65"/>
      <c r="MVH6" s="65"/>
      <c r="MVI6" s="65"/>
      <c r="MVJ6" s="65"/>
      <c r="MVK6" s="65"/>
      <c r="MVL6" s="65"/>
      <c r="MVM6" s="65"/>
      <c r="MVN6" s="65"/>
      <c r="MVO6" s="65"/>
      <c r="MVP6" s="65"/>
      <c r="MVQ6" s="65"/>
      <c r="MVR6" s="65"/>
      <c r="MVS6" s="65"/>
      <c r="MVT6" s="65"/>
      <c r="MVU6" s="65"/>
      <c r="MVV6" s="65"/>
      <c r="MVW6" s="65"/>
      <c r="MVX6" s="65"/>
      <c r="MVY6" s="65"/>
      <c r="MVZ6" s="65"/>
      <c r="MWA6" s="65"/>
      <c r="MWB6" s="65"/>
      <c r="MWC6" s="65"/>
      <c r="MWD6" s="65"/>
      <c r="MWE6" s="65"/>
      <c r="MWF6" s="65"/>
      <c r="MWG6" s="65"/>
      <c r="MWH6" s="65"/>
      <c r="MWI6" s="65"/>
      <c r="MWJ6" s="65"/>
      <c r="MWK6" s="65"/>
      <c r="MWL6" s="65"/>
      <c r="MWM6" s="65"/>
      <c r="MWN6" s="65"/>
      <c r="MWO6" s="65"/>
      <c r="MWP6" s="65"/>
      <c r="MWQ6" s="65"/>
      <c r="MWR6" s="65"/>
      <c r="MWS6" s="65"/>
      <c r="MWT6" s="65"/>
      <c r="MWU6" s="65"/>
      <c r="MWV6" s="65"/>
      <c r="MWW6" s="65"/>
      <c r="MWX6" s="65"/>
      <c r="MWY6" s="65"/>
      <c r="MWZ6" s="65"/>
      <c r="MXA6" s="65"/>
      <c r="MXB6" s="65"/>
      <c r="MXC6" s="65"/>
      <c r="MXD6" s="65"/>
      <c r="MXE6" s="65"/>
      <c r="MXF6" s="65"/>
      <c r="MXG6" s="65"/>
      <c r="MXH6" s="65"/>
      <c r="MXI6" s="65"/>
      <c r="MXJ6" s="65"/>
      <c r="MXK6" s="65"/>
      <c r="MXL6" s="65"/>
      <c r="MXM6" s="65"/>
      <c r="MXN6" s="65"/>
      <c r="MXO6" s="65"/>
      <c r="MXP6" s="65"/>
      <c r="MXQ6" s="65"/>
      <c r="MXR6" s="65"/>
      <c r="MXS6" s="65"/>
      <c r="MXT6" s="65"/>
      <c r="MXU6" s="65"/>
      <c r="MXV6" s="65"/>
      <c r="MXW6" s="65"/>
      <c r="MXX6" s="65"/>
      <c r="MXY6" s="65"/>
      <c r="MXZ6" s="65"/>
      <c r="MYA6" s="65"/>
      <c r="MYB6" s="65"/>
      <c r="MYC6" s="65"/>
      <c r="MYD6" s="65"/>
      <c r="MYE6" s="65"/>
      <c r="MYF6" s="65"/>
      <c r="MYG6" s="65"/>
      <c r="MYH6" s="65"/>
      <c r="MYI6" s="65"/>
      <c r="MYJ6" s="65"/>
      <c r="MYK6" s="65"/>
      <c r="MYL6" s="65"/>
      <c r="MYM6" s="65"/>
      <c r="MYN6" s="65"/>
      <c r="MYO6" s="65"/>
      <c r="MYP6" s="65"/>
      <c r="MYQ6" s="65"/>
      <c r="MYR6" s="65"/>
      <c r="MYS6" s="65"/>
      <c r="MYT6" s="65"/>
      <c r="MYU6" s="65"/>
      <c r="MYV6" s="65"/>
      <c r="MYW6" s="65"/>
      <c r="MYX6" s="65"/>
      <c r="MYY6" s="65"/>
      <c r="MYZ6" s="65"/>
      <c r="MZA6" s="65"/>
      <c r="MZB6" s="65"/>
      <c r="MZC6" s="65"/>
      <c r="MZD6" s="65"/>
      <c r="MZE6" s="65"/>
      <c r="MZF6" s="65"/>
      <c r="MZG6" s="65"/>
      <c r="MZH6" s="65"/>
      <c r="MZI6" s="65"/>
      <c r="MZJ6" s="65"/>
      <c r="MZK6" s="65"/>
      <c r="MZL6" s="65"/>
      <c r="MZM6" s="65"/>
      <c r="MZN6" s="65"/>
      <c r="MZO6" s="65"/>
      <c r="MZP6" s="65"/>
      <c r="MZQ6" s="65"/>
      <c r="MZR6" s="65"/>
      <c r="MZS6" s="65"/>
      <c r="MZT6" s="65"/>
      <c r="MZU6" s="65"/>
      <c r="MZV6" s="65"/>
      <c r="MZW6" s="65"/>
      <c r="MZX6" s="65"/>
      <c r="MZY6" s="65"/>
      <c r="MZZ6" s="65"/>
      <c r="NAA6" s="65"/>
      <c r="NAB6" s="65"/>
      <c r="NAC6" s="65"/>
      <c r="NAD6" s="65"/>
      <c r="NAE6" s="65"/>
      <c r="NAF6" s="65"/>
      <c r="NAG6" s="65"/>
      <c r="NAH6" s="65"/>
      <c r="NAI6" s="65"/>
      <c r="NAJ6" s="65"/>
      <c r="NAK6" s="65"/>
      <c r="NAL6" s="65"/>
      <c r="NAM6" s="65"/>
      <c r="NAN6" s="65"/>
      <c r="NAO6" s="65"/>
      <c r="NAP6" s="65"/>
      <c r="NAQ6" s="65"/>
      <c r="NAR6" s="65"/>
      <c r="NAS6" s="65"/>
      <c r="NAT6" s="65"/>
      <c r="NAU6" s="65"/>
      <c r="NAV6" s="65"/>
      <c r="NAW6" s="65"/>
      <c r="NAX6" s="65"/>
      <c r="NAY6" s="65"/>
      <c r="NAZ6" s="65"/>
      <c r="NBA6" s="65"/>
      <c r="NBB6" s="65"/>
      <c r="NBC6" s="65"/>
      <c r="NBD6" s="65"/>
      <c r="NBE6" s="65"/>
      <c r="NBF6" s="65"/>
      <c r="NBG6" s="65"/>
      <c r="NBH6" s="65"/>
      <c r="NBI6" s="65"/>
      <c r="NBJ6" s="65"/>
      <c r="NBK6" s="65"/>
      <c r="NBL6" s="65"/>
      <c r="NBM6" s="65"/>
      <c r="NBN6" s="65"/>
      <c r="NBO6" s="65"/>
      <c r="NBP6" s="65"/>
      <c r="NBQ6" s="65"/>
      <c r="NBR6" s="65"/>
      <c r="NBS6" s="65"/>
      <c r="NBT6" s="65"/>
      <c r="NBU6" s="65"/>
      <c r="NBV6" s="65"/>
      <c r="NBW6" s="65"/>
      <c r="NBX6" s="65"/>
      <c r="NBY6" s="65"/>
      <c r="NBZ6" s="65"/>
      <c r="NCA6" s="65"/>
      <c r="NCB6" s="65"/>
      <c r="NCC6" s="65"/>
      <c r="NCD6" s="65"/>
      <c r="NCE6" s="65"/>
      <c r="NCF6" s="65"/>
      <c r="NCG6" s="65"/>
      <c r="NCH6" s="65"/>
      <c r="NCI6" s="65"/>
      <c r="NCJ6" s="65"/>
      <c r="NCK6" s="65"/>
      <c r="NCL6" s="65"/>
      <c r="NCM6" s="65"/>
      <c r="NCN6" s="65"/>
      <c r="NCO6" s="65"/>
      <c r="NCP6" s="65"/>
      <c r="NCQ6" s="65"/>
      <c r="NCR6" s="65"/>
      <c r="NCS6" s="65"/>
      <c r="NCT6" s="65"/>
      <c r="NCU6" s="65"/>
      <c r="NCV6" s="65"/>
      <c r="NCW6" s="65"/>
      <c r="NCX6" s="65"/>
      <c r="NCY6" s="65"/>
      <c r="NCZ6" s="65"/>
      <c r="NDA6" s="65"/>
      <c r="NDB6" s="65"/>
      <c r="NDC6" s="65"/>
      <c r="NDD6" s="65"/>
      <c r="NDE6" s="65"/>
      <c r="NDF6" s="65"/>
      <c r="NDG6" s="65"/>
      <c r="NDH6" s="65"/>
      <c r="NDI6" s="65"/>
      <c r="NDJ6" s="65"/>
      <c r="NDK6" s="65"/>
      <c r="NDL6" s="65"/>
      <c r="NDM6" s="65"/>
      <c r="NDN6" s="65"/>
      <c r="NDO6" s="65"/>
      <c r="NDP6" s="65"/>
      <c r="NDQ6" s="65"/>
      <c r="NDR6" s="65"/>
      <c r="NDS6" s="65"/>
      <c r="NDT6" s="65"/>
      <c r="NDU6" s="65"/>
      <c r="NDV6" s="65"/>
      <c r="NDW6" s="65"/>
      <c r="NDX6" s="65"/>
      <c r="NDY6" s="65"/>
      <c r="NDZ6" s="65"/>
      <c r="NEA6" s="65"/>
      <c r="NEB6" s="65"/>
      <c r="NEC6" s="65"/>
      <c r="NED6" s="65"/>
      <c r="NEE6" s="65"/>
      <c r="NEF6" s="65"/>
      <c r="NEG6" s="65"/>
      <c r="NEH6" s="65"/>
      <c r="NEI6" s="65"/>
      <c r="NEJ6" s="65"/>
      <c r="NEK6" s="65"/>
      <c r="NEL6" s="65"/>
      <c r="NEM6" s="65"/>
      <c r="NEN6" s="65"/>
      <c r="NEO6" s="65"/>
      <c r="NEP6" s="65"/>
      <c r="NEQ6" s="65"/>
      <c r="NER6" s="65"/>
      <c r="NES6" s="65"/>
      <c r="NET6" s="65"/>
      <c r="NEU6" s="65"/>
      <c r="NEV6" s="65"/>
      <c r="NEW6" s="65"/>
      <c r="NEX6" s="65"/>
      <c r="NEY6" s="65"/>
      <c r="NEZ6" s="65"/>
      <c r="NFA6" s="65"/>
      <c r="NFB6" s="65"/>
      <c r="NFC6" s="65"/>
      <c r="NFD6" s="65"/>
      <c r="NFE6" s="65"/>
      <c r="NFF6" s="65"/>
      <c r="NFG6" s="65"/>
      <c r="NFH6" s="65"/>
      <c r="NFI6" s="65"/>
      <c r="NFJ6" s="65"/>
      <c r="NFK6" s="65"/>
      <c r="NFL6" s="65"/>
      <c r="NFM6" s="65"/>
      <c r="NFN6" s="65"/>
      <c r="NFO6" s="65"/>
      <c r="NFP6" s="65"/>
      <c r="NFQ6" s="65"/>
      <c r="NFR6" s="65"/>
      <c r="NFS6" s="65"/>
      <c r="NFT6" s="65"/>
      <c r="NFU6" s="65"/>
      <c r="NFV6" s="65"/>
      <c r="NFW6" s="65"/>
      <c r="NFX6" s="65"/>
      <c r="NFY6" s="65"/>
      <c r="NFZ6" s="65"/>
      <c r="NGA6" s="65"/>
      <c r="NGB6" s="65"/>
      <c r="NGC6" s="65"/>
      <c r="NGD6" s="65"/>
      <c r="NGE6" s="65"/>
      <c r="NGF6" s="65"/>
      <c r="NGG6" s="65"/>
      <c r="NGH6" s="65"/>
      <c r="NGI6" s="65"/>
      <c r="NGJ6" s="65"/>
      <c r="NGK6" s="65"/>
      <c r="NGL6" s="65"/>
      <c r="NGM6" s="65"/>
      <c r="NGN6" s="65"/>
      <c r="NGO6" s="65"/>
      <c r="NGP6" s="65"/>
      <c r="NGQ6" s="65"/>
      <c r="NGR6" s="65"/>
      <c r="NGS6" s="65"/>
      <c r="NGT6" s="65"/>
      <c r="NGU6" s="65"/>
      <c r="NGV6" s="65"/>
      <c r="NGW6" s="65"/>
      <c r="NGX6" s="65"/>
      <c r="NGY6" s="65"/>
      <c r="NGZ6" s="65"/>
      <c r="NHA6" s="65"/>
      <c r="NHB6" s="65"/>
      <c r="NHC6" s="65"/>
      <c r="NHD6" s="65"/>
      <c r="NHE6" s="65"/>
      <c r="NHF6" s="65"/>
      <c r="NHG6" s="65"/>
      <c r="NHH6" s="65"/>
      <c r="NHI6" s="65"/>
      <c r="NHJ6" s="65"/>
      <c r="NHK6" s="65"/>
      <c r="NHL6" s="65"/>
      <c r="NHM6" s="65"/>
      <c r="NHN6" s="65"/>
      <c r="NHO6" s="65"/>
      <c r="NHP6" s="65"/>
      <c r="NHQ6" s="65"/>
      <c r="NHR6" s="65"/>
      <c r="NHS6" s="65"/>
      <c r="NHT6" s="65"/>
      <c r="NHU6" s="65"/>
      <c r="NHV6" s="65"/>
      <c r="NHW6" s="65"/>
      <c r="NHX6" s="65"/>
      <c r="NHY6" s="65"/>
      <c r="NHZ6" s="65"/>
      <c r="NIA6" s="65"/>
      <c r="NIB6" s="65"/>
      <c r="NIC6" s="65"/>
      <c r="NID6" s="65"/>
      <c r="NIE6" s="65"/>
      <c r="NIF6" s="65"/>
      <c r="NIG6" s="65"/>
      <c r="NIH6" s="65"/>
      <c r="NII6" s="65"/>
      <c r="NIJ6" s="65"/>
      <c r="NIK6" s="65"/>
      <c r="NIL6" s="65"/>
      <c r="NIM6" s="65"/>
      <c r="NIN6" s="65"/>
      <c r="NIO6" s="65"/>
      <c r="NIP6" s="65"/>
      <c r="NIQ6" s="65"/>
      <c r="NIR6" s="65"/>
      <c r="NIS6" s="65"/>
      <c r="NIT6" s="65"/>
      <c r="NIU6" s="65"/>
      <c r="NIV6" s="65"/>
      <c r="NIW6" s="65"/>
      <c r="NIX6" s="65"/>
      <c r="NIY6" s="65"/>
      <c r="NIZ6" s="65"/>
      <c r="NJA6" s="65"/>
      <c r="NJB6" s="65"/>
      <c r="NJC6" s="65"/>
      <c r="NJD6" s="65"/>
      <c r="NJE6" s="65"/>
      <c r="NJF6" s="65"/>
      <c r="NJG6" s="65"/>
      <c r="NJH6" s="65"/>
      <c r="NJI6" s="65"/>
      <c r="NJJ6" s="65"/>
      <c r="NJK6" s="65"/>
      <c r="NJL6" s="65"/>
      <c r="NJM6" s="65"/>
      <c r="NJN6" s="65"/>
      <c r="NJO6" s="65"/>
      <c r="NJP6" s="65"/>
      <c r="NJQ6" s="65"/>
      <c r="NJR6" s="65"/>
      <c r="NJS6" s="65"/>
      <c r="NJT6" s="65"/>
      <c r="NJU6" s="65"/>
      <c r="NJV6" s="65"/>
      <c r="NJW6" s="65"/>
      <c r="NJX6" s="65"/>
      <c r="NJY6" s="65"/>
      <c r="NJZ6" s="65"/>
      <c r="NKA6" s="65"/>
      <c r="NKB6" s="65"/>
      <c r="NKC6" s="65"/>
      <c r="NKD6" s="65"/>
      <c r="NKE6" s="65"/>
      <c r="NKF6" s="65"/>
      <c r="NKG6" s="65"/>
      <c r="NKH6" s="65"/>
      <c r="NKI6" s="65"/>
      <c r="NKJ6" s="65"/>
      <c r="NKK6" s="65"/>
      <c r="NKL6" s="65"/>
      <c r="NKM6" s="65"/>
      <c r="NKN6" s="65"/>
      <c r="NKO6" s="65"/>
      <c r="NKP6" s="65"/>
      <c r="NKQ6" s="65"/>
      <c r="NKR6" s="65"/>
      <c r="NKS6" s="65"/>
      <c r="NKT6" s="65"/>
      <c r="NKU6" s="65"/>
      <c r="NKV6" s="65"/>
      <c r="NKW6" s="65"/>
      <c r="NKX6" s="65"/>
      <c r="NKY6" s="65"/>
      <c r="NKZ6" s="65"/>
      <c r="NLA6" s="65"/>
      <c r="NLB6" s="65"/>
      <c r="NLC6" s="65"/>
      <c r="NLD6" s="65"/>
      <c r="NLE6" s="65"/>
      <c r="NLF6" s="65"/>
      <c r="NLG6" s="65"/>
      <c r="NLH6" s="65"/>
      <c r="NLI6" s="65"/>
      <c r="NLJ6" s="65"/>
      <c r="NLK6" s="65"/>
      <c r="NLL6" s="65"/>
      <c r="NLM6" s="65"/>
      <c r="NLN6" s="65"/>
      <c r="NLO6" s="65"/>
      <c r="NLP6" s="65"/>
      <c r="NLQ6" s="65"/>
      <c r="NLR6" s="65"/>
      <c r="NLS6" s="65"/>
      <c r="NLT6" s="65"/>
      <c r="NLU6" s="65"/>
      <c r="NLV6" s="65"/>
      <c r="NLW6" s="65"/>
      <c r="NLX6" s="65"/>
      <c r="NLY6" s="65"/>
      <c r="NLZ6" s="65"/>
      <c r="NMA6" s="65"/>
      <c r="NMB6" s="65"/>
      <c r="NMC6" s="65"/>
      <c r="NMD6" s="65"/>
      <c r="NME6" s="65"/>
      <c r="NMF6" s="65"/>
      <c r="NMG6" s="65"/>
      <c r="NMH6" s="65"/>
      <c r="NMI6" s="65"/>
      <c r="NMJ6" s="65"/>
      <c r="NMK6" s="65"/>
      <c r="NML6" s="65"/>
      <c r="NMM6" s="65"/>
      <c r="NMN6" s="65"/>
      <c r="NMO6" s="65"/>
      <c r="NMP6" s="65"/>
      <c r="NMQ6" s="65"/>
      <c r="NMR6" s="65"/>
      <c r="NMS6" s="65"/>
      <c r="NMT6" s="65"/>
      <c r="NMU6" s="65"/>
      <c r="NMV6" s="65"/>
      <c r="NMW6" s="65"/>
      <c r="NMX6" s="65"/>
      <c r="NMY6" s="65"/>
      <c r="NMZ6" s="65"/>
      <c r="NNA6" s="65"/>
      <c r="NNB6" s="65"/>
      <c r="NNC6" s="65"/>
      <c r="NND6" s="65"/>
      <c r="NNE6" s="65"/>
      <c r="NNF6" s="65"/>
      <c r="NNG6" s="65"/>
      <c r="NNH6" s="65"/>
      <c r="NNI6" s="65"/>
      <c r="NNJ6" s="65"/>
      <c r="NNK6" s="65"/>
      <c r="NNL6" s="65"/>
      <c r="NNM6" s="65"/>
      <c r="NNN6" s="65"/>
      <c r="NNO6" s="65"/>
      <c r="NNP6" s="65"/>
      <c r="NNQ6" s="65"/>
      <c r="NNR6" s="65"/>
      <c r="NNS6" s="65"/>
      <c r="NNT6" s="65"/>
      <c r="NNU6" s="65"/>
      <c r="NNV6" s="65"/>
      <c r="NNW6" s="65"/>
      <c r="NNX6" s="65"/>
      <c r="NNY6" s="65"/>
      <c r="NNZ6" s="65"/>
      <c r="NOA6" s="65"/>
      <c r="NOB6" s="65"/>
      <c r="NOC6" s="65"/>
      <c r="NOD6" s="65"/>
      <c r="NOE6" s="65"/>
      <c r="NOF6" s="65"/>
      <c r="NOG6" s="65"/>
      <c r="NOH6" s="65"/>
      <c r="NOI6" s="65"/>
      <c r="NOJ6" s="65"/>
      <c r="NOK6" s="65"/>
      <c r="NOL6" s="65"/>
      <c r="NOM6" s="65"/>
      <c r="NON6" s="65"/>
      <c r="NOO6" s="65"/>
      <c r="NOP6" s="65"/>
      <c r="NOQ6" s="65"/>
      <c r="NOR6" s="65"/>
      <c r="NOS6" s="65"/>
      <c r="NOT6" s="65"/>
      <c r="NOU6" s="65"/>
      <c r="NOV6" s="65"/>
      <c r="NOW6" s="65"/>
      <c r="NOX6" s="65"/>
      <c r="NOY6" s="65"/>
      <c r="NOZ6" s="65"/>
      <c r="NPA6" s="65"/>
      <c r="NPB6" s="65"/>
      <c r="NPC6" s="65"/>
      <c r="NPD6" s="65"/>
      <c r="NPE6" s="65"/>
      <c r="NPF6" s="65"/>
      <c r="NPG6" s="65"/>
      <c r="NPH6" s="65"/>
      <c r="NPI6" s="65"/>
      <c r="NPJ6" s="65"/>
      <c r="NPK6" s="65"/>
      <c r="NPL6" s="65"/>
      <c r="NPM6" s="65"/>
      <c r="NPN6" s="65"/>
      <c r="NPO6" s="65"/>
      <c r="NPP6" s="65"/>
      <c r="NPQ6" s="65"/>
      <c r="NPR6" s="65"/>
      <c r="NPS6" s="65"/>
      <c r="NPT6" s="65"/>
      <c r="NPU6" s="65"/>
      <c r="NPV6" s="65"/>
      <c r="NPW6" s="65"/>
      <c r="NPX6" s="65"/>
      <c r="NPY6" s="65"/>
      <c r="NPZ6" s="65"/>
      <c r="NQA6" s="65"/>
      <c r="NQB6" s="65"/>
      <c r="NQC6" s="65"/>
      <c r="NQD6" s="65"/>
      <c r="NQE6" s="65"/>
      <c r="NQF6" s="65"/>
      <c r="NQG6" s="65"/>
      <c r="NQH6" s="65"/>
      <c r="NQI6" s="65"/>
      <c r="NQJ6" s="65"/>
      <c r="NQK6" s="65"/>
      <c r="NQL6" s="65"/>
      <c r="NQM6" s="65"/>
      <c r="NQN6" s="65"/>
      <c r="NQO6" s="65"/>
      <c r="NQP6" s="65"/>
      <c r="NQQ6" s="65"/>
      <c r="NQR6" s="65"/>
      <c r="NQS6" s="65"/>
      <c r="NQT6" s="65"/>
      <c r="NQU6" s="65"/>
      <c r="NQV6" s="65"/>
      <c r="NQW6" s="65"/>
      <c r="NQX6" s="65"/>
      <c r="NQY6" s="65"/>
      <c r="NQZ6" s="65"/>
      <c r="NRA6" s="65"/>
      <c r="NRB6" s="65"/>
      <c r="NRC6" s="65"/>
      <c r="NRD6" s="65"/>
      <c r="NRE6" s="65"/>
      <c r="NRF6" s="65"/>
      <c r="NRG6" s="65"/>
      <c r="NRH6" s="65"/>
      <c r="NRI6" s="65"/>
      <c r="NRJ6" s="65"/>
      <c r="NRK6" s="65"/>
      <c r="NRL6" s="65"/>
      <c r="NRM6" s="65"/>
      <c r="NRN6" s="65"/>
      <c r="NRO6" s="65"/>
      <c r="NRP6" s="65"/>
      <c r="NRQ6" s="65"/>
      <c r="NRR6" s="65"/>
      <c r="NRS6" s="65"/>
      <c r="NRT6" s="65"/>
      <c r="NRU6" s="65"/>
      <c r="NRV6" s="65"/>
      <c r="NRW6" s="65"/>
      <c r="NRX6" s="65"/>
      <c r="NRY6" s="65"/>
      <c r="NRZ6" s="65"/>
      <c r="NSA6" s="65"/>
      <c r="NSB6" s="65"/>
      <c r="NSC6" s="65"/>
      <c r="NSD6" s="65"/>
      <c r="NSE6" s="65"/>
      <c r="NSF6" s="65"/>
      <c r="NSG6" s="65"/>
      <c r="NSH6" s="65"/>
      <c r="NSI6" s="65"/>
      <c r="NSJ6" s="65"/>
      <c r="NSK6" s="65"/>
      <c r="NSL6" s="65"/>
      <c r="NSM6" s="65"/>
      <c r="NSN6" s="65"/>
      <c r="NSO6" s="65"/>
      <c r="NSP6" s="65"/>
      <c r="NSQ6" s="65"/>
      <c r="NSR6" s="65"/>
      <c r="NSS6" s="65"/>
      <c r="NST6" s="65"/>
      <c r="NSU6" s="65"/>
      <c r="NSV6" s="65"/>
      <c r="NSW6" s="65"/>
      <c r="NSX6" s="65"/>
      <c r="NSY6" s="65"/>
      <c r="NSZ6" s="65"/>
      <c r="NTA6" s="65"/>
      <c r="NTB6" s="65"/>
      <c r="NTC6" s="65"/>
      <c r="NTD6" s="65"/>
      <c r="NTE6" s="65"/>
      <c r="NTF6" s="65"/>
      <c r="NTG6" s="65"/>
      <c r="NTH6" s="65"/>
      <c r="NTI6" s="65"/>
      <c r="NTJ6" s="65"/>
      <c r="NTK6" s="65"/>
      <c r="NTL6" s="65"/>
      <c r="NTM6" s="65"/>
      <c r="NTN6" s="65"/>
      <c r="NTO6" s="65"/>
      <c r="NTP6" s="65"/>
      <c r="NTQ6" s="65"/>
      <c r="NTR6" s="65"/>
      <c r="NTS6" s="65"/>
      <c r="NTT6" s="65"/>
      <c r="NTU6" s="65"/>
      <c r="NTV6" s="65"/>
      <c r="NTW6" s="65"/>
      <c r="NTX6" s="65"/>
      <c r="NTY6" s="65"/>
      <c r="NTZ6" s="65"/>
      <c r="NUA6" s="65"/>
      <c r="NUB6" s="65"/>
      <c r="NUC6" s="65"/>
      <c r="NUD6" s="65"/>
      <c r="NUE6" s="65"/>
      <c r="NUF6" s="65"/>
      <c r="NUG6" s="65"/>
      <c r="NUH6" s="65"/>
      <c r="NUI6" s="65"/>
      <c r="NUJ6" s="65"/>
      <c r="NUK6" s="65"/>
      <c r="NUL6" s="65"/>
      <c r="NUM6" s="65"/>
      <c r="NUN6" s="65"/>
      <c r="NUO6" s="65"/>
      <c r="NUP6" s="65"/>
      <c r="NUQ6" s="65"/>
      <c r="NUR6" s="65"/>
      <c r="NUS6" s="65"/>
      <c r="NUT6" s="65"/>
      <c r="NUU6" s="65"/>
      <c r="NUV6" s="65"/>
      <c r="NUW6" s="65"/>
      <c r="NUX6" s="65"/>
      <c r="NUY6" s="65"/>
      <c r="NUZ6" s="65"/>
      <c r="NVA6" s="65"/>
      <c r="NVB6" s="65"/>
      <c r="NVC6" s="65"/>
      <c r="NVD6" s="65"/>
      <c r="NVE6" s="65"/>
      <c r="NVF6" s="65"/>
      <c r="NVG6" s="65"/>
      <c r="NVH6" s="65"/>
      <c r="NVI6" s="65"/>
      <c r="NVJ6" s="65"/>
      <c r="NVK6" s="65"/>
      <c r="NVL6" s="65"/>
      <c r="NVM6" s="65"/>
      <c r="NVN6" s="65"/>
      <c r="NVO6" s="65"/>
      <c r="NVP6" s="65"/>
      <c r="NVQ6" s="65"/>
      <c r="NVR6" s="65"/>
      <c r="NVS6" s="65"/>
      <c r="NVT6" s="65"/>
      <c r="NVU6" s="65"/>
      <c r="NVV6" s="65"/>
      <c r="NVW6" s="65"/>
      <c r="NVX6" s="65"/>
      <c r="NVY6" s="65"/>
      <c r="NVZ6" s="65"/>
      <c r="NWA6" s="65"/>
      <c r="NWB6" s="65"/>
      <c r="NWC6" s="65"/>
      <c r="NWD6" s="65"/>
      <c r="NWE6" s="65"/>
      <c r="NWF6" s="65"/>
      <c r="NWG6" s="65"/>
      <c r="NWH6" s="65"/>
      <c r="NWI6" s="65"/>
      <c r="NWJ6" s="65"/>
      <c r="NWK6" s="65"/>
      <c r="NWL6" s="65"/>
      <c r="NWM6" s="65"/>
      <c r="NWN6" s="65"/>
      <c r="NWO6" s="65"/>
      <c r="NWP6" s="65"/>
      <c r="NWQ6" s="65"/>
      <c r="NWR6" s="65"/>
      <c r="NWS6" s="65"/>
      <c r="NWT6" s="65"/>
      <c r="NWU6" s="65"/>
      <c r="NWV6" s="65"/>
      <c r="NWW6" s="65"/>
      <c r="NWX6" s="65"/>
      <c r="NWY6" s="65"/>
      <c r="NWZ6" s="65"/>
      <c r="NXA6" s="65"/>
      <c r="NXB6" s="65"/>
      <c r="NXC6" s="65"/>
      <c r="NXD6" s="65"/>
      <c r="NXE6" s="65"/>
      <c r="NXF6" s="65"/>
      <c r="NXG6" s="65"/>
      <c r="NXH6" s="65"/>
      <c r="NXI6" s="65"/>
      <c r="NXJ6" s="65"/>
      <c r="NXK6" s="65"/>
      <c r="NXL6" s="65"/>
      <c r="NXM6" s="65"/>
      <c r="NXN6" s="65"/>
      <c r="NXO6" s="65"/>
      <c r="NXP6" s="65"/>
      <c r="NXQ6" s="65"/>
      <c r="NXR6" s="65"/>
      <c r="NXS6" s="65"/>
      <c r="NXT6" s="65"/>
      <c r="NXU6" s="65"/>
      <c r="NXV6" s="65"/>
      <c r="NXW6" s="65"/>
      <c r="NXX6" s="65"/>
      <c r="NXY6" s="65"/>
      <c r="NXZ6" s="65"/>
      <c r="NYA6" s="65"/>
      <c r="NYB6" s="65"/>
      <c r="NYC6" s="65"/>
      <c r="NYD6" s="65"/>
      <c r="NYE6" s="65"/>
      <c r="NYF6" s="65"/>
      <c r="NYG6" s="65"/>
      <c r="NYH6" s="65"/>
      <c r="NYI6" s="65"/>
      <c r="NYJ6" s="65"/>
      <c r="NYK6" s="65"/>
      <c r="NYL6" s="65"/>
      <c r="NYM6" s="65"/>
      <c r="NYN6" s="65"/>
      <c r="NYO6" s="65"/>
      <c r="NYP6" s="65"/>
      <c r="NYQ6" s="65"/>
      <c r="NYR6" s="65"/>
      <c r="NYS6" s="65"/>
      <c r="NYT6" s="65"/>
      <c r="NYU6" s="65"/>
      <c r="NYV6" s="65"/>
      <c r="NYW6" s="65"/>
      <c r="NYX6" s="65"/>
      <c r="NYY6" s="65"/>
      <c r="NYZ6" s="65"/>
      <c r="NZA6" s="65"/>
      <c r="NZB6" s="65"/>
      <c r="NZC6" s="65"/>
      <c r="NZD6" s="65"/>
      <c r="NZE6" s="65"/>
      <c r="NZF6" s="65"/>
      <c r="NZG6" s="65"/>
      <c r="NZH6" s="65"/>
      <c r="NZI6" s="65"/>
      <c r="NZJ6" s="65"/>
      <c r="NZK6" s="65"/>
      <c r="NZL6" s="65"/>
      <c r="NZM6" s="65"/>
      <c r="NZN6" s="65"/>
      <c r="NZO6" s="65"/>
      <c r="NZP6" s="65"/>
      <c r="NZQ6" s="65"/>
      <c r="NZR6" s="65"/>
      <c r="NZS6" s="65"/>
      <c r="NZT6" s="65"/>
      <c r="NZU6" s="65"/>
      <c r="NZV6" s="65"/>
      <c r="NZW6" s="65"/>
      <c r="NZX6" s="65"/>
      <c r="NZY6" s="65"/>
      <c r="NZZ6" s="65"/>
      <c r="OAA6" s="65"/>
      <c r="OAB6" s="65"/>
      <c r="OAC6" s="65"/>
      <c r="OAD6" s="65"/>
      <c r="OAE6" s="65"/>
      <c r="OAF6" s="65"/>
      <c r="OAG6" s="65"/>
      <c r="OAH6" s="65"/>
      <c r="OAI6" s="65"/>
      <c r="OAJ6" s="65"/>
      <c r="OAK6" s="65"/>
      <c r="OAL6" s="65"/>
      <c r="OAM6" s="65"/>
      <c r="OAN6" s="65"/>
      <c r="OAO6" s="65"/>
      <c r="OAP6" s="65"/>
      <c r="OAQ6" s="65"/>
      <c r="OAR6" s="65"/>
      <c r="OAS6" s="65"/>
      <c r="OAT6" s="65"/>
      <c r="OAU6" s="65"/>
      <c r="OAV6" s="65"/>
      <c r="OAW6" s="65"/>
      <c r="OAX6" s="65"/>
      <c r="OAY6" s="65"/>
      <c r="OAZ6" s="65"/>
      <c r="OBA6" s="65"/>
      <c r="OBB6" s="65"/>
      <c r="OBC6" s="65"/>
      <c r="OBD6" s="65"/>
      <c r="OBE6" s="65"/>
      <c r="OBF6" s="65"/>
      <c r="OBG6" s="65"/>
      <c r="OBH6" s="65"/>
      <c r="OBI6" s="65"/>
      <c r="OBJ6" s="65"/>
      <c r="OBK6" s="65"/>
      <c r="OBL6" s="65"/>
      <c r="OBM6" s="65"/>
      <c r="OBN6" s="65"/>
      <c r="OBO6" s="65"/>
      <c r="OBP6" s="65"/>
      <c r="OBQ6" s="65"/>
      <c r="OBR6" s="65"/>
      <c r="OBS6" s="65"/>
      <c r="OBT6" s="65"/>
      <c r="OBU6" s="65"/>
      <c r="OBV6" s="65"/>
      <c r="OBW6" s="65"/>
      <c r="OBX6" s="65"/>
      <c r="OBY6" s="65"/>
      <c r="OBZ6" s="65"/>
      <c r="OCA6" s="65"/>
      <c r="OCB6" s="65"/>
      <c r="OCC6" s="65"/>
      <c r="OCD6" s="65"/>
      <c r="OCE6" s="65"/>
      <c r="OCF6" s="65"/>
      <c r="OCG6" s="65"/>
      <c r="OCH6" s="65"/>
      <c r="OCI6" s="65"/>
      <c r="OCJ6" s="65"/>
      <c r="OCK6" s="65"/>
      <c r="OCL6" s="65"/>
      <c r="OCM6" s="65"/>
      <c r="OCN6" s="65"/>
      <c r="OCO6" s="65"/>
      <c r="OCP6" s="65"/>
      <c r="OCQ6" s="65"/>
      <c r="OCR6" s="65"/>
      <c r="OCS6" s="65"/>
      <c r="OCT6" s="65"/>
      <c r="OCU6" s="65"/>
      <c r="OCV6" s="65"/>
      <c r="OCW6" s="65"/>
      <c r="OCX6" s="65"/>
      <c r="OCY6" s="65"/>
      <c r="OCZ6" s="65"/>
      <c r="ODA6" s="65"/>
      <c r="ODB6" s="65"/>
      <c r="ODC6" s="65"/>
      <c r="ODD6" s="65"/>
      <c r="ODE6" s="65"/>
      <c r="ODF6" s="65"/>
      <c r="ODG6" s="65"/>
      <c r="ODH6" s="65"/>
      <c r="ODI6" s="65"/>
      <c r="ODJ6" s="65"/>
      <c r="ODK6" s="65"/>
      <c r="ODL6" s="65"/>
      <c r="ODM6" s="65"/>
      <c r="ODN6" s="65"/>
      <c r="ODO6" s="65"/>
      <c r="ODP6" s="65"/>
      <c r="ODQ6" s="65"/>
      <c r="ODR6" s="65"/>
      <c r="ODS6" s="65"/>
      <c r="ODT6" s="65"/>
      <c r="ODU6" s="65"/>
      <c r="ODV6" s="65"/>
      <c r="ODW6" s="65"/>
      <c r="ODX6" s="65"/>
      <c r="ODY6" s="65"/>
      <c r="ODZ6" s="65"/>
      <c r="OEA6" s="65"/>
      <c r="OEB6" s="65"/>
      <c r="OEC6" s="65"/>
      <c r="OED6" s="65"/>
      <c r="OEE6" s="65"/>
      <c r="OEF6" s="65"/>
      <c r="OEG6" s="65"/>
      <c r="OEH6" s="65"/>
      <c r="OEI6" s="65"/>
      <c r="OEJ6" s="65"/>
      <c r="OEK6" s="65"/>
      <c r="OEL6" s="65"/>
      <c r="OEM6" s="65"/>
      <c r="OEN6" s="65"/>
      <c r="OEO6" s="65"/>
      <c r="OEP6" s="65"/>
      <c r="OEQ6" s="65"/>
      <c r="OER6" s="65"/>
      <c r="OES6" s="65"/>
      <c r="OET6" s="65"/>
      <c r="OEU6" s="65"/>
      <c r="OEV6" s="65"/>
      <c r="OEW6" s="65"/>
      <c r="OEX6" s="65"/>
      <c r="OEY6" s="65"/>
      <c r="OEZ6" s="65"/>
      <c r="OFA6" s="65"/>
      <c r="OFB6" s="65"/>
      <c r="OFC6" s="65"/>
      <c r="OFD6" s="65"/>
      <c r="OFE6" s="65"/>
      <c r="OFF6" s="65"/>
      <c r="OFG6" s="65"/>
      <c r="OFH6" s="65"/>
      <c r="OFI6" s="65"/>
      <c r="OFJ6" s="65"/>
      <c r="OFK6" s="65"/>
      <c r="OFL6" s="65"/>
      <c r="OFM6" s="65"/>
      <c r="OFN6" s="65"/>
      <c r="OFO6" s="65"/>
      <c r="OFP6" s="65"/>
      <c r="OFQ6" s="65"/>
      <c r="OFR6" s="65"/>
      <c r="OFS6" s="65"/>
      <c r="OFT6" s="65"/>
      <c r="OFU6" s="65"/>
      <c r="OFV6" s="65"/>
      <c r="OFW6" s="65"/>
      <c r="OFX6" s="65"/>
      <c r="OFY6" s="65"/>
      <c r="OFZ6" s="65"/>
      <c r="OGA6" s="65"/>
      <c r="OGB6" s="65"/>
      <c r="OGC6" s="65"/>
      <c r="OGD6" s="65"/>
      <c r="OGE6" s="65"/>
      <c r="OGF6" s="65"/>
      <c r="OGG6" s="65"/>
      <c r="OGH6" s="65"/>
      <c r="OGI6" s="65"/>
      <c r="OGJ6" s="65"/>
      <c r="OGK6" s="65"/>
      <c r="OGL6" s="65"/>
      <c r="OGM6" s="65"/>
      <c r="OGN6" s="65"/>
      <c r="OGO6" s="65"/>
      <c r="OGP6" s="65"/>
      <c r="OGQ6" s="65"/>
      <c r="OGR6" s="65"/>
      <c r="OGS6" s="65"/>
      <c r="OGT6" s="65"/>
      <c r="OGU6" s="65"/>
      <c r="OGV6" s="65"/>
      <c r="OGW6" s="65"/>
      <c r="OGX6" s="65"/>
      <c r="OGY6" s="65"/>
      <c r="OGZ6" s="65"/>
      <c r="OHA6" s="65"/>
      <c r="OHB6" s="65"/>
      <c r="OHC6" s="65"/>
      <c r="OHD6" s="65"/>
      <c r="OHE6" s="65"/>
      <c r="OHF6" s="65"/>
      <c r="OHG6" s="65"/>
      <c r="OHH6" s="65"/>
      <c r="OHI6" s="65"/>
      <c r="OHJ6" s="65"/>
      <c r="OHK6" s="65"/>
      <c r="OHL6" s="65"/>
      <c r="OHM6" s="65"/>
      <c r="OHN6" s="65"/>
      <c r="OHO6" s="65"/>
      <c r="OHP6" s="65"/>
      <c r="OHQ6" s="65"/>
      <c r="OHR6" s="65"/>
      <c r="OHS6" s="65"/>
      <c r="OHT6" s="65"/>
      <c r="OHU6" s="65"/>
      <c r="OHV6" s="65"/>
      <c r="OHW6" s="65"/>
      <c r="OHX6" s="65"/>
      <c r="OHY6" s="65"/>
      <c r="OHZ6" s="65"/>
      <c r="OIA6" s="65"/>
      <c r="OIB6" s="65"/>
      <c r="OIC6" s="65"/>
      <c r="OID6" s="65"/>
      <c r="OIE6" s="65"/>
      <c r="OIF6" s="65"/>
      <c r="OIG6" s="65"/>
      <c r="OIH6" s="65"/>
      <c r="OII6" s="65"/>
      <c r="OIJ6" s="65"/>
      <c r="OIK6" s="65"/>
      <c r="OIL6" s="65"/>
      <c r="OIM6" s="65"/>
      <c r="OIN6" s="65"/>
      <c r="OIO6" s="65"/>
      <c r="OIP6" s="65"/>
      <c r="OIQ6" s="65"/>
      <c r="OIR6" s="65"/>
      <c r="OIS6" s="65"/>
      <c r="OIT6" s="65"/>
      <c r="OIU6" s="65"/>
      <c r="OIV6" s="65"/>
      <c r="OIW6" s="65"/>
      <c r="OIX6" s="65"/>
      <c r="OIY6" s="65"/>
      <c r="OIZ6" s="65"/>
      <c r="OJA6" s="65"/>
      <c r="OJB6" s="65"/>
      <c r="OJC6" s="65"/>
      <c r="OJD6" s="65"/>
      <c r="OJE6" s="65"/>
      <c r="OJF6" s="65"/>
      <c r="OJG6" s="65"/>
      <c r="OJH6" s="65"/>
      <c r="OJI6" s="65"/>
      <c r="OJJ6" s="65"/>
      <c r="OJK6" s="65"/>
      <c r="OJL6" s="65"/>
      <c r="OJM6" s="65"/>
      <c r="OJN6" s="65"/>
      <c r="OJO6" s="65"/>
      <c r="OJP6" s="65"/>
      <c r="OJQ6" s="65"/>
      <c r="OJR6" s="65"/>
      <c r="OJS6" s="65"/>
      <c r="OJT6" s="65"/>
      <c r="OJU6" s="65"/>
      <c r="OJV6" s="65"/>
      <c r="OJW6" s="65"/>
      <c r="OJX6" s="65"/>
      <c r="OJY6" s="65"/>
      <c r="OJZ6" s="65"/>
      <c r="OKA6" s="65"/>
      <c r="OKB6" s="65"/>
      <c r="OKC6" s="65"/>
      <c r="OKD6" s="65"/>
      <c r="OKE6" s="65"/>
      <c r="OKF6" s="65"/>
      <c r="OKG6" s="65"/>
      <c r="OKH6" s="65"/>
      <c r="OKI6" s="65"/>
      <c r="OKJ6" s="65"/>
      <c r="OKK6" s="65"/>
      <c r="OKL6" s="65"/>
      <c r="OKM6" s="65"/>
      <c r="OKN6" s="65"/>
      <c r="OKO6" s="65"/>
      <c r="OKP6" s="65"/>
      <c r="OKQ6" s="65"/>
      <c r="OKR6" s="65"/>
      <c r="OKS6" s="65"/>
      <c r="OKT6" s="65"/>
      <c r="OKU6" s="65"/>
      <c r="OKV6" s="65"/>
      <c r="OKW6" s="65"/>
      <c r="OKX6" s="65"/>
      <c r="OKY6" s="65"/>
      <c r="OKZ6" s="65"/>
      <c r="OLA6" s="65"/>
      <c r="OLB6" s="65"/>
      <c r="OLC6" s="65"/>
      <c r="OLD6" s="65"/>
      <c r="OLE6" s="65"/>
      <c r="OLF6" s="65"/>
      <c r="OLG6" s="65"/>
      <c r="OLH6" s="65"/>
      <c r="OLI6" s="65"/>
      <c r="OLJ6" s="65"/>
      <c r="OLK6" s="65"/>
      <c r="OLL6" s="65"/>
      <c r="OLM6" s="65"/>
      <c r="OLN6" s="65"/>
      <c r="OLO6" s="65"/>
      <c r="OLP6" s="65"/>
      <c r="OLQ6" s="65"/>
      <c r="OLR6" s="65"/>
      <c r="OLS6" s="65"/>
      <c r="OLT6" s="65"/>
      <c r="OLU6" s="65"/>
      <c r="OLV6" s="65"/>
      <c r="OLW6" s="65"/>
      <c r="OLX6" s="65"/>
      <c r="OLY6" s="65"/>
      <c r="OLZ6" s="65"/>
      <c r="OMA6" s="65"/>
      <c r="OMB6" s="65"/>
      <c r="OMC6" s="65"/>
      <c r="OMD6" s="65"/>
      <c r="OME6" s="65"/>
      <c r="OMF6" s="65"/>
      <c r="OMG6" s="65"/>
      <c r="OMH6" s="65"/>
      <c r="OMI6" s="65"/>
      <c r="OMJ6" s="65"/>
      <c r="OMK6" s="65"/>
      <c r="OML6" s="65"/>
      <c r="OMM6" s="65"/>
      <c r="OMN6" s="65"/>
      <c r="OMO6" s="65"/>
      <c r="OMP6" s="65"/>
      <c r="OMQ6" s="65"/>
      <c r="OMR6" s="65"/>
      <c r="OMS6" s="65"/>
      <c r="OMT6" s="65"/>
      <c r="OMU6" s="65"/>
      <c r="OMV6" s="65"/>
      <c r="OMW6" s="65"/>
      <c r="OMX6" s="65"/>
      <c r="OMY6" s="65"/>
      <c r="OMZ6" s="65"/>
      <c r="ONA6" s="65"/>
      <c r="ONB6" s="65"/>
      <c r="ONC6" s="65"/>
      <c r="OND6" s="65"/>
      <c r="ONE6" s="65"/>
      <c r="ONF6" s="65"/>
      <c r="ONG6" s="65"/>
      <c r="ONH6" s="65"/>
      <c r="ONI6" s="65"/>
      <c r="ONJ6" s="65"/>
      <c r="ONK6" s="65"/>
      <c r="ONL6" s="65"/>
      <c r="ONM6" s="65"/>
      <c r="ONN6" s="65"/>
      <c r="ONO6" s="65"/>
      <c r="ONP6" s="65"/>
      <c r="ONQ6" s="65"/>
      <c r="ONR6" s="65"/>
      <c r="ONS6" s="65"/>
      <c r="ONT6" s="65"/>
      <c r="ONU6" s="65"/>
      <c r="ONV6" s="65"/>
      <c r="ONW6" s="65"/>
      <c r="ONX6" s="65"/>
      <c r="ONY6" s="65"/>
      <c r="ONZ6" s="65"/>
      <c r="OOA6" s="65"/>
      <c r="OOB6" s="65"/>
      <c r="OOC6" s="65"/>
      <c r="OOD6" s="65"/>
      <c r="OOE6" s="65"/>
      <c r="OOF6" s="65"/>
      <c r="OOG6" s="65"/>
      <c r="OOH6" s="65"/>
      <c r="OOI6" s="65"/>
      <c r="OOJ6" s="65"/>
      <c r="OOK6" s="65"/>
      <c r="OOL6" s="65"/>
      <c r="OOM6" s="65"/>
      <c r="OON6" s="65"/>
      <c r="OOO6" s="65"/>
      <c r="OOP6" s="65"/>
      <c r="OOQ6" s="65"/>
      <c r="OOR6" s="65"/>
      <c r="OOS6" s="65"/>
      <c r="OOT6" s="65"/>
      <c r="OOU6" s="65"/>
      <c r="OOV6" s="65"/>
      <c r="OOW6" s="65"/>
      <c r="OOX6" s="65"/>
      <c r="OOY6" s="65"/>
      <c r="OOZ6" s="65"/>
      <c r="OPA6" s="65"/>
      <c r="OPB6" s="65"/>
      <c r="OPC6" s="65"/>
      <c r="OPD6" s="65"/>
      <c r="OPE6" s="65"/>
      <c r="OPF6" s="65"/>
      <c r="OPG6" s="65"/>
      <c r="OPH6" s="65"/>
      <c r="OPI6" s="65"/>
      <c r="OPJ6" s="65"/>
      <c r="OPK6" s="65"/>
      <c r="OPL6" s="65"/>
      <c r="OPM6" s="65"/>
      <c r="OPN6" s="65"/>
      <c r="OPO6" s="65"/>
      <c r="OPP6" s="65"/>
      <c r="OPQ6" s="65"/>
      <c r="OPR6" s="65"/>
      <c r="OPS6" s="65"/>
      <c r="OPT6" s="65"/>
      <c r="OPU6" s="65"/>
      <c r="OPV6" s="65"/>
      <c r="OPW6" s="65"/>
      <c r="OPX6" s="65"/>
      <c r="OPY6" s="65"/>
      <c r="OPZ6" s="65"/>
      <c r="OQA6" s="65"/>
      <c r="OQB6" s="65"/>
      <c r="OQC6" s="65"/>
      <c r="OQD6" s="65"/>
      <c r="OQE6" s="65"/>
      <c r="OQF6" s="65"/>
      <c r="OQG6" s="65"/>
      <c r="OQH6" s="65"/>
      <c r="OQI6" s="65"/>
      <c r="OQJ6" s="65"/>
      <c r="OQK6" s="65"/>
      <c r="OQL6" s="65"/>
      <c r="OQM6" s="65"/>
      <c r="OQN6" s="65"/>
      <c r="OQO6" s="65"/>
      <c r="OQP6" s="65"/>
      <c r="OQQ6" s="65"/>
      <c r="OQR6" s="65"/>
      <c r="OQS6" s="65"/>
      <c r="OQT6" s="65"/>
      <c r="OQU6" s="65"/>
      <c r="OQV6" s="65"/>
      <c r="OQW6" s="65"/>
      <c r="OQX6" s="65"/>
      <c r="OQY6" s="65"/>
      <c r="OQZ6" s="65"/>
      <c r="ORA6" s="65"/>
      <c r="ORB6" s="65"/>
      <c r="ORC6" s="65"/>
      <c r="ORD6" s="65"/>
      <c r="ORE6" s="65"/>
      <c r="ORF6" s="65"/>
      <c r="ORG6" s="65"/>
      <c r="ORH6" s="65"/>
      <c r="ORI6" s="65"/>
      <c r="ORJ6" s="65"/>
      <c r="ORK6" s="65"/>
      <c r="ORL6" s="65"/>
      <c r="ORM6" s="65"/>
      <c r="ORN6" s="65"/>
      <c r="ORO6" s="65"/>
      <c r="ORP6" s="65"/>
      <c r="ORQ6" s="65"/>
      <c r="ORR6" s="65"/>
      <c r="ORS6" s="65"/>
      <c r="ORT6" s="65"/>
      <c r="ORU6" s="65"/>
      <c r="ORV6" s="65"/>
      <c r="ORW6" s="65"/>
      <c r="ORX6" s="65"/>
      <c r="ORY6" s="65"/>
      <c r="ORZ6" s="65"/>
      <c r="OSA6" s="65"/>
      <c r="OSB6" s="65"/>
      <c r="OSC6" s="65"/>
      <c r="OSD6" s="65"/>
      <c r="OSE6" s="65"/>
      <c r="OSF6" s="65"/>
      <c r="OSG6" s="65"/>
      <c r="OSH6" s="65"/>
      <c r="OSI6" s="65"/>
      <c r="OSJ6" s="65"/>
      <c r="OSK6" s="65"/>
      <c r="OSL6" s="65"/>
      <c r="OSM6" s="65"/>
      <c r="OSN6" s="65"/>
      <c r="OSO6" s="65"/>
      <c r="OSP6" s="65"/>
      <c r="OSQ6" s="65"/>
      <c r="OSR6" s="65"/>
      <c r="OSS6" s="65"/>
      <c r="OST6" s="65"/>
      <c r="OSU6" s="65"/>
      <c r="OSV6" s="65"/>
      <c r="OSW6" s="65"/>
      <c r="OSX6" s="65"/>
      <c r="OSY6" s="65"/>
      <c r="OSZ6" s="65"/>
      <c r="OTA6" s="65"/>
      <c r="OTB6" s="65"/>
      <c r="OTC6" s="65"/>
      <c r="OTD6" s="65"/>
      <c r="OTE6" s="65"/>
      <c r="OTF6" s="65"/>
      <c r="OTG6" s="65"/>
      <c r="OTH6" s="65"/>
      <c r="OTI6" s="65"/>
      <c r="OTJ6" s="65"/>
      <c r="OTK6" s="65"/>
      <c r="OTL6" s="65"/>
      <c r="OTM6" s="65"/>
      <c r="OTN6" s="65"/>
      <c r="OTO6" s="65"/>
      <c r="OTP6" s="65"/>
      <c r="OTQ6" s="65"/>
      <c r="OTR6" s="65"/>
      <c r="OTS6" s="65"/>
      <c r="OTT6" s="65"/>
      <c r="OTU6" s="65"/>
      <c r="OTV6" s="65"/>
      <c r="OTW6" s="65"/>
      <c r="OTX6" s="65"/>
      <c r="OTY6" s="65"/>
      <c r="OTZ6" s="65"/>
      <c r="OUA6" s="65"/>
      <c r="OUB6" s="65"/>
      <c r="OUC6" s="65"/>
      <c r="OUD6" s="65"/>
      <c r="OUE6" s="65"/>
      <c r="OUF6" s="65"/>
      <c r="OUG6" s="65"/>
      <c r="OUH6" s="65"/>
      <c r="OUI6" s="65"/>
      <c r="OUJ6" s="65"/>
      <c r="OUK6" s="65"/>
      <c r="OUL6" s="65"/>
      <c r="OUM6" s="65"/>
      <c r="OUN6" s="65"/>
      <c r="OUO6" s="65"/>
      <c r="OUP6" s="65"/>
      <c r="OUQ6" s="65"/>
      <c r="OUR6" s="65"/>
      <c r="OUS6" s="65"/>
      <c r="OUT6" s="65"/>
      <c r="OUU6" s="65"/>
      <c r="OUV6" s="65"/>
      <c r="OUW6" s="65"/>
      <c r="OUX6" s="65"/>
      <c r="OUY6" s="65"/>
      <c r="OUZ6" s="65"/>
      <c r="OVA6" s="65"/>
      <c r="OVB6" s="65"/>
      <c r="OVC6" s="65"/>
      <c r="OVD6" s="65"/>
      <c r="OVE6" s="65"/>
      <c r="OVF6" s="65"/>
      <c r="OVG6" s="65"/>
      <c r="OVH6" s="65"/>
      <c r="OVI6" s="65"/>
      <c r="OVJ6" s="65"/>
      <c r="OVK6" s="65"/>
      <c r="OVL6" s="65"/>
      <c r="OVM6" s="65"/>
      <c r="OVN6" s="65"/>
      <c r="OVO6" s="65"/>
      <c r="OVP6" s="65"/>
      <c r="OVQ6" s="65"/>
      <c r="OVR6" s="65"/>
      <c r="OVS6" s="65"/>
      <c r="OVT6" s="65"/>
      <c r="OVU6" s="65"/>
      <c r="OVV6" s="65"/>
      <c r="OVW6" s="65"/>
      <c r="OVX6" s="65"/>
      <c r="OVY6" s="65"/>
      <c r="OVZ6" s="65"/>
      <c r="OWA6" s="65"/>
      <c r="OWB6" s="65"/>
      <c r="OWC6" s="65"/>
      <c r="OWD6" s="65"/>
      <c r="OWE6" s="65"/>
      <c r="OWF6" s="65"/>
      <c r="OWG6" s="65"/>
      <c r="OWH6" s="65"/>
      <c r="OWI6" s="65"/>
      <c r="OWJ6" s="65"/>
      <c r="OWK6" s="65"/>
      <c r="OWL6" s="65"/>
      <c r="OWM6" s="65"/>
      <c r="OWN6" s="65"/>
      <c r="OWO6" s="65"/>
      <c r="OWP6" s="65"/>
      <c r="OWQ6" s="65"/>
      <c r="OWR6" s="65"/>
      <c r="OWS6" s="65"/>
      <c r="OWT6" s="65"/>
      <c r="OWU6" s="65"/>
      <c r="OWV6" s="65"/>
      <c r="OWW6" s="65"/>
      <c r="OWX6" s="65"/>
      <c r="OWY6" s="65"/>
      <c r="OWZ6" s="65"/>
      <c r="OXA6" s="65"/>
      <c r="OXB6" s="65"/>
      <c r="OXC6" s="65"/>
      <c r="OXD6" s="65"/>
      <c r="OXE6" s="65"/>
      <c r="OXF6" s="65"/>
      <c r="OXG6" s="65"/>
      <c r="OXH6" s="65"/>
      <c r="OXI6" s="65"/>
      <c r="OXJ6" s="65"/>
      <c r="OXK6" s="65"/>
      <c r="OXL6" s="65"/>
      <c r="OXM6" s="65"/>
      <c r="OXN6" s="65"/>
      <c r="OXO6" s="65"/>
      <c r="OXP6" s="65"/>
      <c r="OXQ6" s="65"/>
      <c r="OXR6" s="65"/>
      <c r="OXS6" s="65"/>
      <c r="OXT6" s="65"/>
      <c r="OXU6" s="65"/>
      <c r="OXV6" s="65"/>
      <c r="OXW6" s="65"/>
      <c r="OXX6" s="65"/>
      <c r="OXY6" s="65"/>
      <c r="OXZ6" s="65"/>
      <c r="OYA6" s="65"/>
      <c r="OYB6" s="65"/>
      <c r="OYC6" s="65"/>
      <c r="OYD6" s="65"/>
      <c r="OYE6" s="65"/>
      <c r="OYF6" s="65"/>
      <c r="OYG6" s="65"/>
      <c r="OYH6" s="65"/>
      <c r="OYI6" s="65"/>
      <c r="OYJ6" s="65"/>
      <c r="OYK6" s="65"/>
      <c r="OYL6" s="65"/>
      <c r="OYM6" s="65"/>
      <c r="OYN6" s="65"/>
      <c r="OYO6" s="65"/>
      <c r="OYP6" s="65"/>
      <c r="OYQ6" s="65"/>
      <c r="OYR6" s="65"/>
      <c r="OYS6" s="65"/>
      <c r="OYT6" s="65"/>
      <c r="OYU6" s="65"/>
      <c r="OYV6" s="65"/>
      <c r="OYW6" s="65"/>
      <c r="OYX6" s="65"/>
      <c r="OYY6" s="65"/>
      <c r="OYZ6" s="65"/>
      <c r="OZA6" s="65"/>
      <c r="OZB6" s="65"/>
      <c r="OZC6" s="65"/>
      <c r="OZD6" s="65"/>
      <c r="OZE6" s="65"/>
      <c r="OZF6" s="65"/>
      <c r="OZG6" s="65"/>
      <c r="OZH6" s="65"/>
      <c r="OZI6" s="65"/>
      <c r="OZJ6" s="65"/>
      <c r="OZK6" s="65"/>
      <c r="OZL6" s="65"/>
      <c r="OZM6" s="65"/>
      <c r="OZN6" s="65"/>
      <c r="OZO6" s="65"/>
      <c r="OZP6" s="65"/>
      <c r="OZQ6" s="65"/>
      <c r="OZR6" s="65"/>
      <c r="OZS6" s="65"/>
      <c r="OZT6" s="65"/>
      <c r="OZU6" s="65"/>
      <c r="OZV6" s="65"/>
      <c r="OZW6" s="65"/>
      <c r="OZX6" s="65"/>
      <c r="OZY6" s="65"/>
      <c r="OZZ6" s="65"/>
      <c r="PAA6" s="65"/>
      <c r="PAB6" s="65"/>
      <c r="PAC6" s="65"/>
      <c r="PAD6" s="65"/>
      <c r="PAE6" s="65"/>
      <c r="PAF6" s="65"/>
      <c r="PAG6" s="65"/>
      <c r="PAH6" s="65"/>
      <c r="PAI6" s="65"/>
      <c r="PAJ6" s="65"/>
      <c r="PAK6" s="65"/>
      <c r="PAL6" s="65"/>
      <c r="PAM6" s="65"/>
      <c r="PAN6" s="65"/>
      <c r="PAO6" s="65"/>
      <c r="PAP6" s="65"/>
      <c r="PAQ6" s="65"/>
      <c r="PAR6" s="65"/>
      <c r="PAS6" s="65"/>
      <c r="PAT6" s="65"/>
      <c r="PAU6" s="65"/>
      <c r="PAV6" s="65"/>
      <c r="PAW6" s="65"/>
      <c r="PAX6" s="65"/>
      <c r="PAY6" s="65"/>
      <c r="PAZ6" s="65"/>
      <c r="PBA6" s="65"/>
      <c r="PBB6" s="65"/>
      <c r="PBC6" s="65"/>
      <c r="PBD6" s="65"/>
      <c r="PBE6" s="65"/>
      <c r="PBF6" s="65"/>
      <c r="PBG6" s="65"/>
      <c r="PBH6" s="65"/>
      <c r="PBI6" s="65"/>
      <c r="PBJ6" s="65"/>
      <c r="PBK6" s="65"/>
      <c r="PBL6" s="65"/>
      <c r="PBM6" s="65"/>
      <c r="PBN6" s="65"/>
      <c r="PBO6" s="65"/>
      <c r="PBP6" s="65"/>
      <c r="PBQ6" s="65"/>
      <c r="PBR6" s="65"/>
      <c r="PBS6" s="65"/>
      <c r="PBT6" s="65"/>
      <c r="PBU6" s="65"/>
      <c r="PBV6" s="65"/>
      <c r="PBW6" s="65"/>
      <c r="PBX6" s="65"/>
      <c r="PBY6" s="65"/>
      <c r="PBZ6" s="65"/>
      <c r="PCA6" s="65"/>
      <c r="PCB6" s="65"/>
      <c r="PCC6" s="65"/>
      <c r="PCD6" s="65"/>
      <c r="PCE6" s="65"/>
      <c r="PCF6" s="65"/>
      <c r="PCG6" s="65"/>
      <c r="PCH6" s="65"/>
      <c r="PCI6" s="65"/>
      <c r="PCJ6" s="65"/>
      <c r="PCK6" s="65"/>
      <c r="PCL6" s="65"/>
      <c r="PCM6" s="65"/>
      <c r="PCN6" s="65"/>
      <c r="PCO6" s="65"/>
      <c r="PCP6" s="65"/>
      <c r="PCQ6" s="65"/>
      <c r="PCR6" s="65"/>
      <c r="PCS6" s="65"/>
      <c r="PCT6" s="65"/>
      <c r="PCU6" s="65"/>
      <c r="PCV6" s="65"/>
      <c r="PCW6" s="65"/>
      <c r="PCX6" s="65"/>
      <c r="PCY6" s="65"/>
      <c r="PCZ6" s="65"/>
      <c r="PDA6" s="65"/>
      <c r="PDB6" s="65"/>
      <c r="PDC6" s="65"/>
      <c r="PDD6" s="65"/>
      <c r="PDE6" s="65"/>
      <c r="PDF6" s="65"/>
      <c r="PDG6" s="65"/>
      <c r="PDH6" s="65"/>
      <c r="PDI6" s="65"/>
      <c r="PDJ6" s="65"/>
      <c r="PDK6" s="65"/>
      <c r="PDL6" s="65"/>
      <c r="PDM6" s="65"/>
      <c r="PDN6" s="65"/>
      <c r="PDO6" s="65"/>
      <c r="PDP6" s="65"/>
      <c r="PDQ6" s="65"/>
      <c r="PDR6" s="65"/>
      <c r="PDS6" s="65"/>
      <c r="PDT6" s="65"/>
      <c r="PDU6" s="65"/>
      <c r="PDV6" s="65"/>
      <c r="PDW6" s="65"/>
      <c r="PDX6" s="65"/>
      <c r="PDY6" s="65"/>
      <c r="PDZ6" s="65"/>
      <c r="PEA6" s="65"/>
      <c r="PEB6" s="65"/>
      <c r="PEC6" s="65"/>
      <c r="PED6" s="65"/>
      <c r="PEE6" s="65"/>
      <c r="PEF6" s="65"/>
      <c r="PEG6" s="65"/>
      <c r="PEH6" s="65"/>
      <c r="PEI6" s="65"/>
      <c r="PEJ6" s="65"/>
      <c r="PEK6" s="65"/>
      <c r="PEL6" s="65"/>
      <c r="PEM6" s="65"/>
      <c r="PEN6" s="65"/>
      <c r="PEO6" s="65"/>
      <c r="PEP6" s="65"/>
      <c r="PEQ6" s="65"/>
      <c r="PER6" s="65"/>
      <c r="PES6" s="65"/>
      <c r="PET6" s="65"/>
      <c r="PEU6" s="65"/>
      <c r="PEV6" s="65"/>
      <c r="PEW6" s="65"/>
      <c r="PEX6" s="65"/>
      <c r="PEY6" s="65"/>
      <c r="PEZ6" s="65"/>
      <c r="PFA6" s="65"/>
      <c r="PFB6" s="65"/>
      <c r="PFC6" s="65"/>
      <c r="PFD6" s="65"/>
      <c r="PFE6" s="65"/>
      <c r="PFF6" s="65"/>
      <c r="PFG6" s="65"/>
      <c r="PFH6" s="65"/>
      <c r="PFI6" s="65"/>
      <c r="PFJ6" s="65"/>
      <c r="PFK6" s="65"/>
      <c r="PFL6" s="65"/>
      <c r="PFM6" s="65"/>
      <c r="PFN6" s="65"/>
      <c r="PFO6" s="65"/>
      <c r="PFP6" s="65"/>
      <c r="PFQ6" s="65"/>
      <c r="PFR6" s="65"/>
      <c r="PFS6" s="65"/>
      <c r="PFT6" s="65"/>
      <c r="PFU6" s="65"/>
      <c r="PFV6" s="65"/>
      <c r="PFW6" s="65"/>
      <c r="PFX6" s="65"/>
      <c r="PFY6" s="65"/>
      <c r="PFZ6" s="65"/>
      <c r="PGA6" s="65"/>
      <c r="PGB6" s="65"/>
      <c r="PGC6" s="65"/>
      <c r="PGD6" s="65"/>
      <c r="PGE6" s="65"/>
      <c r="PGF6" s="65"/>
      <c r="PGG6" s="65"/>
      <c r="PGH6" s="65"/>
      <c r="PGI6" s="65"/>
      <c r="PGJ6" s="65"/>
      <c r="PGK6" s="65"/>
      <c r="PGL6" s="65"/>
      <c r="PGM6" s="65"/>
      <c r="PGN6" s="65"/>
      <c r="PGO6" s="65"/>
      <c r="PGP6" s="65"/>
      <c r="PGQ6" s="65"/>
      <c r="PGR6" s="65"/>
      <c r="PGS6" s="65"/>
      <c r="PGT6" s="65"/>
      <c r="PGU6" s="65"/>
      <c r="PGV6" s="65"/>
      <c r="PGW6" s="65"/>
      <c r="PGX6" s="65"/>
      <c r="PGY6" s="65"/>
      <c r="PGZ6" s="65"/>
      <c r="PHA6" s="65"/>
      <c r="PHB6" s="65"/>
      <c r="PHC6" s="65"/>
      <c r="PHD6" s="65"/>
      <c r="PHE6" s="65"/>
      <c r="PHF6" s="65"/>
      <c r="PHG6" s="65"/>
      <c r="PHH6" s="65"/>
      <c r="PHI6" s="65"/>
      <c r="PHJ6" s="65"/>
      <c r="PHK6" s="65"/>
      <c r="PHL6" s="65"/>
      <c r="PHM6" s="65"/>
      <c r="PHN6" s="65"/>
      <c r="PHO6" s="65"/>
      <c r="PHP6" s="65"/>
      <c r="PHQ6" s="65"/>
      <c r="PHR6" s="65"/>
      <c r="PHS6" s="65"/>
      <c r="PHT6" s="65"/>
      <c r="PHU6" s="65"/>
      <c r="PHV6" s="65"/>
      <c r="PHW6" s="65"/>
      <c r="PHX6" s="65"/>
      <c r="PHY6" s="65"/>
      <c r="PHZ6" s="65"/>
      <c r="PIA6" s="65"/>
      <c r="PIB6" s="65"/>
      <c r="PIC6" s="65"/>
      <c r="PID6" s="65"/>
      <c r="PIE6" s="65"/>
      <c r="PIF6" s="65"/>
      <c r="PIG6" s="65"/>
      <c r="PIH6" s="65"/>
      <c r="PII6" s="65"/>
      <c r="PIJ6" s="65"/>
      <c r="PIK6" s="65"/>
      <c r="PIL6" s="65"/>
      <c r="PIM6" s="65"/>
      <c r="PIN6" s="65"/>
      <c r="PIO6" s="65"/>
      <c r="PIP6" s="65"/>
      <c r="PIQ6" s="65"/>
      <c r="PIR6" s="65"/>
      <c r="PIS6" s="65"/>
      <c r="PIT6" s="65"/>
      <c r="PIU6" s="65"/>
      <c r="PIV6" s="65"/>
      <c r="PIW6" s="65"/>
      <c r="PIX6" s="65"/>
      <c r="PIY6" s="65"/>
      <c r="PIZ6" s="65"/>
      <c r="PJA6" s="65"/>
      <c r="PJB6" s="65"/>
      <c r="PJC6" s="65"/>
      <c r="PJD6" s="65"/>
      <c r="PJE6" s="65"/>
      <c r="PJF6" s="65"/>
      <c r="PJG6" s="65"/>
      <c r="PJH6" s="65"/>
      <c r="PJI6" s="65"/>
      <c r="PJJ6" s="65"/>
      <c r="PJK6" s="65"/>
      <c r="PJL6" s="65"/>
      <c r="PJM6" s="65"/>
      <c r="PJN6" s="65"/>
      <c r="PJO6" s="65"/>
      <c r="PJP6" s="65"/>
      <c r="PJQ6" s="65"/>
      <c r="PJR6" s="65"/>
      <c r="PJS6" s="65"/>
      <c r="PJT6" s="65"/>
      <c r="PJU6" s="65"/>
      <c r="PJV6" s="65"/>
      <c r="PJW6" s="65"/>
      <c r="PJX6" s="65"/>
      <c r="PJY6" s="65"/>
      <c r="PJZ6" s="65"/>
      <c r="PKA6" s="65"/>
      <c r="PKB6" s="65"/>
      <c r="PKC6" s="65"/>
      <c r="PKD6" s="65"/>
      <c r="PKE6" s="65"/>
      <c r="PKF6" s="65"/>
      <c r="PKG6" s="65"/>
      <c r="PKH6" s="65"/>
      <c r="PKI6" s="65"/>
      <c r="PKJ6" s="65"/>
      <c r="PKK6" s="65"/>
      <c r="PKL6" s="65"/>
      <c r="PKM6" s="65"/>
      <c r="PKN6" s="65"/>
      <c r="PKO6" s="65"/>
      <c r="PKP6" s="65"/>
      <c r="PKQ6" s="65"/>
      <c r="PKR6" s="65"/>
      <c r="PKS6" s="65"/>
      <c r="PKT6" s="65"/>
      <c r="PKU6" s="65"/>
      <c r="PKV6" s="65"/>
      <c r="PKW6" s="65"/>
      <c r="PKX6" s="65"/>
      <c r="PKY6" s="65"/>
      <c r="PKZ6" s="65"/>
      <c r="PLA6" s="65"/>
      <c r="PLB6" s="65"/>
      <c r="PLC6" s="65"/>
      <c r="PLD6" s="65"/>
      <c r="PLE6" s="65"/>
      <c r="PLF6" s="65"/>
      <c r="PLG6" s="65"/>
      <c r="PLH6" s="65"/>
      <c r="PLI6" s="65"/>
      <c r="PLJ6" s="65"/>
      <c r="PLK6" s="65"/>
      <c r="PLL6" s="65"/>
      <c r="PLM6" s="65"/>
      <c r="PLN6" s="65"/>
      <c r="PLO6" s="65"/>
      <c r="PLP6" s="65"/>
      <c r="PLQ6" s="65"/>
      <c r="PLR6" s="65"/>
      <c r="PLS6" s="65"/>
      <c r="PLT6" s="65"/>
      <c r="PLU6" s="65"/>
      <c r="PLV6" s="65"/>
      <c r="PLW6" s="65"/>
      <c r="PLX6" s="65"/>
      <c r="PLY6" s="65"/>
      <c r="PLZ6" s="65"/>
      <c r="PMA6" s="65"/>
      <c r="PMB6" s="65"/>
      <c r="PMC6" s="65"/>
      <c r="PMD6" s="65"/>
      <c r="PME6" s="65"/>
      <c r="PMF6" s="65"/>
      <c r="PMG6" s="65"/>
      <c r="PMH6" s="65"/>
      <c r="PMI6" s="65"/>
      <c r="PMJ6" s="65"/>
      <c r="PMK6" s="65"/>
      <c r="PML6" s="65"/>
      <c r="PMM6" s="65"/>
      <c r="PMN6" s="65"/>
      <c r="PMO6" s="65"/>
      <c r="PMP6" s="65"/>
      <c r="PMQ6" s="65"/>
      <c r="PMR6" s="65"/>
      <c r="PMS6" s="65"/>
      <c r="PMT6" s="65"/>
      <c r="PMU6" s="65"/>
      <c r="PMV6" s="65"/>
      <c r="PMW6" s="65"/>
      <c r="PMX6" s="65"/>
      <c r="PMY6" s="65"/>
      <c r="PMZ6" s="65"/>
      <c r="PNA6" s="65"/>
      <c r="PNB6" s="65"/>
      <c r="PNC6" s="65"/>
      <c r="PND6" s="65"/>
      <c r="PNE6" s="65"/>
      <c r="PNF6" s="65"/>
      <c r="PNG6" s="65"/>
      <c r="PNH6" s="65"/>
      <c r="PNI6" s="65"/>
      <c r="PNJ6" s="65"/>
      <c r="PNK6" s="65"/>
      <c r="PNL6" s="65"/>
      <c r="PNM6" s="65"/>
      <c r="PNN6" s="65"/>
      <c r="PNO6" s="65"/>
      <c r="PNP6" s="65"/>
      <c r="PNQ6" s="65"/>
      <c r="PNR6" s="65"/>
      <c r="PNS6" s="65"/>
      <c r="PNT6" s="65"/>
      <c r="PNU6" s="65"/>
      <c r="PNV6" s="65"/>
      <c r="PNW6" s="65"/>
      <c r="PNX6" s="65"/>
      <c r="PNY6" s="65"/>
      <c r="PNZ6" s="65"/>
      <c r="POA6" s="65"/>
      <c r="POB6" s="65"/>
      <c r="POC6" s="65"/>
      <c r="POD6" s="65"/>
      <c r="POE6" s="65"/>
      <c r="POF6" s="65"/>
      <c r="POG6" s="65"/>
      <c r="POH6" s="65"/>
      <c r="POI6" s="65"/>
      <c r="POJ6" s="65"/>
      <c r="POK6" s="65"/>
      <c r="POL6" s="65"/>
      <c r="POM6" s="65"/>
      <c r="PON6" s="65"/>
      <c r="POO6" s="65"/>
      <c r="POP6" s="65"/>
      <c r="POQ6" s="65"/>
      <c r="POR6" s="65"/>
      <c r="POS6" s="65"/>
      <c r="POT6" s="65"/>
      <c r="POU6" s="65"/>
      <c r="POV6" s="65"/>
      <c r="POW6" s="65"/>
      <c r="POX6" s="65"/>
      <c r="POY6" s="65"/>
      <c r="POZ6" s="65"/>
      <c r="PPA6" s="65"/>
      <c r="PPB6" s="65"/>
      <c r="PPC6" s="65"/>
      <c r="PPD6" s="65"/>
      <c r="PPE6" s="65"/>
      <c r="PPF6" s="65"/>
      <c r="PPG6" s="65"/>
      <c r="PPH6" s="65"/>
      <c r="PPI6" s="65"/>
      <c r="PPJ6" s="65"/>
      <c r="PPK6" s="65"/>
      <c r="PPL6" s="65"/>
      <c r="PPM6" s="65"/>
      <c r="PPN6" s="65"/>
      <c r="PPO6" s="65"/>
      <c r="PPP6" s="65"/>
      <c r="PPQ6" s="65"/>
      <c r="PPR6" s="65"/>
      <c r="PPS6" s="65"/>
      <c r="PPT6" s="65"/>
      <c r="PPU6" s="65"/>
      <c r="PPV6" s="65"/>
      <c r="PPW6" s="65"/>
      <c r="PPX6" s="65"/>
      <c r="PPY6" s="65"/>
      <c r="PPZ6" s="65"/>
      <c r="PQA6" s="65"/>
      <c r="PQB6" s="65"/>
      <c r="PQC6" s="65"/>
      <c r="PQD6" s="65"/>
      <c r="PQE6" s="65"/>
      <c r="PQF6" s="65"/>
      <c r="PQG6" s="65"/>
      <c r="PQH6" s="65"/>
      <c r="PQI6" s="65"/>
      <c r="PQJ6" s="65"/>
      <c r="PQK6" s="65"/>
      <c r="PQL6" s="65"/>
      <c r="PQM6" s="65"/>
      <c r="PQN6" s="65"/>
      <c r="PQO6" s="65"/>
      <c r="PQP6" s="65"/>
      <c r="PQQ6" s="65"/>
      <c r="PQR6" s="65"/>
      <c r="PQS6" s="65"/>
      <c r="PQT6" s="65"/>
      <c r="PQU6" s="65"/>
      <c r="PQV6" s="65"/>
      <c r="PQW6" s="65"/>
      <c r="PQX6" s="65"/>
      <c r="PQY6" s="65"/>
      <c r="PQZ6" s="65"/>
      <c r="PRA6" s="65"/>
      <c r="PRB6" s="65"/>
      <c r="PRC6" s="65"/>
      <c r="PRD6" s="65"/>
      <c r="PRE6" s="65"/>
      <c r="PRF6" s="65"/>
      <c r="PRG6" s="65"/>
      <c r="PRH6" s="65"/>
      <c r="PRI6" s="65"/>
      <c r="PRJ6" s="65"/>
      <c r="PRK6" s="65"/>
      <c r="PRL6" s="65"/>
      <c r="PRM6" s="65"/>
      <c r="PRN6" s="65"/>
      <c r="PRO6" s="65"/>
      <c r="PRP6" s="65"/>
      <c r="PRQ6" s="65"/>
      <c r="PRR6" s="65"/>
      <c r="PRS6" s="65"/>
      <c r="PRT6" s="65"/>
      <c r="PRU6" s="65"/>
      <c r="PRV6" s="65"/>
      <c r="PRW6" s="65"/>
      <c r="PRX6" s="65"/>
      <c r="PRY6" s="65"/>
      <c r="PRZ6" s="65"/>
      <c r="PSA6" s="65"/>
      <c r="PSB6" s="65"/>
      <c r="PSC6" s="65"/>
      <c r="PSD6" s="65"/>
      <c r="PSE6" s="65"/>
      <c r="PSF6" s="65"/>
      <c r="PSG6" s="65"/>
      <c r="PSH6" s="65"/>
      <c r="PSI6" s="65"/>
      <c r="PSJ6" s="65"/>
      <c r="PSK6" s="65"/>
      <c r="PSL6" s="65"/>
      <c r="PSM6" s="65"/>
      <c r="PSN6" s="65"/>
      <c r="PSO6" s="65"/>
      <c r="PSP6" s="65"/>
      <c r="PSQ6" s="65"/>
      <c r="PSR6" s="65"/>
      <c r="PSS6" s="65"/>
      <c r="PST6" s="65"/>
      <c r="PSU6" s="65"/>
      <c r="PSV6" s="65"/>
      <c r="PSW6" s="65"/>
      <c r="PSX6" s="65"/>
      <c r="PSY6" s="65"/>
      <c r="PSZ6" s="65"/>
      <c r="PTA6" s="65"/>
      <c r="PTB6" s="65"/>
      <c r="PTC6" s="65"/>
      <c r="PTD6" s="65"/>
      <c r="PTE6" s="65"/>
      <c r="PTF6" s="65"/>
      <c r="PTG6" s="65"/>
      <c r="PTH6" s="65"/>
      <c r="PTI6" s="65"/>
      <c r="PTJ6" s="65"/>
      <c r="PTK6" s="65"/>
      <c r="PTL6" s="65"/>
      <c r="PTM6" s="65"/>
      <c r="PTN6" s="65"/>
      <c r="PTO6" s="65"/>
      <c r="PTP6" s="65"/>
      <c r="PTQ6" s="65"/>
      <c r="PTR6" s="65"/>
      <c r="PTS6" s="65"/>
      <c r="PTT6" s="65"/>
      <c r="PTU6" s="65"/>
      <c r="PTV6" s="65"/>
      <c r="PTW6" s="65"/>
      <c r="PTX6" s="65"/>
      <c r="PTY6" s="65"/>
      <c r="PTZ6" s="65"/>
      <c r="PUA6" s="65"/>
      <c r="PUB6" s="65"/>
      <c r="PUC6" s="65"/>
      <c r="PUD6" s="65"/>
      <c r="PUE6" s="65"/>
      <c r="PUF6" s="65"/>
      <c r="PUG6" s="65"/>
      <c r="PUH6" s="65"/>
      <c r="PUI6" s="65"/>
      <c r="PUJ6" s="65"/>
      <c r="PUK6" s="65"/>
      <c r="PUL6" s="65"/>
      <c r="PUM6" s="65"/>
      <c r="PUN6" s="65"/>
      <c r="PUO6" s="65"/>
      <c r="PUP6" s="65"/>
      <c r="PUQ6" s="65"/>
      <c r="PUR6" s="65"/>
      <c r="PUS6" s="65"/>
      <c r="PUT6" s="65"/>
      <c r="PUU6" s="65"/>
      <c r="PUV6" s="65"/>
      <c r="PUW6" s="65"/>
      <c r="PUX6" s="65"/>
      <c r="PUY6" s="65"/>
      <c r="PUZ6" s="65"/>
      <c r="PVA6" s="65"/>
      <c r="PVB6" s="65"/>
      <c r="PVC6" s="65"/>
      <c r="PVD6" s="65"/>
      <c r="PVE6" s="65"/>
      <c r="PVF6" s="65"/>
      <c r="PVG6" s="65"/>
      <c r="PVH6" s="65"/>
      <c r="PVI6" s="65"/>
      <c r="PVJ6" s="65"/>
      <c r="PVK6" s="65"/>
      <c r="PVL6" s="65"/>
      <c r="PVM6" s="65"/>
      <c r="PVN6" s="65"/>
      <c r="PVO6" s="65"/>
      <c r="PVP6" s="65"/>
      <c r="PVQ6" s="65"/>
      <c r="PVR6" s="65"/>
      <c r="PVS6" s="65"/>
      <c r="PVT6" s="65"/>
      <c r="PVU6" s="65"/>
      <c r="PVV6" s="65"/>
      <c r="PVW6" s="65"/>
      <c r="PVX6" s="65"/>
      <c r="PVY6" s="65"/>
      <c r="PVZ6" s="65"/>
      <c r="PWA6" s="65"/>
      <c r="PWB6" s="65"/>
      <c r="PWC6" s="65"/>
      <c r="PWD6" s="65"/>
      <c r="PWE6" s="65"/>
      <c r="PWF6" s="65"/>
      <c r="PWG6" s="65"/>
      <c r="PWH6" s="65"/>
      <c r="PWI6" s="65"/>
      <c r="PWJ6" s="65"/>
      <c r="PWK6" s="65"/>
      <c r="PWL6" s="65"/>
      <c r="PWM6" s="65"/>
      <c r="PWN6" s="65"/>
      <c r="PWO6" s="65"/>
      <c r="PWP6" s="65"/>
      <c r="PWQ6" s="65"/>
      <c r="PWR6" s="65"/>
      <c r="PWS6" s="65"/>
      <c r="PWT6" s="65"/>
      <c r="PWU6" s="65"/>
      <c r="PWV6" s="65"/>
      <c r="PWW6" s="65"/>
      <c r="PWX6" s="65"/>
      <c r="PWY6" s="65"/>
      <c r="PWZ6" s="65"/>
      <c r="PXA6" s="65"/>
      <c r="PXB6" s="65"/>
      <c r="PXC6" s="65"/>
      <c r="PXD6" s="65"/>
      <c r="PXE6" s="65"/>
      <c r="PXF6" s="65"/>
      <c r="PXG6" s="65"/>
      <c r="PXH6" s="65"/>
      <c r="PXI6" s="65"/>
      <c r="PXJ6" s="65"/>
      <c r="PXK6" s="65"/>
      <c r="PXL6" s="65"/>
      <c r="PXM6" s="65"/>
      <c r="PXN6" s="65"/>
      <c r="PXO6" s="65"/>
      <c r="PXP6" s="65"/>
      <c r="PXQ6" s="65"/>
      <c r="PXR6" s="65"/>
      <c r="PXS6" s="65"/>
      <c r="PXT6" s="65"/>
      <c r="PXU6" s="65"/>
      <c r="PXV6" s="65"/>
      <c r="PXW6" s="65"/>
      <c r="PXX6" s="65"/>
      <c r="PXY6" s="65"/>
      <c r="PXZ6" s="65"/>
      <c r="PYA6" s="65"/>
      <c r="PYB6" s="65"/>
      <c r="PYC6" s="65"/>
      <c r="PYD6" s="65"/>
      <c r="PYE6" s="65"/>
      <c r="PYF6" s="65"/>
      <c r="PYG6" s="65"/>
      <c r="PYH6" s="65"/>
      <c r="PYI6" s="65"/>
      <c r="PYJ6" s="65"/>
      <c r="PYK6" s="65"/>
      <c r="PYL6" s="65"/>
      <c r="PYM6" s="65"/>
      <c r="PYN6" s="65"/>
      <c r="PYO6" s="65"/>
      <c r="PYP6" s="65"/>
      <c r="PYQ6" s="65"/>
      <c r="PYR6" s="65"/>
      <c r="PYS6" s="65"/>
      <c r="PYT6" s="65"/>
      <c r="PYU6" s="65"/>
      <c r="PYV6" s="65"/>
      <c r="PYW6" s="65"/>
      <c r="PYX6" s="65"/>
      <c r="PYY6" s="65"/>
      <c r="PYZ6" s="65"/>
      <c r="PZA6" s="65"/>
      <c r="PZB6" s="65"/>
      <c r="PZC6" s="65"/>
      <c r="PZD6" s="65"/>
      <c r="PZE6" s="65"/>
      <c r="PZF6" s="65"/>
      <c r="PZG6" s="65"/>
      <c r="PZH6" s="65"/>
      <c r="PZI6" s="65"/>
      <c r="PZJ6" s="65"/>
      <c r="PZK6" s="65"/>
      <c r="PZL6" s="65"/>
      <c r="PZM6" s="65"/>
      <c r="PZN6" s="65"/>
      <c r="PZO6" s="65"/>
      <c r="PZP6" s="65"/>
      <c r="PZQ6" s="65"/>
      <c r="PZR6" s="65"/>
      <c r="PZS6" s="65"/>
      <c r="PZT6" s="65"/>
      <c r="PZU6" s="65"/>
      <c r="PZV6" s="65"/>
      <c r="PZW6" s="65"/>
      <c r="PZX6" s="65"/>
      <c r="PZY6" s="65"/>
      <c r="PZZ6" s="65"/>
      <c r="QAA6" s="65"/>
      <c r="QAB6" s="65"/>
      <c r="QAC6" s="65"/>
      <c r="QAD6" s="65"/>
      <c r="QAE6" s="65"/>
      <c r="QAF6" s="65"/>
      <c r="QAG6" s="65"/>
      <c r="QAH6" s="65"/>
      <c r="QAI6" s="65"/>
      <c r="QAJ6" s="65"/>
      <c r="QAK6" s="65"/>
      <c r="QAL6" s="65"/>
      <c r="QAM6" s="65"/>
      <c r="QAN6" s="65"/>
      <c r="QAO6" s="65"/>
      <c r="QAP6" s="65"/>
      <c r="QAQ6" s="65"/>
      <c r="QAR6" s="65"/>
      <c r="QAS6" s="65"/>
      <c r="QAT6" s="65"/>
      <c r="QAU6" s="65"/>
      <c r="QAV6" s="65"/>
      <c r="QAW6" s="65"/>
      <c r="QAX6" s="65"/>
      <c r="QAY6" s="65"/>
      <c r="QAZ6" s="65"/>
      <c r="QBA6" s="65"/>
      <c r="QBB6" s="65"/>
      <c r="QBC6" s="65"/>
      <c r="QBD6" s="65"/>
      <c r="QBE6" s="65"/>
      <c r="QBF6" s="65"/>
      <c r="QBG6" s="65"/>
      <c r="QBH6" s="65"/>
      <c r="QBI6" s="65"/>
      <c r="QBJ6" s="65"/>
      <c r="QBK6" s="65"/>
      <c r="QBL6" s="65"/>
      <c r="QBM6" s="65"/>
      <c r="QBN6" s="65"/>
      <c r="QBO6" s="65"/>
      <c r="QBP6" s="65"/>
      <c r="QBQ6" s="65"/>
      <c r="QBR6" s="65"/>
      <c r="QBS6" s="65"/>
      <c r="QBT6" s="65"/>
      <c r="QBU6" s="65"/>
      <c r="QBV6" s="65"/>
      <c r="QBW6" s="65"/>
      <c r="QBX6" s="65"/>
      <c r="QBY6" s="65"/>
      <c r="QBZ6" s="65"/>
      <c r="QCA6" s="65"/>
      <c r="QCB6" s="65"/>
      <c r="QCC6" s="65"/>
      <c r="QCD6" s="65"/>
      <c r="QCE6" s="65"/>
      <c r="QCF6" s="65"/>
      <c r="QCG6" s="65"/>
      <c r="QCH6" s="65"/>
      <c r="QCI6" s="65"/>
      <c r="QCJ6" s="65"/>
      <c r="QCK6" s="65"/>
      <c r="QCL6" s="65"/>
      <c r="QCM6" s="65"/>
      <c r="QCN6" s="65"/>
      <c r="QCO6" s="65"/>
      <c r="QCP6" s="65"/>
      <c r="QCQ6" s="65"/>
      <c r="QCR6" s="65"/>
      <c r="QCS6" s="65"/>
      <c r="QCT6" s="65"/>
      <c r="QCU6" s="65"/>
      <c r="QCV6" s="65"/>
      <c r="QCW6" s="65"/>
      <c r="QCX6" s="65"/>
      <c r="QCY6" s="65"/>
      <c r="QCZ6" s="65"/>
      <c r="QDA6" s="65"/>
      <c r="QDB6" s="65"/>
      <c r="QDC6" s="65"/>
      <c r="QDD6" s="65"/>
      <c r="QDE6" s="65"/>
      <c r="QDF6" s="65"/>
      <c r="QDG6" s="65"/>
      <c r="QDH6" s="65"/>
      <c r="QDI6" s="65"/>
      <c r="QDJ6" s="65"/>
      <c r="QDK6" s="65"/>
      <c r="QDL6" s="65"/>
      <c r="QDM6" s="65"/>
      <c r="QDN6" s="65"/>
      <c r="QDO6" s="65"/>
      <c r="QDP6" s="65"/>
      <c r="QDQ6" s="65"/>
      <c r="QDR6" s="65"/>
      <c r="QDS6" s="65"/>
      <c r="QDT6" s="65"/>
      <c r="QDU6" s="65"/>
      <c r="QDV6" s="65"/>
      <c r="QDW6" s="65"/>
      <c r="QDX6" s="65"/>
      <c r="QDY6" s="65"/>
      <c r="QDZ6" s="65"/>
      <c r="QEA6" s="65"/>
      <c r="QEB6" s="65"/>
      <c r="QEC6" s="65"/>
      <c r="QED6" s="65"/>
      <c r="QEE6" s="65"/>
      <c r="QEF6" s="65"/>
      <c r="QEG6" s="65"/>
      <c r="QEH6" s="65"/>
      <c r="QEI6" s="65"/>
      <c r="QEJ6" s="65"/>
      <c r="QEK6" s="65"/>
      <c r="QEL6" s="65"/>
      <c r="QEM6" s="65"/>
      <c r="QEN6" s="65"/>
      <c r="QEO6" s="65"/>
      <c r="QEP6" s="65"/>
      <c r="QEQ6" s="65"/>
      <c r="QER6" s="65"/>
      <c r="QES6" s="65"/>
      <c r="QET6" s="65"/>
      <c r="QEU6" s="65"/>
      <c r="QEV6" s="65"/>
      <c r="QEW6" s="65"/>
      <c r="QEX6" s="65"/>
      <c r="QEY6" s="65"/>
      <c r="QEZ6" s="65"/>
      <c r="QFA6" s="65"/>
      <c r="QFB6" s="65"/>
      <c r="QFC6" s="65"/>
      <c r="QFD6" s="65"/>
      <c r="QFE6" s="65"/>
      <c r="QFF6" s="65"/>
      <c r="QFG6" s="65"/>
      <c r="QFH6" s="65"/>
      <c r="QFI6" s="65"/>
      <c r="QFJ6" s="65"/>
      <c r="QFK6" s="65"/>
      <c r="QFL6" s="65"/>
      <c r="QFM6" s="65"/>
      <c r="QFN6" s="65"/>
      <c r="QFO6" s="65"/>
      <c r="QFP6" s="65"/>
      <c r="QFQ6" s="65"/>
      <c r="QFR6" s="65"/>
      <c r="QFS6" s="65"/>
      <c r="QFT6" s="65"/>
      <c r="QFU6" s="65"/>
      <c r="QFV6" s="65"/>
      <c r="QFW6" s="65"/>
      <c r="QFX6" s="65"/>
      <c r="QFY6" s="65"/>
      <c r="QFZ6" s="65"/>
      <c r="QGA6" s="65"/>
      <c r="QGB6" s="65"/>
      <c r="QGC6" s="65"/>
      <c r="QGD6" s="65"/>
      <c r="QGE6" s="65"/>
      <c r="QGF6" s="65"/>
      <c r="QGG6" s="65"/>
      <c r="QGH6" s="65"/>
      <c r="QGI6" s="65"/>
      <c r="QGJ6" s="65"/>
      <c r="QGK6" s="65"/>
      <c r="QGL6" s="65"/>
      <c r="QGM6" s="65"/>
      <c r="QGN6" s="65"/>
      <c r="QGO6" s="65"/>
      <c r="QGP6" s="65"/>
      <c r="QGQ6" s="65"/>
      <c r="QGR6" s="65"/>
      <c r="QGS6" s="65"/>
      <c r="QGT6" s="65"/>
      <c r="QGU6" s="65"/>
      <c r="QGV6" s="65"/>
      <c r="QGW6" s="65"/>
      <c r="QGX6" s="65"/>
      <c r="QGY6" s="65"/>
      <c r="QGZ6" s="65"/>
      <c r="QHA6" s="65"/>
      <c r="QHB6" s="65"/>
      <c r="QHC6" s="65"/>
      <c r="QHD6" s="65"/>
      <c r="QHE6" s="65"/>
      <c r="QHF6" s="65"/>
      <c r="QHG6" s="65"/>
      <c r="QHH6" s="65"/>
      <c r="QHI6" s="65"/>
      <c r="QHJ6" s="65"/>
      <c r="QHK6" s="65"/>
      <c r="QHL6" s="65"/>
      <c r="QHM6" s="65"/>
      <c r="QHN6" s="65"/>
      <c r="QHO6" s="65"/>
      <c r="QHP6" s="65"/>
      <c r="QHQ6" s="65"/>
      <c r="QHR6" s="65"/>
      <c r="QHS6" s="65"/>
      <c r="QHT6" s="65"/>
      <c r="QHU6" s="65"/>
      <c r="QHV6" s="65"/>
      <c r="QHW6" s="65"/>
      <c r="QHX6" s="65"/>
      <c r="QHY6" s="65"/>
      <c r="QHZ6" s="65"/>
      <c r="QIA6" s="65"/>
      <c r="QIB6" s="65"/>
      <c r="QIC6" s="65"/>
      <c r="QID6" s="65"/>
      <c r="QIE6" s="65"/>
      <c r="QIF6" s="65"/>
      <c r="QIG6" s="65"/>
      <c r="QIH6" s="65"/>
      <c r="QII6" s="65"/>
      <c r="QIJ6" s="65"/>
      <c r="QIK6" s="65"/>
      <c r="QIL6" s="65"/>
      <c r="QIM6" s="65"/>
      <c r="QIN6" s="65"/>
      <c r="QIO6" s="65"/>
      <c r="QIP6" s="65"/>
      <c r="QIQ6" s="65"/>
      <c r="QIR6" s="65"/>
      <c r="QIS6" s="65"/>
      <c r="QIT6" s="65"/>
      <c r="QIU6" s="65"/>
      <c r="QIV6" s="65"/>
      <c r="QIW6" s="65"/>
      <c r="QIX6" s="65"/>
      <c r="QIY6" s="65"/>
      <c r="QIZ6" s="65"/>
      <c r="QJA6" s="65"/>
      <c r="QJB6" s="65"/>
      <c r="QJC6" s="65"/>
      <c r="QJD6" s="65"/>
      <c r="QJE6" s="65"/>
      <c r="QJF6" s="65"/>
      <c r="QJG6" s="65"/>
      <c r="QJH6" s="65"/>
      <c r="QJI6" s="65"/>
      <c r="QJJ6" s="65"/>
      <c r="QJK6" s="65"/>
      <c r="QJL6" s="65"/>
      <c r="QJM6" s="65"/>
      <c r="QJN6" s="65"/>
      <c r="QJO6" s="65"/>
      <c r="QJP6" s="65"/>
      <c r="QJQ6" s="65"/>
      <c r="QJR6" s="65"/>
      <c r="QJS6" s="65"/>
      <c r="QJT6" s="65"/>
      <c r="QJU6" s="65"/>
      <c r="QJV6" s="65"/>
      <c r="QJW6" s="65"/>
      <c r="QJX6" s="65"/>
      <c r="QJY6" s="65"/>
      <c r="QJZ6" s="65"/>
      <c r="QKA6" s="65"/>
      <c r="QKB6" s="65"/>
      <c r="QKC6" s="65"/>
      <c r="QKD6" s="65"/>
      <c r="QKE6" s="65"/>
      <c r="QKF6" s="65"/>
      <c r="QKG6" s="65"/>
      <c r="QKH6" s="65"/>
      <c r="QKI6" s="65"/>
      <c r="QKJ6" s="65"/>
      <c r="QKK6" s="65"/>
      <c r="QKL6" s="65"/>
      <c r="QKM6" s="65"/>
      <c r="QKN6" s="65"/>
      <c r="QKO6" s="65"/>
      <c r="QKP6" s="65"/>
      <c r="QKQ6" s="65"/>
      <c r="QKR6" s="65"/>
      <c r="QKS6" s="65"/>
      <c r="QKT6" s="65"/>
      <c r="QKU6" s="65"/>
      <c r="QKV6" s="65"/>
      <c r="QKW6" s="65"/>
      <c r="QKX6" s="65"/>
      <c r="QKY6" s="65"/>
      <c r="QKZ6" s="65"/>
      <c r="QLA6" s="65"/>
      <c r="QLB6" s="65"/>
      <c r="QLC6" s="65"/>
      <c r="QLD6" s="65"/>
      <c r="QLE6" s="65"/>
      <c r="QLF6" s="65"/>
      <c r="QLG6" s="65"/>
      <c r="QLH6" s="65"/>
      <c r="QLI6" s="65"/>
      <c r="QLJ6" s="65"/>
      <c r="QLK6" s="65"/>
      <c r="QLL6" s="65"/>
      <c r="QLM6" s="65"/>
      <c r="QLN6" s="65"/>
      <c r="QLO6" s="65"/>
      <c r="QLP6" s="65"/>
      <c r="QLQ6" s="65"/>
      <c r="QLR6" s="65"/>
      <c r="QLS6" s="65"/>
      <c r="QLT6" s="65"/>
      <c r="QLU6" s="65"/>
      <c r="QLV6" s="65"/>
      <c r="QLW6" s="65"/>
      <c r="QLX6" s="65"/>
      <c r="QLY6" s="65"/>
      <c r="QLZ6" s="65"/>
      <c r="QMA6" s="65"/>
      <c r="QMB6" s="65"/>
      <c r="QMC6" s="65"/>
      <c r="QMD6" s="65"/>
      <c r="QME6" s="65"/>
      <c r="QMF6" s="65"/>
      <c r="QMG6" s="65"/>
      <c r="QMH6" s="65"/>
      <c r="QMI6" s="65"/>
      <c r="QMJ6" s="65"/>
      <c r="QMK6" s="65"/>
      <c r="QML6" s="65"/>
      <c r="QMM6" s="65"/>
      <c r="QMN6" s="65"/>
      <c r="QMO6" s="65"/>
      <c r="QMP6" s="65"/>
      <c r="QMQ6" s="65"/>
      <c r="QMR6" s="65"/>
      <c r="QMS6" s="65"/>
      <c r="QMT6" s="65"/>
      <c r="QMU6" s="65"/>
      <c r="QMV6" s="65"/>
      <c r="QMW6" s="65"/>
      <c r="QMX6" s="65"/>
      <c r="QMY6" s="65"/>
      <c r="QMZ6" s="65"/>
      <c r="QNA6" s="65"/>
      <c r="QNB6" s="65"/>
      <c r="QNC6" s="65"/>
      <c r="QND6" s="65"/>
      <c r="QNE6" s="65"/>
      <c r="QNF6" s="65"/>
      <c r="QNG6" s="65"/>
      <c r="QNH6" s="65"/>
      <c r="QNI6" s="65"/>
      <c r="QNJ6" s="65"/>
      <c r="QNK6" s="65"/>
      <c r="QNL6" s="65"/>
      <c r="QNM6" s="65"/>
      <c r="QNN6" s="65"/>
      <c r="QNO6" s="65"/>
      <c r="QNP6" s="65"/>
      <c r="QNQ6" s="65"/>
      <c r="QNR6" s="65"/>
      <c r="QNS6" s="65"/>
      <c r="QNT6" s="65"/>
      <c r="QNU6" s="65"/>
      <c r="QNV6" s="65"/>
      <c r="QNW6" s="65"/>
      <c r="QNX6" s="65"/>
      <c r="QNY6" s="65"/>
      <c r="QNZ6" s="65"/>
      <c r="QOA6" s="65"/>
      <c r="QOB6" s="65"/>
      <c r="QOC6" s="65"/>
      <c r="QOD6" s="65"/>
      <c r="QOE6" s="65"/>
      <c r="QOF6" s="65"/>
      <c r="QOG6" s="65"/>
      <c r="QOH6" s="65"/>
      <c r="QOI6" s="65"/>
      <c r="QOJ6" s="65"/>
      <c r="QOK6" s="65"/>
      <c r="QOL6" s="65"/>
      <c r="QOM6" s="65"/>
      <c r="QON6" s="65"/>
      <c r="QOO6" s="65"/>
      <c r="QOP6" s="65"/>
      <c r="QOQ6" s="65"/>
      <c r="QOR6" s="65"/>
      <c r="QOS6" s="65"/>
      <c r="QOT6" s="65"/>
      <c r="QOU6" s="65"/>
      <c r="QOV6" s="65"/>
      <c r="QOW6" s="65"/>
      <c r="QOX6" s="65"/>
      <c r="QOY6" s="65"/>
      <c r="QOZ6" s="65"/>
      <c r="QPA6" s="65"/>
      <c r="QPB6" s="65"/>
      <c r="QPC6" s="65"/>
      <c r="QPD6" s="65"/>
      <c r="QPE6" s="65"/>
      <c r="QPF6" s="65"/>
      <c r="QPG6" s="65"/>
      <c r="QPH6" s="65"/>
      <c r="QPI6" s="65"/>
      <c r="QPJ6" s="65"/>
      <c r="QPK6" s="65"/>
      <c r="QPL6" s="65"/>
      <c r="QPM6" s="65"/>
      <c r="QPN6" s="65"/>
      <c r="QPO6" s="65"/>
      <c r="QPP6" s="65"/>
      <c r="QPQ6" s="65"/>
      <c r="QPR6" s="65"/>
      <c r="QPS6" s="65"/>
      <c r="QPT6" s="65"/>
      <c r="QPU6" s="65"/>
      <c r="QPV6" s="65"/>
      <c r="QPW6" s="65"/>
      <c r="QPX6" s="65"/>
      <c r="QPY6" s="65"/>
      <c r="QPZ6" s="65"/>
      <c r="QQA6" s="65"/>
      <c r="QQB6" s="65"/>
      <c r="QQC6" s="65"/>
      <c r="QQD6" s="65"/>
      <c r="QQE6" s="65"/>
      <c r="QQF6" s="65"/>
      <c r="QQG6" s="65"/>
      <c r="QQH6" s="65"/>
      <c r="QQI6" s="65"/>
      <c r="QQJ6" s="65"/>
      <c r="QQK6" s="65"/>
      <c r="QQL6" s="65"/>
      <c r="QQM6" s="65"/>
      <c r="QQN6" s="65"/>
      <c r="QQO6" s="65"/>
      <c r="QQP6" s="65"/>
      <c r="QQQ6" s="65"/>
      <c r="QQR6" s="65"/>
      <c r="QQS6" s="65"/>
      <c r="QQT6" s="65"/>
      <c r="QQU6" s="65"/>
      <c r="QQV6" s="65"/>
      <c r="QQW6" s="65"/>
      <c r="QQX6" s="65"/>
      <c r="QQY6" s="65"/>
      <c r="QQZ6" s="65"/>
      <c r="QRA6" s="65"/>
      <c r="QRB6" s="65"/>
      <c r="QRC6" s="65"/>
      <c r="QRD6" s="65"/>
      <c r="QRE6" s="65"/>
      <c r="QRF6" s="65"/>
      <c r="QRG6" s="65"/>
      <c r="QRH6" s="65"/>
      <c r="QRI6" s="65"/>
      <c r="QRJ6" s="65"/>
      <c r="QRK6" s="65"/>
      <c r="QRL6" s="65"/>
      <c r="QRM6" s="65"/>
      <c r="QRN6" s="65"/>
      <c r="QRO6" s="65"/>
      <c r="QRP6" s="65"/>
      <c r="QRQ6" s="65"/>
      <c r="QRR6" s="65"/>
      <c r="QRS6" s="65"/>
      <c r="QRT6" s="65"/>
      <c r="QRU6" s="65"/>
      <c r="QRV6" s="65"/>
      <c r="QRW6" s="65"/>
      <c r="QRX6" s="65"/>
      <c r="QRY6" s="65"/>
      <c r="QRZ6" s="65"/>
      <c r="QSA6" s="65"/>
      <c r="QSB6" s="65"/>
      <c r="QSC6" s="65"/>
      <c r="QSD6" s="65"/>
      <c r="QSE6" s="65"/>
      <c r="QSF6" s="65"/>
      <c r="QSG6" s="65"/>
      <c r="QSH6" s="65"/>
      <c r="QSI6" s="65"/>
      <c r="QSJ6" s="65"/>
      <c r="QSK6" s="65"/>
      <c r="QSL6" s="65"/>
      <c r="QSM6" s="65"/>
      <c r="QSN6" s="65"/>
      <c r="QSO6" s="65"/>
      <c r="QSP6" s="65"/>
      <c r="QSQ6" s="65"/>
      <c r="QSR6" s="65"/>
      <c r="QSS6" s="65"/>
      <c r="QST6" s="65"/>
      <c r="QSU6" s="65"/>
      <c r="QSV6" s="65"/>
      <c r="QSW6" s="65"/>
      <c r="QSX6" s="65"/>
      <c r="QSY6" s="65"/>
      <c r="QSZ6" s="65"/>
      <c r="QTA6" s="65"/>
      <c r="QTB6" s="65"/>
      <c r="QTC6" s="65"/>
      <c r="QTD6" s="65"/>
      <c r="QTE6" s="65"/>
      <c r="QTF6" s="65"/>
      <c r="QTG6" s="65"/>
      <c r="QTH6" s="65"/>
      <c r="QTI6" s="65"/>
      <c r="QTJ6" s="65"/>
      <c r="QTK6" s="65"/>
      <c r="QTL6" s="65"/>
      <c r="QTM6" s="65"/>
      <c r="QTN6" s="65"/>
      <c r="QTO6" s="65"/>
      <c r="QTP6" s="65"/>
      <c r="QTQ6" s="65"/>
      <c r="QTR6" s="65"/>
      <c r="QTS6" s="65"/>
      <c r="QTT6" s="65"/>
      <c r="QTU6" s="65"/>
      <c r="QTV6" s="65"/>
      <c r="QTW6" s="65"/>
      <c r="QTX6" s="65"/>
      <c r="QTY6" s="65"/>
      <c r="QTZ6" s="65"/>
      <c r="QUA6" s="65"/>
      <c r="QUB6" s="65"/>
      <c r="QUC6" s="65"/>
      <c r="QUD6" s="65"/>
      <c r="QUE6" s="65"/>
      <c r="QUF6" s="65"/>
      <c r="QUG6" s="65"/>
      <c r="QUH6" s="65"/>
      <c r="QUI6" s="65"/>
      <c r="QUJ6" s="65"/>
      <c r="QUK6" s="65"/>
      <c r="QUL6" s="65"/>
      <c r="QUM6" s="65"/>
      <c r="QUN6" s="65"/>
      <c r="QUO6" s="65"/>
      <c r="QUP6" s="65"/>
      <c r="QUQ6" s="65"/>
      <c r="QUR6" s="65"/>
      <c r="QUS6" s="65"/>
      <c r="QUT6" s="65"/>
      <c r="QUU6" s="65"/>
      <c r="QUV6" s="65"/>
      <c r="QUW6" s="65"/>
      <c r="QUX6" s="65"/>
      <c r="QUY6" s="65"/>
      <c r="QUZ6" s="65"/>
      <c r="QVA6" s="65"/>
      <c r="QVB6" s="65"/>
      <c r="QVC6" s="65"/>
      <c r="QVD6" s="65"/>
      <c r="QVE6" s="65"/>
      <c r="QVF6" s="65"/>
      <c r="QVG6" s="65"/>
      <c r="QVH6" s="65"/>
      <c r="QVI6" s="65"/>
      <c r="QVJ6" s="65"/>
      <c r="QVK6" s="65"/>
      <c r="QVL6" s="65"/>
      <c r="QVM6" s="65"/>
      <c r="QVN6" s="65"/>
      <c r="QVO6" s="65"/>
      <c r="QVP6" s="65"/>
      <c r="QVQ6" s="65"/>
      <c r="QVR6" s="65"/>
      <c r="QVS6" s="65"/>
      <c r="QVT6" s="65"/>
      <c r="QVU6" s="65"/>
      <c r="QVV6" s="65"/>
      <c r="QVW6" s="65"/>
      <c r="QVX6" s="65"/>
      <c r="QVY6" s="65"/>
      <c r="QVZ6" s="65"/>
      <c r="QWA6" s="65"/>
      <c r="QWB6" s="65"/>
      <c r="QWC6" s="65"/>
      <c r="QWD6" s="65"/>
      <c r="QWE6" s="65"/>
      <c r="QWF6" s="65"/>
      <c r="QWG6" s="65"/>
      <c r="QWH6" s="65"/>
      <c r="QWI6" s="65"/>
      <c r="QWJ6" s="65"/>
      <c r="QWK6" s="65"/>
      <c r="QWL6" s="65"/>
      <c r="QWM6" s="65"/>
      <c r="QWN6" s="65"/>
      <c r="QWO6" s="65"/>
      <c r="QWP6" s="65"/>
      <c r="QWQ6" s="65"/>
      <c r="QWR6" s="65"/>
      <c r="QWS6" s="65"/>
      <c r="QWT6" s="65"/>
      <c r="QWU6" s="65"/>
      <c r="QWV6" s="65"/>
      <c r="QWW6" s="65"/>
      <c r="QWX6" s="65"/>
      <c r="QWY6" s="65"/>
      <c r="QWZ6" s="65"/>
      <c r="QXA6" s="65"/>
      <c r="QXB6" s="65"/>
      <c r="QXC6" s="65"/>
      <c r="QXD6" s="65"/>
      <c r="QXE6" s="65"/>
      <c r="QXF6" s="65"/>
      <c r="QXG6" s="65"/>
      <c r="QXH6" s="65"/>
      <c r="QXI6" s="65"/>
      <c r="QXJ6" s="65"/>
      <c r="QXK6" s="65"/>
      <c r="QXL6" s="65"/>
      <c r="QXM6" s="65"/>
      <c r="QXN6" s="65"/>
      <c r="QXO6" s="65"/>
      <c r="QXP6" s="65"/>
      <c r="QXQ6" s="65"/>
      <c r="QXR6" s="65"/>
      <c r="QXS6" s="65"/>
      <c r="QXT6" s="65"/>
      <c r="QXU6" s="65"/>
      <c r="QXV6" s="65"/>
      <c r="QXW6" s="65"/>
      <c r="QXX6" s="65"/>
      <c r="QXY6" s="65"/>
      <c r="QXZ6" s="65"/>
      <c r="QYA6" s="65"/>
      <c r="QYB6" s="65"/>
      <c r="QYC6" s="65"/>
      <c r="QYD6" s="65"/>
      <c r="QYE6" s="65"/>
      <c r="QYF6" s="65"/>
      <c r="QYG6" s="65"/>
      <c r="QYH6" s="65"/>
      <c r="QYI6" s="65"/>
      <c r="QYJ6" s="65"/>
      <c r="QYK6" s="65"/>
      <c r="QYL6" s="65"/>
      <c r="QYM6" s="65"/>
      <c r="QYN6" s="65"/>
      <c r="QYO6" s="65"/>
      <c r="QYP6" s="65"/>
      <c r="QYQ6" s="65"/>
      <c r="QYR6" s="65"/>
      <c r="QYS6" s="65"/>
      <c r="QYT6" s="65"/>
      <c r="QYU6" s="65"/>
      <c r="QYV6" s="65"/>
      <c r="QYW6" s="65"/>
      <c r="QYX6" s="65"/>
      <c r="QYY6" s="65"/>
      <c r="QYZ6" s="65"/>
      <c r="QZA6" s="65"/>
      <c r="QZB6" s="65"/>
      <c r="QZC6" s="65"/>
      <c r="QZD6" s="65"/>
      <c r="QZE6" s="65"/>
      <c r="QZF6" s="65"/>
      <c r="QZG6" s="65"/>
      <c r="QZH6" s="65"/>
      <c r="QZI6" s="65"/>
      <c r="QZJ6" s="65"/>
      <c r="QZK6" s="65"/>
      <c r="QZL6" s="65"/>
      <c r="QZM6" s="65"/>
      <c r="QZN6" s="65"/>
      <c r="QZO6" s="65"/>
      <c r="QZP6" s="65"/>
      <c r="QZQ6" s="65"/>
      <c r="QZR6" s="65"/>
      <c r="QZS6" s="65"/>
      <c r="QZT6" s="65"/>
      <c r="QZU6" s="65"/>
      <c r="QZV6" s="65"/>
      <c r="QZW6" s="65"/>
      <c r="QZX6" s="65"/>
      <c r="QZY6" s="65"/>
      <c r="QZZ6" s="65"/>
      <c r="RAA6" s="65"/>
      <c r="RAB6" s="65"/>
      <c r="RAC6" s="65"/>
      <c r="RAD6" s="65"/>
      <c r="RAE6" s="65"/>
      <c r="RAF6" s="65"/>
      <c r="RAG6" s="65"/>
      <c r="RAH6" s="65"/>
      <c r="RAI6" s="65"/>
      <c r="RAJ6" s="65"/>
      <c r="RAK6" s="65"/>
      <c r="RAL6" s="65"/>
      <c r="RAM6" s="65"/>
      <c r="RAN6" s="65"/>
      <c r="RAO6" s="65"/>
      <c r="RAP6" s="65"/>
      <c r="RAQ6" s="65"/>
      <c r="RAR6" s="65"/>
      <c r="RAS6" s="65"/>
      <c r="RAT6" s="65"/>
      <c r="RAU6" s="65"/>
      <c r="RAV6" s="65"/>
      <c r="RAW6" s="65"/>
      <c r="RAX6" s="65"/>
      <c r="RAY6" s="65"/>
      <c r="RAZ6" s="65"/>
      <c r="RBA6" s="65"/>
      <c r="RBB6" s="65"/>
      <c r="RBC6" s="65"/>
      <c r="RBD6" s="65"/>
      <c r="RBE6" s="65"/>
      <c r="RBF6" s="65"/>
      <c r="RBG6" s="65"/>
      <c r="RBH6" s="65"/>
      <c r="RBI6" s="65"/>
      <c r="RBJ6" s="65"/>
      <c r="RBK6" s="65"/>
      <c r="RBL6" s="65"/>
      <c r="RBM6" s="65"/>
      <c r="RBN6" s="65"/>
      <c r="RBO6" s="65"/>
      <c r="RBP6" s="65"/>
      <c r="RBQ6" s="65"/>
      <c r="RBR6" s="65"/>
      <c r="RBS6" s="65"/>
      <c r="RBT6" s="65"/>
      <c r="RBU6" s="65"/>
      <c r="RBV6" s="65"/>
      <c r="RBW6" s="65"/>
      <c r="RBX6" s="65"/>
      <c r="RBY6" s="65"/>
      <c r="RBZ6" s="65"/>
      <c r="RCA6" s="65"/>
      <c r="RCB6" s="65"/>
      <c r="RCC6" s="65"/>
      <c r="RCD6" s="65"/>
      <c r="RCE6" s="65"/>
      <c r="RCF6" s="65"/>
      <c r="RCG6" s="65"/>
      <c r="RCH6" s="65"/>
      <c r="RCI6" s="65"/>
      <c r="RCJ6" s="65"/>
      <c r="RCK6" s="65"/>
      <c r="RCL6" s="65"/>
      <c r="RCM6" s="65"/>
      <c r="RCN6" s="65"/>
      <c r="RCO6" s="65"/>
      <c r="RCP6" s="65"/>
      <c r="RCQ6" s="65"/>
      <c r="RCR6" s="65"/>
      <c r="RCS6" s="65"/>
      <c r="RCT6" s="65"/>
      <c r="RCU6" s="65"/>
      <c r="RCV6" s="65"/>
      <c r="RCW6" s="65"/>
      <c r="RCX6" s="65"/>
      <c r="RCY6" s="65"/>
      <c r="RCZ6" s="65"/>
      <c r="RDA6" s="65"/>
      <c r="RDB6" s="65"/>
      <c r="RDC6" s="65"/>
      <c r="RDD6" s="65"/>
      <c r="RDE6" s="65"/>
      <c r="RDF6" s="65"/>
      <c r="RDG6" s="65"/>
      <c r="RDH6" s="65"/>
      <c r="RDI6" s="65"/>
      <c r="RDJ6" s="65"/>
      <c r="RDK6" s="65"/>
      <c r="RDL6" s="65"/>
      <c r="RDM6" s="65"/>
      <c r="RDN6" s="65"/>
      <c r="RDO6" s="65"/>
      <c r="RDP6" s="65"/>
      <c r="RDQ6" s="65"/>
      <c r="RDR6" s="65"/>
      <c r="RDS6" s="65"/>
      <c r="RDT6" s="65"/>
      <c r="RDU6" s="65"/>
      <c r="RDV6" s="65"/>
      <c r="RDW6" s="65"/>
      <c r="RDX6" s="65"/>
      <c r="RDY6" s="65"/>
      <c r="RDZ6" s="65"/>
      <c r="REA6" s="65"/>
      <c r="REB6" s="65"/>
      <c r="REC6" s="65"/>
      <c r="RED6" s="65"/>
      <c r="REE6" s="65"/>
      <c r="REF6" s="65"/>
      <c r="REG6" s="65"/>
      <c r="REH6" s="65"/>
      <c r="REI6" s="65"/>
      <c r="REJ6" s="65"/>
      <c r="REK6" s="65"/>
      <c r="REL6" s="65"/>
      <c r="REM6" s="65"/>
      <c r="REN6" s="65"/>
      <c r="REO6" s="65"/>
      <c r="REP6" s="65"/>
      <c r="REQ6" s="65"/>
      <c r="RER6" s="65"/>
      <c r="RES6" s="65"/>
      <c r="RET6" s="65"/>
      <c r="REU6" s="65"/>
      <c r="REV6" s="65"/>
      <c r="REW6" s="65"/>
      <c r="REX6" s="65"/>
      <c r="REY6" s="65"/>
      <c r="REZ6" s="65"/>
      <c r="RFA6" s="65"/>
      <c r="RFB6" s="65"/>
      <c r="RFC6" s="65"/>
      <c r="RFD6" s="65"/>
      <c r="RFE6" s="65"/>
      <c r="RFF6" s="65"/>
      <c r="RFG6" s="65"/>
      <c r="RFH6" s="65"/>
      <c r="RFI6" s="65"/>
      <c r="RFJ6" s="65"/>
      <c r="RFK6" s="65"/>
      <c r="RFL6" s="65"/>
      <c r="RFM6" s="65"/>
      <c r="RFN6" s="65"/>
      <c r="RFO6" s="65"/>
      <c r="RFP6" s="65"/>
      <c r="RFQ6" s="65"/>
      <c r="RFR6" s="65"/>
      <c r="RFS6" s="65"/>
      <c r="RFT6" s="65"/>
      <c r="RFU6" s="65"/>
      <c r="RFV6" s="65"/>
      <c r="RFW6" s="65"/>
      <c r="RFX6" s="65"/>
      <c r="RFY6" s="65"/>
      <c r="RFZ6" s="65"/>
      <c r="RGA6" s="65"/>
      <c r="RGB6" s="65"/>
      <c r="RGC6" s="65"/>
      <c r="RGD6" s="65"/>
      <c r="RGE6" s="65"/>
      <c r="RGF6" s="65"/>
      <c r="RGG6" s="65"/>
      <c r="RGH6" s="65"/>
      <c r="RGI6" s="65"/>
      <c r="RGJ6" s="65"/>
      <c r="RGK6" s="65"/>
      <c r="RGL6" s="65"/>
      <c r="RGM6" s="65"/>
      <c r="RGN6" s="65"/>
      <c r="RGO6" s="65"/>
      <c r="RGP6" s="65"/>
      <c r="RGQ6" s="65"/>
      <c r="RGR6" s="65"/>
      <c r="RGS6" s="65"/>
      <c r="RGT6" s="65"/>
      <c r="RGU6" s="65"/>
      <c r="RGV6" s="65"/>
      <c r="RGW6" s="65"/>
      <c r="RGX6" s="65"/>
      <c r="RGY6" s="65"/>
      <c r="RGZ6" s="65"/>
      <c r="RHA6" s="65"/>
      <c r="RHB6" s="65"/>
      <c r="RHC6" s="65"/>
      <c r="RHD6" s="65"/>
      <c r="RHE6" s="65"/>
      <c r="RHF6" s="65"/>
      <c r="RHG6" s="65"/>
      <c r="RHH6" s="65"/>
      <c r="RHI6" s="65"/>
      <c r="RHJ6" s="65"/>
      <c r="RHK6" s="65"/>
      <c r="RHL6" s="65"/>
      <c r="RHM6" s="65"/>
      <c r="RHN6" s="65"/>
      <c r="RHO6" s="65"/>
      <c r="RHP6" s="65"/>
      <c r="RHQ6" s="65"/>
      <c r="RHR6" s="65"/>
      <c r="RHS6" s="65"/>
      <c r="RHT6" s="65"/>
      <c r="RHU6" s="65"/>
      <c r="RHV6" s="65"/>
      <c r="RHW6" s="65"/>
      <c r="RHX6" s="65"/>
      <c r="RHY6" s="65"/>
      <c r="RHZ6" s="65"/>
      <c r="RIA6" s="65"/>
      <c r="RIB6" s="65"/>
      <c r="RIC6" s="65"/>
      <c r="RID6" s="65"/>
      <c r="RIE6" s="65"/>
      <c r="RIF6" s="65"/>
      <c r="RIG6" s="65"/>
      <c r="RIH6" s="65"/>
      <c r="RII6" s="65"/>
      <c r="RIJ6" s="65"/>
      <c r="RIK6" s="65"/>
      <c r="RIL6" s="65"/>
      <c r="RIM6" s="65"/>
      <c r="RIN6" s="65"/>
      <c r="RIO6" s="65"/>
      <c r="RIP6" s="65"/>
      <c r="RIQ6" s="65"/>
      <c r="RIR6" s="65"/>
      <c r="RIS6" s="65"/>
      <c r="RIT6" s="65"/>
      <c r="RIU6" s="65"/>
      <c r="RIV6" s="65"/>
      <c r="RIW6" s="65"/>
      <c r="RIX6" s="65"/>
      <c r="RIY6" s="65"/>
      <c r="RIZ6" s="65"/>
      <c r="RJA6" s="65"/>
      <c r="RJB6" s="65"/>
      <c r="RJC6" s="65"/>
      <c r="RJD6" s="65"/>
      <c r="RJE6" s="65"/>
      <c r="RJF6" s="65"/>
      <c r="RJG6" s="65"/>
      <c r="RJH6" s="65"/>
      <c r="RJI6" s="65"/>
      <c r="RJJ6" s="65"/>
      <c r="RJK6" s="65"/>
      <c r="RJL6" s="65"/>
      <c r="RJM6" s="65"/>
      <c r="RJN6" s="65"/>
      <c r="RJO6" s="65"/>
      <c r="RJP6" s="65"/>
      <c r="RJQ6" s="65"/>
      <c r="RJR6" s="65"/>
      <c r="RJS6" s="65"/>
      <c r="RJT6" s="65"/>
      <c r="RJU6" s="65"/>
      <c r="RJV6" s="65"/>
      <c r="RJW6" s="65"/>
      <c r="RJX6" s="65"/>
      <c r="RJY6" s="65"/>
      <c r="RJZ6" s="65"/>
      <c r="RKA6" s="65"/>
      <c r="RKB6" s="65"/>
      <c r="RKC6" s="65"/>
      <c r="RKD6" s="65"/>
      <c r="RKE6" s="65"/>
      <c r="RKF6" s="65"/>
      <c r="RKG6" s="65"/>
      <c r="RKH6" s="65"/>
      <c r="RKI6" s="65"/>
      <c r="RKJ6" s="65"/>
      <c r="RKK6" s="65"/>
      <c r="RKL6" s="65"/>
      <c r="RKM6" s="65"/>
      <c r="RKN6" s="65"/>
      <c r="RKO6" s="65"/>
      <c r="RKP6" s="65"/>
      <c r="RKQ6" s="65"/>
      <c r="RKR6" s="65"/>
      <c r="RKS6" s="65"/>
      <c r="RKT6" s="65"/>
      <c r="RKU6" s="65"/>
      <c r="RKV6" s="65"/>
      <c r="RKW6" s="65"/>
      <c r="RKX6" s="65"/>
      <c r="RKY6" s="65"/>
      <c r="RKZ6" s="65"/>
      <c r="RLA6" s="65"/>
      <c r="RLB6" s="65"/>
      <c r="RLC6" s="65"/>
      <c r="RLD6" s="65"/>
      <c r="RLE6" s="65"/>
      <c r="RLF6" s="65"/>
      <c r="RLG6" s="65"/>
      <c r="RLH6" s="65"/>
      <c r="RLI6" s="65"/>
      <c r="RLJ6" s="65"/>
      <c r="RLK6" s="65"/>
      <c r="RLL6" s="65"/>
      <c r="RLM6" s="65"/>
      <c r="RLN6" s="65"/>
      <c r="RLO6" s="65"/>
      <c r="RLP6" s="65"/>
      <c r="RLQ6" s="65"/>
      <c r="RLR6" s="65"/>
      <c r="RLS6" s="65"/>
      <c r="RLT6" s="65"/>
      <c r="RLU6" s="65"/>
      <c r="RLV6" s="65"/>
      <c r="RLW6" s="65"/>
      <c r="RLX6" s="65"/>
      <c r="RLY6" s="65"/>
      <c r="RLZ6" s="65"/>
      <c r="RMA6" s="65"/>
      <c r="RMB6" s="65"/>
      <c r="RMC6" s="65"/>
      <c r="RMD6" s="65"/>
      <c r="RME6" s="65"/>
      <c r="RMF6" s="65"/>
      <c r="RMG6" s="65"/>
      <c r="RMH6" s="65"/>
      <c r="RMI6" s="65"/>
      <c r="RMJ6" s="65"/>
      <c r="RMK6" s="65"/>
      <c r="RML6" s="65"/>
      <c r="RMM6" s="65"/>
      <c r="RMN6" s="65"/>
      <c r="RMO6" s="65"/>
      <c r="RMP6" s="65"/>
      <c r="RMQ6" s="65"/>
      <c r="RMR6" s="65"/>
      <c r="RMS6" s="65"/>
      <c r="RMT6" s="65"/>
      <c r="RMU6" s="65"/>
      <c r="RMV6" s="65"/>
      <c r="RMW6" s="65"/>
      <c r="RMX6" s="65"/>
      <c r="RMY6" s="65"/>
      <c r="RMZ6" s="65"/>
      <c r="RNA6" s="65"/>
      <c r="RNB6" s="65"/>
      <c r="RNC6" s="65"/>
      <c r="RND6" s="65"/>
      <c r="RNE6" s="65"/>
      <c r="RNF6" s="65"/>
      <c r="RNG6" s="65"/>
      <c r="RNH6" s="65"/>
      <c r="RNI6" s="65"/>
      <c r="RNJ6" s="65"/>
      <c r="RNK6" s="65"/>
      <c r="RNL6" s="65"/>
      <c r="RNM6" s="65"/>
      <c r="RNN6" s="65"/>
      <c r="RNO6" s="65"/>
      <c r="RNP6" s="65"/>
      <c r="RNQ6" s="65"/>
      <c r="RNR6" s="65"/>
      <c r="RNS6" s="65"/>
      <c r="RNT6" s="65"/>
      <c r="RNU6" s="65"/>
      <c r="RNV6" s="65"/>
      <c r="RNW6" s="65"/>
      <c r="RNX6" s="65"/>
      <c r="RNY6" s="65"/>
      <c r="RNZ6" s="65"/>
      <c r="ROA6" s="65"/>
      <c r="ROB6" s="65"/>
      <c r="ROC6" s="65"/>
      <c r="ROD6" s="65"/>
      <c r="ROE6" s="65"/>
      <c r="ROF6" s="65"/>
      <c r="ROG6" s="65"/>
      <c r="ROH6" s="65"/>
      <c r="ROI6" s="65"/>
      <c r="ROJ6" s="65"/>
      <c r="ROK6" s="65"/>
      <c r="ROL6" s="65"/>
      <c r="ROM6" s="65"/>
      <c r="RON6" s="65"/>
      <c r="ROO6" s="65"/>
      <c r="ROP6" s="65"/>
      <c r="ROQ6" s="65"/>
      <c r="ROR6" s="65"/>
      <c r="ROS6" s="65"/>
      <c r="ROT6" s="65"/>
      <c r="ROU6" s="65"/>
      <c r="ROV6" s="65"/>
      <c r="ROW6" s="65"/>
      <c r="ROX6" s="65"/>
      <c r="ROY6" s="65"/>
      <c r="ROZ6" s="65"/>
      <c r="RPA6" s="65"/>
      <c r="RPB6" s="65"/>
      <c r="RPC6" s="65"/>
      <c r="RPD6" s="65"/>
      <c r="RPE6" s="65"/>
      <c r="RPF6" s="65"/>
      <c r="RPG6" s="65"/>
      <c r="RPH6" s="65"/>
      <c r="RPI6" s="65"/>
      <c r="RPJ6" s="65"/>
      <c r="RPK6" s="65"/>
      <c r="RPL6" s="65"/>
      <c r="RPM6" s="65"/>
      <c r="RPN6" s="65"/>
      <c r="RPO6" s="65"/>
      <c r="RPP6" s="65"/>
      <c r="RPQ6" s="65"/>
      <c r="RPR6" s="65"/>
      <c r="RPS6" s="65"/>
      <c r="RPT6" s="65"/>
      <c r="RPU6" s="65"/>
      <c r="RPV6" s="65"/>
      <c r="RPW6" s="65"/>
      <c r="RPX6" s="65"/>
      <c r="RPY6" s="65"/>
      <c r="RPZ6" s="65"/>
      <c r="RQA6" s="65"/>
      <c r="RQB6" s="65"/>
      <c r="RQC6" s="65"/>
      <c r="RQD6" s="65"/>
      <c r="RQE6" s="65"/>
      <c r="RQF6" s="65"/>
      <c r="RQG6" s="65"/>
      <c r="RQH6" s="65"/>
      <c r="RQI6" s="65"/>
      <c r="RQJ6" s="65"/>
      <c r="RQK6" s="65"/>
      <c r="RQL6" s="65"/>
      <c r="RQM6" s="65"/>
      <c r="RQN6" s="65"/>
      <c r="RQO6" s="65"/>
      <c r="RQP6" s="65"/>
      <c r="RQQ6" s="65"/>
      <c r="RQR6" s="65"/>
      <c r="RQS6" s="65"/>
      <c r="RQT6" s="65"/>
      <c r="RQU6" s="65"/>
      <c r="RQV6" s="65"/>
      <c r="RQW6" s="65"/>
      <c r="RQX6" s="65"/>
      <c r="RQY6" s="65"/>
      <c r="RQZ6" s="65"/>
      <c r="RRA6" s="65"/>
      <c r="RRB6" s="65"/>
      <c r="RRC6" s="65"/>
      <c r="RRD6" s="65"/>
      <c r="RRE6" s="65"/>
      <c r="RRF6" s="65"/>
      <c r="RRG6" s="65"/>
      <c r="RRH6" s="65"/>
      <c r="RRI6" s="65"/>
      <c r="RRJ6" s="65"/>
      <c r="RRK6" s="65"/>
      <c r="RRL6" s="65"/>
      <c r="RRM6" s="65"/>
      <c r="RRN6" s="65"/>
      <c r="RRO6" s="65"/>
      <c r="RRP6" s="65"/>
      <c r="RRQ6" s="65"/>
      <c r="RRR6" s="65"/>
      <c r="RRS6" s="65"/>
      <c r="RRT6" s="65"/>
      <c r="RRU6" s="65"/>
      <c r="RRV6" s="65"/>
      <c r="RRW6" s="65"/>
      <c r="RRX6" s="65"/>
      <c r="RRY6" s="65"/>
      <c r="RRZ6" s="65"/>
      <c r="RSA6" s="65"/>
      <c r="RSB6" s="65"/>
      <c r="RSC6" s="65"/>
      <c r="RSD6" s="65"/>
      <c r="RSE6" s="65"/>
      <c r="RSF6" s="65"/>
      <c r="RSG6" s="65"/>
      <c r="RSH6" s="65"/>
      <c r="RSI6" s="65"/>
      <c r="RSJ6" s="65"/>
      <c r="RSK6" s="65"/>
      <c r="RSL6" s="65"/>
      <c r="RSM6" s="65"/>
      <c r="RSN6" s="65"/>
      <c r="RSO6" s="65"/>
      <c r="RSP6" s="65"/>
      <c r="RSQ6" s="65"/>
      <c r="RSR6" s="65"/>
      <c r="RSS6" s="65"/>
      <c r="RST6" s="65"/>
      <c r="RSU6" s="65"/>
      <c r="RSV6" s="65"/>
      <c r="RSW6" s="65"/>
      <c r="RSX6" s="65"/>
      <c r="RSY6" s="65"/>
      <c r="RSZ6" s="65"/>
      <c r="RTA6" s="65"/>
      <c r="RTB6" s="65"/>
      <c r="RTC6" s="65"/>
      <c r="RTD6" s="65"/>
      <c r="RTE6" s="65"/>
      <c r="RTF6" s="65"/>
      <c r="RTG6" s="65"/>
      <c r="RTH6" s="65"/>
      <c r="RTI6" s="65"/>
      <c r="RTJ6" s="65"/>
      <c r="RTK6" s="65"/>
      <c r="RTL6" s="65"/>
      <c r="RTM6" s="65"/>
      <c r="RTN6" s="65"/>
      <c r="RTO6" s="65"/>
      <c r="RTP6" s="65"/>
      <c r="RTQ6" s="65"/>
      <c r="RTR6" s="65"/>
      <c r="RTS6" s="65"/>
      <c r="RTT6" s="65"/>
      <c r="RTU6" s="65"/>
      <c r="RTV6" s="65"/>
      <c r="RTW6" s="65"/>
      <c r="RTX6" s="65"/>
      <c r="RTY6" s="65"/>
      <c r="RTZ6" s="65"/>
      <c r="RUA6" s="65"/>
      <c r="RUB6" s="65"/>
      <c r="RUC6" s="65"/>
      <c r="RUD6" s="65"/>
      <c r="RUE6" s="65"/>
      <c r="RUF6" s="65"/>
      <c r="RUG6" s="65"/>
      <c r="RUH6" s="65"/>
      <c r="RUI6" s="65"/>
      <c r="RUJ6" s="65"/>
      <c r="RUK6" s="65"/>
      <c r="RUL6" s="65"/>
      <c r="RUM6" s="65"/>
      <c r="RUN6" s="65"/>
      <c r="RUO6" s="65"/>
      <c r="RUP6" s="65"/>
      <c r="RUQ6" s="65"/>
      <c r="RUR6" s="65"/>
      <c r="RUS6" s="65"/>
      <c r="RUT6" s="65"/>
      <c r="RUU6" s="65"/>
      <c r="RUV6" s="65"/>
      <c r="RUW6" s="65"/>
      <c r="RUX6" s="65"/>
      <c r="RUY6" s="65"/>
      <c r="RUZ6" s="65"/>
      <c r="RVA6" s="65"/>
      <c r="RVB6" s="65"/>
      <c r="RVC6" s="65"/>
      <c r="RVD6" s="65"/>
      <c r="RVE6" s="65"/>
      <c r="RVF6" s="65"/>
      <c r="RVG6" s="65"/>
      <c r="RVH6" s="65"/>
      <c r="RVI6" s="65"/>
      <c r="RVJ6" s="65"/>
      <c r="RVK6" s="65"/>
      <c r="RVL6" s="65"/>
      <c r="RVM6" s="65"/>
      <c r="RVN6" s="65"/>
      <c r="RVO6" s="65"/>
      <c r="RVP6" s="65"/>
      <c r="RVQ6" s="65"/>
      <c r="RVR6" s="65"/>
      <c r="RVS6" s="65"/>
      <c r="RVT6" s="65"/>
      <c r="RVU6" s="65"/>
      <c r="RVV6" s="65"/>
      <c r="RVW6" s="65"/>
      <c r="RVX6" s="65"/>
      <c r="RVY6" s="65"/>
      <c r="RVZ6" s="65"/>
      <c r="RWA6" s="65"/>
      <c r="RWB6" s="65"/>
      <c r="RWC6" s="65"/>
      <c r="RWD6" s="65"/>
      <c r="RWE6" s="65"/>
      <c r="RWF6" s="65"/>
      <c r="RWG6" s="65"/>
      <c r="RWH6" s="65"/>
      <c r="RWI6" s="65"/>
      <c r="RWJ6" s="65"/>
      <c r="RWK6" s="65"/>
      <c r="RWL6" s="65"/>
      <c r="RWM6" s="65"/>
      <c r="RWN6" s="65"/>
      <c r="RWO6" s="65"/>
      <c r="RWP6" s="65"/>
      <c r="RWQ6" s="65"/>
      <c r="RWR6" s="65"/>
      <c r="RWS6" s="65"/>
      <c r="RWT6" s="65"/>
      <c r="RWU6" s="65"/>
      <c r="RWV6" s="65"/>
      <c r="RWW6" s="65"/>
      <c r="RWX6" s="65"/>
      <c r="RWY6" s="65"/>
      <c r="RWZ6" s="65"/>
      <c r="RXA6" s="65"/>
      <c r="RXB6" s="65"/>
      <c r="RXC6" s="65"/>
      <c r="RXD6" s="65"/>
      <c r="RXE6" s="65"/>
      <c r="RXF6" s="65"/>
      <c r="RXG6" s="65"/>
      <c r="RXH6" s="65"/>
      <c r="RXI6" s="65"/>
      <c r="RXJ6" s="65"/>
      <c r="RXK6" s="65"/>
      <c r="RXL6" s="65"/>
      <c r="RXM6" s="65"/>
      <c r="RXN6" s="65"/>
      <c r="RXO6" s="65"/>
      <c r="RXP6" s="65"/>
      <c r="RXQ6" s="65"/>
      <c r="RXR6" s="65"/>
      <c r="RXS6" s="65"/>
      <c r="RXT6" s="65"/>
      <c r="RXU6" s="65"/>
      <c r="RXV6" s="65"/>
      <c r="RXW6" s="65"/>
      <c r="RXX6" s="65"/>
      <c r="RXY6" s="65"/>
      <c r="RXZ6" s="65"/>
      <c r="RYA6" s="65"/>
      <c r="RYB6" s="65"/>
      <c r="RYC6" s="65"/>
      <c r="RYD6" s="65"/>
      <c r="RYE6" s="65"/>
      <c r="RYF6" s="65"/>
      <c r="RYG6" s="65"/>
      <c r="RYH6" s="65"/>
      <c r="RYI6" s="65"/>
      <c r="RYJ6" s="65"/>
      <c r="RYK6" s="65"/>
      <c r="RYL6" s="65"/>
      <c r="RYM6" s="65"/>
      <c r="RYN6" s="65"/>
      <c r="RYO6" s="65"/>
      <c r="RYP6" s="65"/>
      <c r="RYQ6" s="65"/>
      <c r="RYR6" s="65"/>
      <c r="RYS6" s="65"/>
      <c r="RYT6" s="65"/>
      <c r="RYU6" s="65"/>
      <c r="RYV6" s="65"/>
      <c r="RYW6" s="65"/>
      <c r="RYX6" s="65"/>
      <c r="RYY6" s="65"/>
      <c r="RYZ6" s="65"/>
      <c r="RZA6" s="65"/>
      <c r="RZB6" s="65"/>
      <c r="RZC6" s="65"/>
      <c r="RZD6" s="65"/>
      <c r="RZE6" s="65"/>
      <c r="RZF6" s="65"/>
      <c r="RZG6" s="65"/>
      <c r="RZH6" s="65"/>
      <c r="RZI6" s="65"/>
      <c r="RZJ6" s="65"/>
      <c r="RZK6" s="65"/>
      <c r="RZL6" s="65"/>
      <c r="RZM6" s="65"/>
      <c r="RZN6" s="65"/>
      <c r="RZO6" s="65"/>
      <c r="RZP6" s="65"/>
      <c r="RZQ6" s="65"/>
      <c r="RZR6" s="65"/>
      <c r="RZS6" s="65"/>
      <c r="RZT6" s="65"/>
      <c r="RZU6" s="65"/>
      <c r="RZV6" s="65"/>
      <c r="RZW6" s="65"/>
      <c r="RZX6" s="65"/>
      <c r="RZY6" s="65"/>
      <c r="RZZ6" s="65"/>
      <c r="SAA6" s="65"/>
      <c r="SAB6" s="65"/>
      <c r="SAC6" s="65"/>
      <c r="SAD6" s="65"/>
      <c r="SAE6" s="65"/>
      <c r="SAF6" s="65"/>
      <c r="SAG6" s="65"/>
      <c r="SAH6" s="65"/>
      <c r="SAI6" s="65"/>
      <c r="SAJ6" s="65"/>
      <c r="SAK6" s="65"/>
      <c r="SAL6" s="65"/>
      <c r="SAM6" s="65"/>
      <c r="SAN6" s="65"/>
      <c r="SAO6" s="65"/>
      <c r="SAP6" s="65"/>
      <c r="SAQ6" s="65"/>
      <c r="SAR6" s="65"/>
      <c r="SAS6" s="65"/>
      <c r="SAT6" s="65"/>
      <c r="SAU6" s="65"/>
      <c r="SAV6" s="65"/>
      <c r="SAW6" s="65"/>
      <c r="SAX6" s="65"/>
      <c r="SAY6" s="65"/>
      <c r="SAZ6" s="65"/>
      <c r="SBA6" s="65"/>
      <c r="SBB6" s="65"/>
      <c r="SBC6" s="65"/>
      <c r="SBD6" s="65"/>
      <c r="SBE6" s="65"/>
      <c r="SBF6" s="65"/>
      <c r="SBG6" s="65"/>
      <c r="SBH6" s="65"/>
      <c r="SBI6" s="65"/>
      <c r="SBJ6" s="65"/>
      <c r="SBK6" s="65"/>
      <c r="SBL6" s="65"/>
      <c r="SBM6" s="65"/>
      <c r="SBN6" s="65"/>
      <c r="SBO6" s="65"/>
      <c r="SBP6" s="65"/>
      <c r="SBQ6" s="65"/>
      <c r="SBR6" s="65"/>
      <c r="SBS6" s="65"/>
      <c r="SBT6" s="65"/>
      <c r="SBU6" s="65"/>
      <c r="SBV6" s="65"/>
      <c r="SBW6" s="65"/>
      <c r="SBX6" s="65"/>
      <c r="SBY6" s="65"/>
      <c r="SBZ6" s="65"/>
      <c r="SCA6" s="65"/>
      <c r="SCB6" s="65"/>
      <c r="SCC6" s="65"/>
      <c r="SCD6" s="65"/>
      <c r="SCE6" s="65"/>
      <c r="SCF6" s="65"/>
      <c r="SCG6" s="65"/>
      <c r="SCH6" s="65"/>
      <c r="SCI6" s="65"/>
      <c r="SCJ6" s="65"/>
      <c r="SCK6" s="65"/>
      <c r="SCL6" s="65"/>
      <c r="SCM6" s="65"/>
      <c r="SCN6" s="65"/>
      <c r="SCO6" s="65"/>
      <c r="SCP6" s="65"/>
      <c r="SCQ6" s="65"/>
      <c r="SCR6" s="65"/>
      <c r="SCS6" s="65"/>
      <c r="SCT6" s="65"/>
      <c r="SCU6" s="65"/>
      <c r="SCV6" s="65"/>
      <c r="SCW6" s="65"/>
      <c r="SCX6" s="65"/>
      <c r="SCY6" s="65"/>
      <c r="SCZ6" s="65"/>
      <c r="SDA6" s="65"/>
      <c r="SDB6" s="65"/>
      <c r="SDC6" s="65"/>
      <c r="SDD6" s="65"/>
      <c r="SDE6" s="65"/>
      <c r="SDF6" s="65"/>
      <c r="SDG6" s="65"/>
      <c r="SDH6" s="65"/>
      <c r="SDI6" s="65"/>
      <c r="SDJ6" s="65"/>
      <c r="SDK6" s="65"/>
      <c r="SDL6" s="65"/>
      <c r="SDM6" s="65"/>
      <c r="SDN6" s="65"/>
      <c r="SDO6" s="65"/>
      <c r="SDP6" s="65"/>
      <c r="SDQ6" s="65"/>
      <c r="SDR6" s="65"/>
      <c r="SDS6" s="65"/>
      <c r="SDT6" s="65"/>
      <c r="SDU6" s="65"/>
      <c r="SDV6" s="65"/>
      <c r="SDW6" s="65"/>
      <c r="SDX6" s="65"/>
      <c r="SDY6" s="65"/>
      <c r="SDZ6" s="65"/>
      <c r="SEA6" s="65"/>
      <c r="SEB6" s="65"/>
      <c r="SEC6" s="65"/>
      <c r="SED6" s="65"/>
      <c r="SEE6" s="65"/>
      <c r="SEF6" s="65"/>
      <c r="SEG6" s="65"/>
      <c r="SEH6" s="65"/>
      <c r="SEI6" s="65"/>
      <c r="SEJ6" s="65"/>
      <c r="SEK6" s="65"/>
      <c r="SEL6" s="65"/>
      <c r="SEM6" s="65"/>
      <c r="SEN6" s="65"/>
      <c r="SEO6" s="65"/>
      <c r="SEP6" s="65"/>
      <c r="SEQ6" s="65"/>
      <c r="SER6" s="65"/>
      <c r="SES6" s="65"/>
      <c r="SET6" s="65"/>
      <c r="SEU6" s="65"/>
      <c r="SEV6" s="65"/>
      <c r="SEW6" s="65"/>
      <c r="SEX6" s="65"/>
      <c r="SEY6" s="65"/>
      <c r="SEZ6" s="65"/>
      <c r="SFA6" s="65"/>
      <c r="SFB6" s="65"/>
      <c r="SFC6" s="65"/>
      <c r="SFD6" s="65"/>
      <c r="SFE6" s="65"/>
      <c r="SFF6" s="65"/>
      <c r="SFG6" s="65"/>
      <c r="SFH6" s="65"/>
      <c r="SFI6" s="65"/>
      <c r="SFJ6" s="65"/>
      <c r="SFK6" s="65"/>
      <c r="SFL6" s="65"/>
      <c r="SFM6" s="65"/>
      <c r="SFN6" s="65"/>
      <c r="SFO6" s="65"/>
      <c r="SFP6" s="65"/>
      <c r="SFQ6" s="65"/>
      <c r="SFR6" s="65"/>
      <c r="SFS6" s="65"/>
      <c r="SFT6" s="65"/>
      <c r="SFU6" s="65"/>
      <c r="SFV6" s="65"/>
      <c r="SFW6" s="65"/>
      <c r="SFX6" s="65"/>
      <c r="SFY6" s="65"/>
      <c r="SFZ6" s="65"/>
      <c r="SGA6" s="65"/>
      <c r="SGB6" s="65"/>
      <c r="SGC6" s="65"/>
      <c r="SGD6" s="65"/>
      <c r="SGE6" s="65"/>
      <c r="SGF6" s="65"/>
      <c r="SGG6" s="65"/>
      <c r="SGH6" s="65"/>
      <c r="SGI6" s="65"/>
      <c r="SGJ6" s="65"/>
      <c r="SGK6" s="65"/>
      <c r="SGL6" s="65"/>
      <c r="SGM6" s="65"/>
      <c r="SGN6" s="65"/>
      <c r="SGO6" s="65"/>
      <c r="SGP6" s="65"/>
      <c r="SGQ6" s="65"/>
      <c r="SGR6" s="65"/>
      <c r="SGS6" s="65"/>
      <c r="SGT6" s="65"/>
      <c r="SGU6" s="65"/>
      <c r="SGV6" s="65"/>
      <c r="SGW6" s="65"/>
      <c r="SGX6" s="65"/>
      <c r="SGY6" s="65"/>
      <c r="SGZ6" s="65"/>
      <c r="SHA6" s="65"/>
      <c r="SHB6" s="65"/>
      <c r="SHC6" s="65"/>
      <c r="SHD6" s="65"/>
      <c r="SHE6" s="65"/>
      <c r="SHF6" s="65"/>
      <c r="SHG6" s="65"/>
      <c r="SHH6" s="65"/>
      <c r="SHI6" s="65"/>
      <c r="SHJ6" s="65"/>
      <c r="SHK6" s="65"/>
      <c r="SHL6" s="65"/>
      <c r="SHM6" s="65"/>
      <c r="SHN6" s="65"/>
      <c r="SHO6" s="65"/>
      <c r="SHP6" s="65"/>
      <c r="SHQ6" s="65"/>
      <c r="SHR6" s="65"/>
      <c r="SHS6" s="65"/>
      <c r="SHT6" s="65"/>
      <c r="SHU6" s="65"/>
      <c r="SHV6" s="65"/>
      <c r="SHW6" s="65"/>
      <c r="SHX6" s="65"/>
      <c r="SHY6" s="65"/>
      <c r="SHZ6" s="65"/>
      <c r="SIA6" s="65"/>
      <c r="SIB6" s="65"/>
      <c r="SIC6" s="65"/>
      <c r="SID6" s="65"/>
      <c r="SIE6" s="65"/>
      <c r="SIF6" s="65"/>
      <c r="SIG6" s="65"/>
      <c r="SIH6" s="65"/>
      <c r="SII6" s="65"/>
      <c r="SIJ6" s="65"/>
      <c r="SIK6" s="65"/>
      <c r="SIL6" s="65"/>
      <c r="SIM6" s="65"/>
      <c r="SIN6" s="65"/>
      <c r="SIO6" s="65"/>
      <c r="SIP6" s="65"/>
      <c r="SIQ6" s="65"/>
      <c r="SIR6" s="65"/>
      <c r="SIS6" s="65"/>
      <c r="SIT6" s="65"/>
      <c r="SIU6" s="65"/>
      <c r="SIV6" s="65"/>
      <c r="SIW6" s="65"/>
      <c r="SIX6" s="65"/>
      <c r="SIY6" s="65"/>
      <c r="SIZ6" s="65"/>
      <c r="SJA6" s="65"/>
      <c r="SJB6" s="65"/>
      <c r="SJC6" s="65"/>
      <c r="SJD6" s="65"/>
      <c r="SJE6" s="65"/>
      <c r="SJF6" s="65"/>
      <c r="SJG6" s="65"/>
      <c r="SJH6" s="65"/>
      <c r="SJI6" s="65"/>
      <c r="SJJ6" s="65"/>
      <c r="SJK6" s="65"/>
      <c r="SJL6" s="65"/>
      <c r="SJM6" s="65"/>
      <c r="SJN6" s="65"/>
      <c r="SJO6" s="65"/>
      <c r="SJP6" s="65"/>
      <c r="SJQ6" s="65"/>
      <c r="SJR6" s="65"/>
      <c r="SJS6" s="65"/>
      <c r="SJT6" s="65"/>
      <c r="SJU6" s="65"/>
      <c r="SJV6" s="65"/>
      <c r="SJW6" s="65"/>
      <c r="SJX6" s="65"/>
      <c r="SJY6" s="65"/>
      <c r="SJZ6" s="65"/>
      <c r="SKA6" s="65"/>
      <c r="SKB6" s="65"/>
      <c r="SKC6" s="65"/>
      <c r="SKD6" s="65"/>
      <c r="SKE6" s="65"/>
      <c r="SKF6" s="65"/>
      <c r="SKG6" s="65"/>
      <c r="SKH6" s="65"/>
      <c r="SKI6" s="65"/>
      <c r="SKJ6" s="65"/>
      <c r="SKK6" s="65"/>
      <c r="SKL6" s="65"/>
      <c r="SKM6" s="65"/>
      <c r="SKN6" s="65"/>
      <c r="SKO6" s="65"/>
      <c r="SKP6" s="65"/>
      <c r="SKQ6" s="65"/>
      <c r="SKR6" s="65"/>
      <c r="SKS6" s="65"/>
      <c r="SKT6" s="65"/>
      <c r="SKU6" s="65"/>
      <c r="SKV6" s="65"/>
      <c r="SKW6" s="65"/>
      <c r="SKX6" s="65"/>
      <c r="SKY6" s="65"/>
      <c r="SKZ6" s="65"/>
      <c r="SLA6" s="65"/>
      <c r="SLB6" s="65"/>
      <c r="SLC6" s="65"/>
      <c r="SLD6" s="65"/>
      <c r="SLE6" s="65"/>
      <c r="SLF6" s="65"/>
      <c r="SLG6" s="65"/>
      <c r="SLH6" s="65"/>
      <c r="SLI6" s="65"/>
      <c r="SLJ6" s="65"/>
      <c r="SLK6" s="65"/>
      <c r="SLL6" s="65"/>
      <c r="SLM6" s="65"/>
      <c r="SLN6" s="65"/>
      <c r="SLO6" s="65"/>
      <c r="SLP6" s="65"/>
      <c r="SLQ6" s="65"/>
      <c r="SLR6" s="65"/>
      <c r="SLS6" s="65"/>
      <c r="SLT6" s="65"/>
      <c r="SLU6" s="65"/>
      <c r="SLV6" s="65"/>
      <c r="SLW6" s="65"/>
      <c r="SLX6" s="65"/>
      <c r="SLY6" s="65"/>
      <c r="SLZ6" s="65"/>
      <c r="SMA6" s="65"/>
      <c r="SMB6" s="65"/>
      <c r="SMC6" s="65"/>
      <c r="SMD6" s="65"/>
      <c r="SME6" s="65"/>
      <c r="SMF6" s="65"/>
      <c r="SMG6" s="65"/>
      <c r="SMH6" s="65"/>
      <c r="SMI6" s="65"/>
      <c r="SMJ6" s="65"/>
      <c r="SMK6" s="65"/>
      <c r="SML6" s="65"/>
      <c r="SMM6" s="65"/>
      <c r="SMN6" s="65"/>
      <c r="SMO6" s="65"/>
      <c r="SMP6" s="65"/>
      <c r="SMQ6" s="65"/>
      <c r="SMR6" s="65"/>
      <c r="SMS6" s="65"/>
      <c r="SMT6" s="65"/>
      <c r="SMU6" s="65"/>
      <c r="SMV6" s="65"/>
      <c r="SMW6" s="65"/>
      <c r="SMX6" s="65"/>
      <c r="SMY6" s="65"/>
      <c r="SMZ6" s="65"/>
      <c r="SNA6" s="65"/>
      <c r="SNB6" s="65"/>
      <c r="SNC6" s="65"/>
      <c r="SND6" s="65"/>
      <c r="SNE6" s="65"/>
      <c r="SNF6" s="65"/>
      <c r="SNG6" s="65"/>
      <c r="SNH6" s="65"/>
      <c r="SNI6" s="65"/>
      <c r="SNJ6" s="65"/>
      <c r="SNK6" s="65"/>
      <c r="SNL6" s="65"/>
      <c r="SNM6" s="65"/>
      <c r="SNN6" s="65"/>
      <c r="SNO6" s="65"/>
      <c r="SNP6" s="65"/>
      <c r="SNQ6" s="65"/>
      <c r="SNR6" s="65"/>
      <c r="SNS6" s="65"/>
      <c r="SNT6" s="65"/>
      <c r="SNU6" s="65"/>
      <c r="SNV6" s="65"/>
      <c r="SNW6" s="65"/>
      <c r="SNX6" s="65"/>
      <c r="SNY6" s="65"/>
      <c r="SNZ6" s="65"/>
      <c r="SOA6" s="65"/>
      <c r="SOB6" s="65"/>
      <c r="SOC6" s="65"/>
      <c r="SOD6" s="65"/>
      <c r="SOE6" s="65"/>
      <c r="SOF6" s="65"/>
      <c r="SOG6" s="65"/>
      <c r="SOH6" s="65"/>
      <c r="SOI6" s="65"/>
      <c r="SOJ6" s="65"/>
      <c r="SOK6" s="65"/>
      <c r="SOL6" s="65"/>
      <c r="SOM6" s="65"/>
      <c r="SON6" s="65"/>
      <c r="SOO6" s="65"/>
      <c r="SOP6" s="65"/>
      <c r="SOQ6" s="65"/>
      <c r="SOR6" s="65"/>
      <c r="SOS6" s="65"/>
      <c r="SOT6" s="65"/>
      <c r="SOU6" s="65"/>
      <c r="SOV6" s="65"/>
      <c r="SOW6" s="65"/>
      <c r="SOX6" s="65"/>
      <c r="SOY6" s="65"/>
      <c r="SOZ6" s="65"/>
      <c r="SPA6" s="65"/>
      <c r="SPB6" s="65"/>
      <c r="SPC6" s="65"/>
      <c r="SPD6" s="65"/>
      <c r="SPE6" s="65"/>
      <c r="SPF6" s="65"/>
      <c r="SPG6" s="65"/>
      <c r="SPH6" s="65"/>
      <c r="SPI6" s="65"/>
      <c r="SPJ6" s="65"/>
      <c r="SPK6" s="65"/>
      <c r="SPL6" s="65"/>
      <c r="SPM6" s="65"/>
      <c r="SPN6" s="65"/>
      <c r="SPO6" s="65"/>
      <c r="SPP6" s="65"/>
      <c r="SPQ6" s="65"/>
      <c r="SPR6" s="65"/>
      <c r="SPS6" s="65"/>
      <c r="SPT6" s="65"/>
      <c r="SPU6" s="65"/>
      <c r="SPV6" s="65"/>
      <c r="SPW6" s="65"/>
      <c r="SPX6" s="65"/>
      <c r="SPY6" s="65"/>
      <c r="SPZ6" s="65"/>
      <c r="SQA6" s="65"/>
      <c r="SQB6" s="65"/>
      <c r="SQC6" s="65"/>
      <c r="SQD6" s="65"/>
      <c r="SQE6" s="65"/>
      <c r="SQF6" s="65"/>
      <c r="SQG6" s="65"/>
      <c r="SQH6" s="65"/>
      <c r="SQI6" s="65"/>
      <c r="SQJ6" s="65"/>
      <c r="SQK6" s="65"/>
      <c r="SQL6" s="65"/>
      <c r="SQM6" s="65"/>
      <c r="SQN6" s="65"/>
      <c r="SQO6" s="65"/>
      <c r="SQP6" s="65"/>
      <c r="SQQ6" s="65"/>
      <c r="SQR6" s="65"/>
      <c r="SQS6" s="65"/>
      <c r="SQT6" s="65"/>
      <c r="SQU6" s="65"/>
      <c r="SQV6" s="65"/>
      <c r="SQW6" s="65"/>
      <c r="SQX6" s="65"/>
      <c r="SQY6" s="65"/>
      <c r="SQZ6" s="65"/>
      <c r="SRA6" s="65"/>
      <c r="SRB6" s="65"/>
      <c r="SRC6" s="65"/>
      <c r="SRD6" s="65"/>
      <c r="SRE6" s="65"/>
      <c r="SRF6" s="65"/>
      <c r="SRG6" s="65"/>
      <c r="SRH6" s="65"/>
      <c r="SRI6" s="65"/>
      <c r="SRJ6" s="65"/>
      <c r="SRK6" s="65"/>
      <c r="SRL6" s="65"/>
      <c r="SRM6" s="65"/>
      <c r="SRN6" s="65"/>
      <c r="SRO6" s="65"/>
      <c r="SRP6" s="65"/>
      <c r="SRQ6" s="65"/>
      <c r="SRR6" s="65"/>
      <c r="SRS6" s="65"/>
      <c r="SRT6" s="65"/>
      <c r="SRU6" s="65"/>
      <c r="SRV6" s="65"/>
      <c r="SRW6" s="65"/>
      <c r="SRX6" s="65"/>
      <c r="SRY6" s="65"/>
      <c r="SRZ6" s="65"/>
      <c r="SSA6" s="65"/>
      <c r="SSB6" s="65"/>
      <c r="SSC6" s="65"/>
      <c r="SSD6" s="65"/>
      <c r="SSE6" s="65"/>
      <c r="SSF6" s="65"/>
      <c r="SSG6" s="65"/>
      <c r="SSH6" s="65"/>
      <c r="SSI6" s="65"/>
      <c r="SSJ6" s="65"/>
      <c r="SSK6" s="65"/>
      <c r="SSL6" s="65"/>
      <c r="SSM6" s="65"/>
      <c r="SSN6" s="65"/>
      <c r="SSO6" s="65"/>
      <c r="SSP6" s="65"/>
      <c r="SSQ6" s="65"/>
      <c r="SSR6" s="65"/>
      <c r="SSS6" s="65"/>
      <c r="SST6" s="65"/>
      <c r="SSU6" s="65"/>
      <c r="SSV6" s="65"/>
      <c r="SSW6" s="65"/>
      <c r="SSX6" s="65"/>
      <c r="SSY6" s="65"/>
      <c r="SSZ6" s="65"/>
      <c r="STA6" s="65"/>
      <c r="STB6" s="65"/>
      <c r="STC6" s="65"/>
      <c r="STD6" s="65"/>
      <c r="STE6" s="65"/>
      <c r="STF6" s="65"/>
      <c r="STG6" s="65"/>
      <c r="STH6" s="65"/>
      <c r="STI6" s="65"/>
      <c r="STJ6" s="65"/>
      <c r="STK6" s="65"/>
      <c r="STL6" s="65"/>
      <c r="STM6" s="65"/>
      <c r="STN6" s="65"/>
      <c r="STO6" s="65"/>
      <c r="STP6" s="65"/>
      <c r="STQ6" s="65"/>
      <c r="STR6" s="65"/>
      <c r="STS6" s="65"/>
      <c r="STT6" s="65"/>
      <c r="STU6" s="65"/>
      <c r="STV6" s="65"/>
      <c r="STW6" s="65"/>
      <c r="STX6" s="65"/>
      <c r="STY6" s="65"/>
      <c r="STZ6" s="65"/>
      <c r="SUA6" s="65"/>
      <c r="SUB6" s="65"/>
      <c r="SUC6" s="65"/>
      <c r="SUD6" s="65"/>
      <c r="SUE6" s="65"/>
      <c r="SUF6" s="65"/>
      <c r="SUG6" s="65"/>
      <c r="SUH6" s="65"/>
      <c r="SUI6" s="65"/>
      <c r="SUJ6" s="65"/>
      <c r="SUK6" s="65"/>
      <c r="SUL6" s="65"/>
      <c r="SUM6" s="65"/>
      <c r="SUN6" s="65"/>
      <c r="SUO6" s="65"/>
      <c r="SUP6" s="65"/>
      <c r="SUQ6" s="65"/>
      <c r="SUR6" s="65"/>
      <c r="SUS6" s="65"/>
      <c r="SUT6" s="65"/>
      <c r="SUU6" s="65"/>
      <c r="SUV6" s="65"/>
      <c r="SUW6" s="65"/>
      <c r="SUX6" s="65"/>
      <c r="SUY6" s="65"/>
      <c r="SUZ6" s="65"/>
      <c r="SVA6" s="65"/>
      <c r="SVB6" s="65"/>
      <c r="SVC6" s="65"/>
      <c r="SVD6" s="65"/>
      <c r="SVE6" s="65"/>
      <c r="SVF6" s="65"/>
      <c r="SVG6" s="65"/>
      <c r="SVH6" s="65"/>
      <c r="SVI6" s="65"/>
      <c r="SVJ6" s="65"/>
      <c r="SVK6" s="65"/>
      <c r="SVL6" s="65"/>
      <c r="SVM6" s="65"/>
      <c r="SVN6" s="65"/>
      <c r="SVO6" s="65"/>
      <c r="SVP6" s="65"/>
      <c r="SVQ6" s="65"/>
      <c r="SVR6" s="65"/>
      <c r="SVS6" s="65"/>
      <c r="SVT6" s="65"/>
      <c r="SVU6" s="65"/>
      <c r="SVV6" s="65"/>
      <c r="SVW6" s="65"/>
      <c r="SVX6" s="65"/>
      <c r="SVY6" s="65"/>
      <c r="SVZ6" s="65"/>
      <c r="SWA6" s="65"/>
      <c r="SWB6" s="65"/>
      <c r="SWC6" s="65"/>
      <c r="SWD6" s="65"/>
      <c r="SWE6" s="65"/>
      <c r="SWF6" s="65"/>
      <c r="SWG6" s="65"/>
      <c r="SWH6" s="65"/>
      <c r="SWI6" s="65"/>
      <c r="SWJ6" s="65"/>
      <c r="SWK6" s="65"/>
      <c r="SWL6" s="65"/>
      <c r="SWM6" s="65"/>
      <c r="SWN6" s="65"/>
      <c r="SWO6" s="65"/>
      <c r="SWP6" s="65"/>
      <c r="SWQ6" s="65"/>
      <c r="SWR6" s="65"/>
      <c r="SWS6" s="65"/>
      <c r="SWT6" s="65"/>
      <c r="SWU6" s="65"/>
      <c r="SWV6" s="65"/>
      <c r="SWW6" s="65"/>
      <c r="SWX6" s="65"/>
      <c r="SWY6" s="65"/>
      <c r="SWZ6" s="65"/>
      <c r="SXA6" s="65"/>
      <c r="SXB6" s="65"/>
      <c r="SXC6" s="65"/>
      <c r="SXD6" s="65"/>
      <c r="SXE6" s="65"/>
      <c r="SXF6" s="65"/>
      <c r="SXG6" s="65"/>
      <c r="SXH6" s="65"/>
      <c r="SXI6" s="65"/>
      <c r="SXJ6" s="65"/>
      <c r="SXK6" s="65"/>
      <c r="SXL6" s="65"/>
      <c r="SXM6" s="65"/>
      <c r="SXN6" s="65"/>
      <c r="SXO6" s="65"/>
      <c r="SXP6" s="65"/>
      <c r="SXQ6" s="65"/>
      <c r="SXR6" s="65"/>
      <c r="SXS6" s="65"/>
      <c r="SXT6" s="65"/>
      <c r="SXU6" s="65"/>
      <c r="SXV6" s="65"/>
      <c r="SXW6" s="65"/>
      <c r="SXX6" s="65"/>
      <c r="SXY6" s="65"/>
      <c r="SXZ6" s="65"/>
      <c r="SYA6" s="65"/>
      <c r="SYB6" s="65"/>
      <c r="SYC6" s="65"/>
      <c r="SYD6" s="65"/>
      <c r="SYE6" s="65"/>
      <c r="SYF6" s="65"/>
      <c r="SYG6" s="65"/>
      <c r="SYH6" s="65"/>
      <c r="SYI6" s="65"/>
      <c r="SYJ6" s="65"/>
      <c r="SYK6" s="65"/>
      <c r="SYL6" s="65"/>
      <c r="SYM6" s="65"/>
      <c r="SYN6" s="65"/>
      <c r="SYO6" s="65"/>
      <c r="SYP6" s="65"/>
      <c r="SYQ6" s="65"/>
      <c r="SYR6" s="65"/>
      <c r="SYS6" s="65"/>
      <c r="SYT6" s="65"/>
      <c r="SYU6" s="65"/>
      <c r="SYV6" s="65"/>
      <c r="SYW6" s="65"/>
      <c r="SYX6" s="65"/>
      <c r="SYY6" s="65"/>
      <c r="SYZ6" s="65"/>
      <c r="SZA6" s="65"/>
      <c r="SZB6" s="65"/>
      <c r="SZC6" s="65"/>
      <c r="SZD6" s="65"/>
      <c r="SZE6" s="65"/>
      <c r="SZF6" s="65"/>
      <c r="SZG6" s="65"/>
      <c r="SZH6" s="65"/>
      <c r="SZI6" s="65"/>
      <c r="SZJ6" s="65"/>
      <c r="SZK6" s="65"/>
      <c r="SZL6" s="65"/>
      <c r="SZM6" s="65"/>
      <c r="SZN6" s="65"/>
      <c r="SZO6" s="65"/>
      <c r="SZP6" s="65"/>
      <c r="SZQ6" s="65"/>
      <c r="SZR6" s="65"/>
      <c r="SZS6" s="65"/>
      <c r="SZT6" s="65"/>
      <c r="SZU6" s="65"/>
      <c r="SZV6" s="65"/>
      <c r="SZW6" s="65"/>
      <c r="SZX6" s="65"/>
      <c r="SZY6" s="65"/>
      <c r="SZZ6" s="65"/>
      <c r="TAA6" s="65"/>
      <c r="TAB6" s="65"/>
      <c r="TAC6" s="65"/>
      <c r="TAD6" s="65"/>
      <c r="TAE6" s="65"/>
      <c r="TAF6" s="65"/>
      <c r="TAG6" s="65"/>
      <c r="TAH6" s="65"/>
      <c r="TAI6" s="65"/>
      <c r="TAJ6" s="65"/>
      <c r="TAK6" s="65"/>
      <c r="TAL6" s="65"/>
      <c r="TAM6" s="65"/>
      <c r="TAN6" s="65"/>
      <c r="TAO6" s="65"/>
      <c r="TAP6" s="65"/>
      <c r="TAQ6" s="65"/>
      <c r="TAR6" s="65"/>
      <c r="TAS6" s="65"/>
      <c r="TAT6" s="65"/>
      <c r="TAU6" s="65"/>
      <c r="TAV6" s="65"/>
      <c r="TAW6" s="65"/>
      <c r="TAX6" s="65"/>
      <c r="TAY6" s="65"/>
      <c r="TAZ6" s="65"/>
      <c r="TBA6" s="65"/>
      <c r="TBB6" s="65"/>
      <c r="TBC6" s="65"/>
      <c r="TBD6" s="65"/>
      <c r="TBE6" s="65"/>
      <c r="TBF6" s="65"/>
      <c r="TBG6" s="65"/>
      <c r="TBH6" s="65"/>
      <c r="TBI6" s="65"/>
      <c r="TBJ6" s="65"/>
      <c r="TBK6" s="65"/>
      <c r="TBL6" s="65"/>
      <c r="TBM6" s="65"/>
      <c r="TBN6" s="65"/>
      <c r="TBO6" s="65"/>
      <c r="TBP6" s="65"/>
      <c r="TBQ6" s="65"/>
      <c r="TBR6" s="65"/>
      <c r="TBS6" s="65"/>
      <c r="TBT6" s="65"/>
      <c r="TBU6" s="65"/>
      <c r="TBV6" s="65"/>
      <c r="TBW6" s="65"/>
      <c r="TBX6" s="65"/>
      <c r="TBY6" s="65"/>
      <c r="TBZ6" s="65"/>
      <c r="TCA6" s="65"/>
      <c r="TCB6" s="65"/>
      <c r="TCC6" s="65"/>
      <c r="TCD6" s="65"/>
      <c r="TCE6" s="65"/>
      <c r="TCF6" s="65"/>
      <c r="TCG6" s="65"/>
      <c r="TCH6" s="65"/>
      <c r="TCI6" s="65"/>
      <c r="TCJ6" s="65"/>
      <c r="TCK6" s="65"/>
      <c r="TCL6" s="65"/>
      <c r="TCM6" s="65"/>
      <c r="TCN6" s="65"/>
      <c r="TCO6" s="65"/>
      <c r="TCP6" s="65"/>
      <c r="TCQ6" s="65"/>
      <c r="TCR6" s="65"/>
      <c r="TCS6" s="65"/>
      <c r="TCT6" s="65"/>
      <c r="TCU6" s="65"/>
      <c r="TCV6" s="65"/>
      <c r="TCW6" s="65"/>
      <c r="TCX6" s="65"/>
      <c r="TCY6" s="65"/>
      <c r="TCZ6" s="65"/>
      <c r="TDA6" s="65"/>
      <c r="TDB6" s="65"/>
      <c r="TDC6" s="65"/>
      <c r="TDD6" s="65"/>
      <c r="TDE6" s="65"/>
      <c r="TDF6" s="65"/>
      <c r="TDG6" s="65"/>
      <c r="TDH6" s="65"/>
      <c r="TDI6" s="65"/>
      <c r="TDJ6" s="65"/>
      <c r="TDK6" s="65"/>
      <c r="TDL6" s="65"/>
      <c r="TDM6" s="65"/>
      <c r="TDN6" s="65"/>
      <c r="TDO6" s="65"/>
      <c r="TDP6" s="65"/>
      <c r="TDQ6" s="65"/>
      <c r="TDR6" s="65"/>
      <c r="TDS6" s="65"/>
      <c r="TDT6" s="65"/>
      <c r="TDU6" s="65"/>
      <c r="TDV6" s="65"/>
      <c r="TDW6" s="65"/>
      <c r="TDX6" s="65"/>
      <c r="TDY6" s="65"/>
      <c r="TDZ6" s="65"/>
      <c r="TEA6" s="65"/>
      <c r="TEB6" s="65"/>
      <c r="TEC6" s="65"/>
      <c r="TED6" s="65"/>
      <c r="TEE6" s="65"/>
      <c r="TEF6" s="65"/>
      <c r="TEG6" s="65"/>
      <c r="TEH6" s="65"/>
      <c r="TEI6" s="65"/>
      <c r="TEJ6" s="65"/>
      <c r="TEK6" s="65"/>
      <c r="TEL6" s="65"/>
      <c r="TEM6" s="65"/>
      <c r="TEN6" s="65"/>
      <c r="TEO6" s="65"/>
      <c r="TEP6" s="65"/>
      <c r="TEQ6" s="65"/>
      <c r="TER6" s="65"/>
      <c r="TES6" s="65"/>
      <c r="TET6" s="65"/>
      <c r="TEU6" s="65"/>
      <c r="TEV6" s="65"/>
      <c r="TEW6" s="65"/>
      <c r="TEX6" s="65"/>
      <c r="TEY6" s="65"/>
      <c r="TEZ6" s="65"/>
      <c r="TFA6" s="65"/>
      <c r="TFB6" s="65"/>
      <c r="TFC6" s="65"/>
      <c r="TFD6" s="65"/>
      <c r="TFE6" s="65"/>
      <c r="TFF6" s="65"/>
      <c r="TFG6" s="65"/>
      <c r="TFH6" s="65"/>
      <c r="TFI6" s="65"/>
      <c r="TFJ6" s="65"/>
      <c r="TFK6" s="65"/>
      <c r="TFL6" s="65"/>
      <c r="TFM6" s="65"/>
      <c r="TFN6" s="65"/>
      <c r="TFO6" s="65"/>
      <c r="TFP6" s="65"/>
      <c r="TFQ6" s="65"/>
      <c r="TFR6" s="65"/>
      <c r="TFS6" s="65"/>
      <c r="TFT6" s="65"/>
      <c r="TFU6" s="65"/>
      <c r="TFV6" s="65"/>
      <c r="TFW6" s="65"/>
      <c r="TFX6" s="65"/>
      <c r="TFY6" s="65"/>
      <c r="TFZ6" s="65"/>
      <c r="TGA6" s="65"/>
      <c r="TGB6" s="65"/>
      <c r="TGC6" s="65"/>
      <c r="TGD6" s="65"/>
      <c r="TGE6" s="65"/>
      <c r="TGF6" s="65"/>
      <c r="TGG6" s="65"/>
      <c r="TGH6" s="65"/>
      <c r="TGI6" s="65"/>
      <c r="TGJ6" s="65"/>
      <c r="TGK6" s="65"/>
      <c r="TGL6" s="65"/>
      <c r="TGM6" s="65"/>
      <c r="TGN6" s="65"/>
      <c r="TGO6" s="65"/>
      <c r="TGP6" s="65"/>
      <c r="TGQ6" s="65"/>
      <c r="TGR6" s="65"/>
      <c r="TGS6" s="65"/>
      <c r="TGT6" s="65"/>
      <c r="TGU6" s="65"/>
      <c r="TGV6" s="65"/>
      <c r="TGW6" s="65"/>
      <c r="TGX6" s="65"/>
      <c r="TGY6" s="65"/>
      <c r="TGZ6" s="65"/>
      <c r="THA6" s="65"/>
      <c r="THB6" s="65"/>
      <c r="THC6" s="65"/>
      <c r="THD6" s="65"/>
      <c r="THE6" s="65"/>
      <c r="THF6" s="65"/>
      <c r="THG6" s="65"/>
      <c r="THH6" s="65"/>
      <c r="THI6" s="65"/>
      <c r="THJ6" s="65"/>
      <c r="THK6" s="65"/>
      <c r="THL6" s="65"/>
      <c r="THM6" s="65"/>
      <c r="THN6" s="65"/>
      <c r="THO6" s="65"/>
      <c r="THP6" s="65"/>
      <c r="THQ6" s="65"/>
      <c r="THR6" s="65"/>
      <c r="THS6" s="65"/>
      <c r="THT6" s="65"/>
      <c r="THU6" s="65"/>
      <c r="THV6" s="65"/>
      <c r="THW6" s="65"/>
      <c r="THX6" s="65"/>
      <c r="THY6" s="65"/>
      <c r="THZ6" s="65"/>
      <c r="TIA6" s="65"/>
      <c r="TIB6" s="65"/>
      <c r="TIC6" s="65"/>
      <c r="TID6" s="65"/>
      <c r="TIE6" s="65"/>
      <c r="TIF6" s="65"/>
      <c r="TIG6" s="65"/>
      <c r="TIH6" s="65"/>
      <c r="TII6" s="65"/>
      <c r="TIJ6" s="65"/>
      <c r="TIK6" s="65"/>
      <c r="TIL6" s="65"/>
      <c r="TIM6" s="65"/>
      <c r="TIN6" s="65"/>
      <c r="TIO6" s="65"/>
      <c r="TIP6" s="65"/>
      <c r="TIQ6" s="65"/>
      <c r="TIR6" s="65"/>
      <c r="TIS6" s="65"/>
      <c r="TIT6" s="65"/>
      <c r="TIU6" s="65"/>
      <c r="TIV6" s="65"/>
      <c r="TIW6" s="65"/>
      <c r="TIX6" s="65"/>
      <c r="TIY6" s="65"/>
      <c r="TIZ6" s="65"/>
      <c r="TJA6" s="65"/>
      <c r="TJB6" s="65"/>
      <c r="TJC6" s="65"/>
      <c r="TJD6" s="65"/>
      <c r="TJE6" s="65"/>
      <c r="TJF6" s="65"/>
      <c r="TJG6" s="65"/>
      <c r="TJH6" s="65"/>
      <c r="TJI6" s="65"/>
      <c r="TJJ6" s="65"/>
      <c r="TJK6" s="65"/>
      <c r="TJL6" s="65"/>
      <c r="TJM6" s="65"/>
      <c r="TJN6" s="65"/>
      <c r="TJO6" s="65"/>
      <c r="TJP6" s="65"/>
      <c r="TJQ6" s="65"/>
      <c r="TJR6" s="65"/>
      <c r="TJS6" s="65"/>
      <c r="TJT6" s="65"/>
      <c r="TJU6" s="65"/>
      <c r="TJV6" s="65"/>
      <c r="TJW6" s="65"/>
      <c r="TJX6" s="65"/>
      <c r="TJY6" s="65"/>
      <c r="TJZ6" s="65"/>
      <c r="TKA6" s="65"/>
      <c r="TKB6" s="65"/>
      <c r="TKC6" s="65"/>
      <c r="TKD6" s="65"/>
      <c r="TKE6" s="65"/>
      <c r="TKF6" s="65"/>
      <c r="TKG6" s="65"/>
      <c r="TKH6" s="65"/>
      <c r="TKI6" s="65"/>
      <c r="TKJ6" s="65"/>
      <c r="TKK6" s="65"/>
      <c r="TKL6" s="65"/>
      <c r="TKM6" s="65"/>
      <c r="TKN6" s="65"/>
      <c r="TKO6" s="65"/>
      <c r="TKP6" s="65"/>
      <c r="TKQ6" s="65"/>
      <c r="TKR6" s="65"/>
      <c r="TKS6" s="65"/>
      <c r="TKT6" s="65"/>
      <c r="TKU6" s="65"/>
      <c r="TKV6" s="65"/>
      <c r="TKW6" s="65"/>
      <c r="TKX6" s="65"/>
      <c r="TKY6" s="65"/>
      <c r="TKZ6" s="65"/>
      <c r="TLA6" s="65"/>
      <c r="TLB6" s="65"/>
      <c r="TLC6" s="65"/>
      <c r="TLD6" s="65"/>
      <c r="TLE6" s="65"/>
      <c r="TLF6" s="65"/>
      <c r="TLG6" s="65"/>
      <c r="TLH6" s="65"/>
      <c r="TLI6" s="65"/>
      <c r="TLJ6" s="65"/>
      <c r="TLK6" s="65"/>
      <c r="TLL6" s="65"/>
      <c r="TLM6" s="65"/>
      <c r="TLN6" s="65"/>
      <c r="TLO6" s="65"/>
      <c r="TLP6" s="65"/>
      <c r="TLQ6" s="65"/>
      <c r="TLR6" s="65"/>
      <c r="TLS6" s="65"/>
      <c r="TLT6" s="65"/>
      <c r="TLU6" s="65"/>
      <c r="TLV6" s="65"/>
      <c r="TLW6" s="65"/>
      <c r="TLX6" s="65"/>
      <c r="TLY6" s="65"/>
      <c r="TLZ6" s="65"/>
      <c r="TMA6" s="65"/>
      <c r="TMB6" s="65"/>
      <c r="TMC6" s="65"/>
      <c r="TMD6" s="65"/>
      <c r="TME6" s="65"/>
      <c r="TMF6" s="65"/>
      <c r="TMG6" s="65"/>
      <c r="TMH6" s="65"/>
      <c r="TMI6" s="65"/>
      <c r="TMJ6" s="65"/>
      <c r="TMK6" s="65"/>
      <c r="TML6" s="65"/>
      <c r="TMM6" s="65"/>
      <c r="TMN6" s="65"/>
      <c r="TMO6" s="65"/>
      <c r="TMP6" s="65"/>
      <c r="TMQ6" s="65"/>
      <c r="TMR6" s="65"/>
      <c r="TMS6" s="65"/>
      <c r="TMT6" s="65"/>
      <c r="TMU6" s="65"/>
      <c r="TMV6" s="65"/>
      <c r="TMW6" s="65"/>
      <c r="TMX6" s="65"/>
      <c r="TMY6" s="65"/>
      <c r="TMZ6" s="65"/>
      <c r="TNA6" s="65"/>
      <c r="TNB6" s="65"/>
      <c r="TNC6" s="65"/>
      <c r="TND6" s="65"/>
      <c r="TNE6" s="65"/>
      <c r="TNF6" s="65"/>
      <c r="TNG6" s="65"/>
      <c r="TNH6" s="65"/>
      <c r="TNI6" s="65"/>
      <c r="TNJ6" s="65"/>
      <c r="TNK6" s="65"/>
      <c r="TNL6" s="65"/>
      <c r="TNM6" s="65"/>
      <c r="TNN6" s="65"/>
      <c r="TNO6" s="65"/>
      <c r="TNP6" s="65"/>
      <c r="TNQ6" s="65"/>
      <c r="TNR6" s="65"/>
      <c r="TNS6" s="65"/>
      <c r="TNT6" s="65"/>
      <c r="TNU6" s="65"/>
      <c r="TNV6" s="65"/>
      <c r="TNW6" s="65"/>
      <c r="TNX6" s="65"/>
      <c r="TNY6" s="65"/>
      <c r="TNZ6" s="65"/>
      <c r="TOA6" s="65"/>
      <c r="TOB6" s="65"/>
      <c r="TOC6" s="65"/>
      <c r="TOD6" s="65"/>
      <c r="TOE6" s="65"/>
      <c r="TOF6" s="65"/>
      <c r="TOG6" s="65"/>
      <c r="TOH6" s="65"/>
      <c r="TOI6" s="65"/>
      <c r="TOJ6" s="65"/>
      <c r="TOK6" s="65"/>
      <c r="TOL6" s="65"/>
      <c r="TOM6" s="65"/>
      <c r="TON6" s="65"/>
      <c r="TOO6" s="65"/>
      <c r="TOP6" s="65"/>
      <c r="TOQ6" s="65"/>
      <c r="TOR6" s="65"/>
      <c r="TOS6" s="65"/>
      <c r="TOT6" s="65"/>
      <c r="TOU6" s="65"/>
      <c r="TOV6" s="65"/>
      <c r="TOW6" s="65"/>
      <c r="TOX6" s="65"/>
      <c r="TOY6" s="65"/>
      <c r="TOZ6" s="65"/>
      <c r="TPA6" s="65"/>
      <c r="TPB6" s="65"/>
      <c r="TPC6" s="65"/>
      <c r="TPD6" s="65"/>
      <c r="TPE6" s="65"/>
      <c r="TPF6" s="65"/>
      <c r="TPG6" s="65"/>
      <c r="TPH6" s="65"/>
      <c r="TPI6" s="65"/>
      <c r="TPJ6" s="65"/>
      <c r="TPK6" s="65"/>
      <c r="TPL6" s="65"/>
      <c r="TPM6" s="65"/>
      <c r="TPN6" s="65"/>
      <c r="TPO6" s="65"/>
      <c r="TPP6" s="65"/>
      <c r="TPQ6" s="65"/>
      <c r="TPR6" s="65"/>
      <c r="TPS6" s="65"/>
      <c r="TPT6" s="65"/>
      <c r="TPU6" s="65"/>
      <c r="TPV6" s="65"/>
      <c r="TPW6" s="65"/>
      <c r="TPX6" s="65"/>
      <c r="TPY6" s="65"/>
      <c r="TPZ6" s="65"/>
      <c r="TQA6" s="65"/>
      <c r="TQB6" s="65"/>
      <c r="TQC6" s="65"/>
      <c r="TQD6" s="65"/>
      <c r="TQE6" s="65"/>
      <c r="TQF6" s="65"/>
      <c r="TQG6" s="65"/>
      <c r="TQH6" s="65"/>
      <c r="TQI6" s="65"/>
      <c r="TQJ6" s="65"/>
      <c r="TQK6" s="65"/>
      <c r="TQL6" s="65"/>
      <c r="TQM6" s="65"/>
      <c r="TQN6" s="65"/>
      <c r="TQO6" s="65"/>
      <c r="TQP6" s="65"/>
      <c r="TQQ6" s="65"/>
      <c r="TQR6" s="65"/>
      <c r="TQS6" s="65"/>
      <c r="TQT6" s="65"/>
      <c r="TQU6" s="65"/>
      <c r="TQV6" s="65"/>
      <c r="TQW6" s="65"/>
      <c r="TQX6" s="65"/>
      <c r="TQY6" s="65"/>
      <c r="TQZ6" s="65"/>
      <c r="TRA6" s="65"/>
      <c r="TRB6" s="65"/>
      <c r="TRC6" s="65"/>
      <c r="TRD6" s="65"/>
      <c r="TRE6" s="65"/>
      <c r="TRF6" s="65"/>
      <c r="TRG6" s="65"/>
      <c r="TRH6" s="65"/>
      <c r="TRI6" s="65"/>
      <c r="TRJ6" s="65"/>
      <c r="TRK6" s="65"/>
      <c r="TRL6" s="65"/>
      <c r="TRM6" s="65"/>
      <c r="TRN6" s="65"/>
      <c r="TRO6" s="65"/>
      <c r="TRP6" s="65"/>
      <c r="TRQ6" s="65"/>
      <c r="TRR6" s="65"/>
      <c r="TRS6" s="65"/>
      <c r="TRT6" s="65"/>
      <c r="TRU6" s="65"/>
      <c r="TRV6" s="65"/>
      <c r="TRW6" s="65"/>
      <c r="TRX6" s="65"/>
      <c r="TRY6" s="65"/>
      <c r="TRZ6" s="65"/>
      <c r="TSA6" s="65"/>
      <c r="TSB6" s="65"/>
      <c r="TSC6" s="65"/>
      <c r="TSD6" s="65"/>
      <c r="TSE6" s="65"/>
      <c r="TSF6" s="65"/>
      <c r="TSG6" s="65"/>
      <c r="TSH6" s="65"/>
      <c r="TSI6" s="65"/>
      <c r="TSJ6" s="65"/>
      <c r="TSK6" s="65"/>
      <c r="TSL6" s="65"/>
      <c r="TSM6" s="65"/>
      <c r="TSN6" s="65"/>
      <c r="TSO6" s="65"/>
      <c r="TSP6" s="65"/>
      <c r="TSQ6" s="65"/>
      <c r="TSR6" s="65"/>
      <c r="TSS6" s="65"/>
      <c r="TST6" s="65"/>
      <c r="TSU6" s="65"/>
      <c r="TSV6" s="65"/>
      <c r="TSW6" s="65"/>
      <c r="TSX6" s="65"/>
      <c r="TSY6" s="65"/>
      <c r="TSZ6" s="65"/>
      <c r="TTA6" s="65"/>
      <c r="TTB6" s="65"/>
      <c r="TTC6" s="65"/>
      <c r="TTD6" s="65"/>
      <c r="TTE6" s="65"/>
      <c r="TTF6" s="65"/>
      <c r="TTG6" s="65"/>
      <c r="TTH6" s="65"/>
      <c r="TTI6" s="65"/>
      <c r="TTJ6" s="65"/>
      <c r="TTK6" s="65"/>
      <c r="TTL6" s="65"/>
      <c r="TTM6" s="65"/>
      <c r="TTN6" s="65"/>
      <c r="TTO6" s="65"/>
      <c r="TTP6" s="65"/>
      <c r="TTQ6" s="65"/>
      <c r="TTR6" s="65"/>
      <c r="TTS6" s="65"/>
      <c r="TTT6" s="65"/>
      <c r="TTU6" s="65"/>
      <c r="TTV6" s="65"/>
      <c r="TTW6" s="65"/>
      <c r="TTX6" s="65"/>
      <c r="TTY6" s="65"/>
      <c r="TTZ6" s="65"/>
      <c r="TUA6" s="65"/>
      <c r="TUB6" s="65"/>
      <c r="TUC6" s="65"/>
      <c r="TUD6" s="65"/>
      <c r="TUE6" s="65"/>
      <c r="TUF6" s="65"/>
      <c r="TUG6" s="65"/>
      <c r="TUH6" s="65"/>
      <c r="TUI6" s="65"/>
      <c r="TUJ6" s="65"/>
      <c r="TUK6" s="65"/>
      <c r="TUL6" s="65"/>
      <c r="TUM6" s="65"/>
      <c r="TUN6" s="65"/>
      <c r="TUO6" s="65"/>
      <c r="TUP6" s="65"/>
      <c r="TUQ6" s="65"/>
      <c r="TUR6" s="65"/>
      <c r="TUS6" s="65"/>
      <c r="TUT6" s="65"/>
      <c r="TUU6" s="65"/>
      <c r="TUV6" s="65"/>
      <c r="TUW6" s="65"/>
      <c r="TUX6" s="65"/>
      <c r="TUY6" s="65"/>
      <c r="TUZ6" s="65"/>
      <c r="TVA6" s="65"/>
      <c r="TVB6" s="65"/>
      <c r="TVC6" s="65"/>
      <c r="TVD6" s="65"/>
      <c r="TVE6" s="65"/>
      <c r="TVF6" s="65"/>
      <c r="TVG6" s="65"/>
      <c r="TVH6" s="65"/>
      <c r="TVI6" s="65"/>
      <c r="TVJ6" s="65"/>
      <c r="TVK6" s="65"/>
      <c r="TVL6" s="65"/>
      <c r="TVM6" s="65"/>
      <c r="TVN6" s="65"/>
      <c r="TVO6" s="65"/>
      <c r="TVP6" s="65"/>
      <c r="TVQ6" s="65"/>
      <c r="TVR6" s="65"/>
      <c r="TVS6" s="65"/>
      <c r="TVT6" s="65"/>
      <c r="TVU6" s="65"/>
      <c r="TVV6" s="65"/>
      <c r="TVW6" s="65"/>
      <c r="TVX6" s="65"/>
      <c r="TVY6" s="65"/>
      <c r="TVZ6" s="65"/>
      <c r="TWA6" s="65"/>
      <c r="TWB6" s="65"/>
      <c r="TWC6" s="65"/>
      <c r="TWD6" s="65"/>
      <c r="TWE6" s="65"/>
      <c r="TWF6" s="65"/>
      <c r="TWG6" s="65"/>
      <c r="TWH6" s="65"/>
      <c r="TWI6" s="65"/>
      <c r="TWJ6" s="65"/>
      <c r="TWK6" s="65"/>
      <c r="TWL6" s="65"/>
      <c r="TWM6" s="65"/>
      <c r="TWN6" s="65"/>
      <c r="TWO6" s="65"/>
      <c r="TWP6" s="65"/>
      <c r="TWQ6" s="65"/>
      <c r="TWR6" s="65"/>
      <c r="TWS6" s="65"/>
      <c r="TWT6" s="65"/>
      <c r="TWU6" s="65"/>
      <c r="TWV6" s="65"/>
      <c r="TWW6" s="65"/>
      <c r="TWX6" s="65"/>
      <c r="TWY6" s="65"/>
      <c r="TWZ6" s="65"/>
      <c r="TXA6" s="65"/>
      <c r="TXB6" s="65"/>
      <c r="TXC6" s="65"/>
      <c r="TXD6" s="65"/>
      <c r="TXE6" s="65"/>
      <c r="TXF6" s="65"/>
      <c r="TXG6" s="65"/>
      <c r="TXH6" s="65"/>
      <c r="TXI6" s="65"/>
      <c r="TXJ6" s="65"/>
      <c r="TXK6" s="65"/>
      <c r="TXL6" s="65"/>
      <c r="TXM6" s="65"/>
      <c r="TXN6" s="65"/>
      <c r="TXO6" s="65"/>
      <c r="TXP6" s="65"/>
      <c r="TXQ6" s="65"/>
      <c r="TXR6" s="65"/>
      <c r="TXS6" s="65"/>
      <c r="TXT6" s="65"/>
      <c r="TXU6" s="65"/>
      <c r="TXV6" s="65"/>
      <c r="TXW6" s="65"/>
      <c r="TXX6" s="65"/>
      <c r="TXY6" s="65"/>
      <c r="TXZ6" s="65"/>
      <c r="TYA6" s="65"/>
      <c r="TYB6" s="65"/>
      <c r="TYC6" s="65"/>
      <c r="TYD6" s="65"/>
      <c r="TYE6" s="65"/>
      <c r="TYF6" s="65"/>
      <c r="TYG6" s="65"/>
      <c r="TYH6" s="65"/>
      <c r="TYI6" s="65"/>
      <c r="TYJ6" s="65"/>
      <c r="TYK6" s="65"/>
      <c r="TYL6" s="65"/>
      <c r="TYM6" s="65"/>
      <c r="TYN6" s="65"/>
      <c r="TYO6" s="65"/>
      <c r="TYP6" s="65"/>
      <c r="TYQ6" s="65"/>
      <c r="TYR6" s="65"/>
      <c r="TYS6" s="65"/>
      <c r="TYT6" s="65"/>
      <c r="TYU6" s="65"/>
      <c r="TYV6" s="65"/>
      <c r="TYW6" s="65"/>
      <c r="TYX6" s="65"/>
      <c r="TYY6" s="65"/>
      <c r="TYZ6" s="65"/>
      <c r="TZA6" s="65"/>
      <c r="TZB6" s="65"/>
      <c r="TZC6" s="65"/>
      <c r="TZD6" s="65"/>
      <c r="TZE6" s="65"/>
      <c r="TZF6" s="65"/>
      <c r="TZG6" s="65"/>
      <c r="TZH6" s="65"/>
      <c r="TZI6" s="65"/>
      <c r="TZJ6" s="65"/>
      <c r="TZK6" s="65"/>
      <c r="TZL6" s="65"/>
      <c r="TZM6" s="65"/>
      <c r="TZN6" s="65"/>
      <c r="TZO6" s="65"/>
      <c r="TZP6" s="65"/>
      <c r="TZQ6" s="65"/>
      <c r="TZR6" s="65"/>
      <c r="TZS6" s="65"/>
      <c r="TZT6" s="65"/>
      <c r="TZU6" s="65"/>
      <c r="TZV6" s="65"/>
      <c r="TZW6" s="65"/>
      <c r="TZX6" s="65"/>
      <c r="TZY6" s="65"/>
      <c r="TZZ6" s="65"/>
      <c r="UAA6" s="65"/>
      <c r="UAB6" s="65"/>
      <c r="UAC6" s="65"/>
      <c r="UAD6" s="65"/>
      <c r="UAE6" s="65"/>
      <c r="UAF6" s="65"/>
      <c r="UAG6" s="65"/>
      <c r="UAH6" s="65"/>
      <c r="UAI6" s="65"/>
      <c r="UAJ6" s="65"/>
      <c r="UAK6" s="65"/>
      <c r="UAL6" s="65"/>
      <c r="UAM6" s="65"/>
      <c r="UAN6" s="65"/>
      <c r="UAO6" s="65"/>
      <c r="UAP6" s="65"/>
      <c r="UAQ6" s="65"/>
      <c r="UAR6" s="65"/>
      <c r="UAS6" s="65"/>
      <c r="UAT6" s="65"/>
      <c r="UAU6" s="65"/>
      <c r="UAV6" s="65"/>
      <c r="UAW6" s="65"/>
      <c r="UAX6" s="65"/>
      <c r="UAY6" s="65"/>
      <c r="UAZ6" s="65"/>
      <c r="UBA6" s="65"/>
      <c r="UBB6" s="65"/>
      <c r="UBC6" s="65"/>
      <c r="UBD6" s="65"/>
      <c r="UBE6" s="65"/>
      <c r="UBF6" s="65"/>
      <c r="UBG6" s="65"/>
      <c r="UBH6" s="65"/>
      <c r="UBI6" s="65"/>
      <c r="UBJ6" s="65"/>
      <c r="UBK6" s="65"/>
      <c r="UBL6" s="65"/>
      <c r="UBM6" s="65"/>
      <c r="UBN6" s="65"/>
      <c r="UBO6" s="65"/>
      <c r="UBP6" s="65"/>
      <c r="UBQ6" s="65"/>
      <c r="UBR6" s="65"/>
      <c r="UBS6" s="65"/>
      <c r="UBT6" s="65"/>
      <c r="UBU6" s="65"/>
      <c r="UBV6" s="65"/>
      <c r="UBW6" s="65"/>
      <c r="UBX6" s="65"/>
      <c r="UBY6" s="65"/>
      <c r="UBZ6" s="65"/>
      <c r="UCA6" s="65"/>
      <c r="UCB6" s="65"/>
      <c r="UCC6" s="65"/>
      <c r="UCD6" s="65"/>
      <c r="UCE6" s="65"/>
      <c r="UCF6" s="65"/>
      <c r="UCG6" s="65"/>
      <c r="UCH6" s="65"/>
      <c r="UCI6" s="65"/>
      <c r="UCJ6" s="65"/>
      <c r="UCK6" s="65"/>
      <c r="UCL6" s="65"/>
      <c r="UCM6" s="65"/>
      <c r="UCN6" s="65"/>
      <c r="UCO6" s="65"/>
      <c r="UCP6" s="65"/>
      <c r="UCQ6" s="65"/>
      <c r="UCR6" s="65"/>
      <c r="UCS6" s="65"/>
      <c r="UCT6" s="65"/>
      <c r="UCU6" s="65"/>
      <c r="UCV6" s="65"/>
      <c r="UCW6" s="65"/>
      <c r="UCX6" s="65"/>
      <c r="UCY6" s="65"/>
      <c r="UCZ6" s="65"/>
      <c r="UDA6" s="65"/>
      <c r="UDB6" s="65"/>
      <c r="UDC6" s="65"/>
      <c r="UDD6" s="65"/>
      <c r="UDE6" s="65"/>
      <c r="UDF6" s="65"/>
      <c r="UDG6" s="65"/>
      <c r="UDH6" s="65"/>
      <c r="UDI6" s="65"/>
      <c r="UDJ6" s="65"/>
      <c r="UDK6" s="65"/>
      <c r="UDL6" s="65"/>
      <c r="UDM6" s="65"/>
      <c r="UDN6" s="65"/>
      <c r="UDO6" s="65"/>
      <c r="UDP6" s="65"/>
      <c r="UDQ6" s="65"/>
      <c r="UDR6" s="65"/>
      <c r="UDS6" s="65"/>
      <c r="UDT6" s="65"/>
      <c r="UDU6" s="65"/>
      <c r="UDV6" s="65"/>
      <c r="UDW6" s="65"/>
      <c r="UDX6" s="65"/>
      <c r="UDY6" s="65"/>
      <c r="UDZ6" s="65"/>
      <c r="UEA6" s="65"/>
      <c r="UEB6" s="65"/>
      <c r="UEC6" s="65"/>
      <c r="UED6" s="65"/>
      <c r="UEE6" s="65"/>
      <c r="UEF6" s="65"/>
      <c r="UEG6" s="65"/>
      <c r="UEH6" s="65"/>
      <c r="UEI6" s="65"/>
      <c r="UEJ6" s="65"/>
      <c r="UEK6" s="65"/>
      <c r="UEL6" s="65"/>
      <c r="UEM6" s="65"/>
      <c r="UEN6" s="65"/>
      <c r="UEO6" s="65"/>
      <c r="UEP6" s="65"/>
      <c r="UEQ6" s="65"/>
      <c r="UER6" s="65"/>
      <c r="UES6" s="65"/>
      <c r="UET6" s="65"/>
      <c r="UEU6" s="65"/>
      <c r="UEV6" s="65"/>
      <c r="UEW6" s="65"/>
      <c r="UEX6" s="65"/>
      <c r="UEY6" s="65"/>
      <c r="UEZ6" s="65"/>
      <c r="UFA6" s="65"/>
      <c r="UFB6" s="65"/>
      <c r="UFC6" s="65"/>
      <c r="UFD6" s="65"/>
      <c r="UFE6" s="65"/>
      <c r="UFF6" s="65"/>
      <c r="UFG6" s="65"/>
      <c r="UFH6" s="65"/>
      <c r="UFI6" s="65"/>
      <c r="UFJ6" s="65"/>
      <c r="UFK6" s="65"/>
      <c r="UFL6" s="65"/>
      <c r="UFM6" s="65"/>
      <c r="UFN6" s="65"/>
      <c r="UFO6" s="65"/>
      <c r="UFP6" s="65"/>
      <c r="UFQ6" s="65"/>
      <c r="UFR6" s="65"/>
      <c r="UFS6" s="65"/>
      <c r="UFT6" s="65"/>
      <c r="UFU6" s="65"/>
      <c r="UFV6" s="65"/>
      <c r="UFW6" s="65"/>
      <c r="UFX6" s="65"/>
      <c r="UFY6" s="65"/>
      <c r="UFZ6" s="65"/>
      <c r="UGA6" s="65"/>
      <c r="UGB6" s="65"/>
      <c r="UGC6" s="65"/>
      <c r="UGD6" s="65"/>
      <c r="UGE6" s="65"/>
      <c r="UGF6" s="65"/>
      <c r="UGG6" s="65"/>
      <c r="UGH6" s="65"/>
      <c r="UGI6" s="65"/>
      <c r="UGJ6" s="65"/>
      <c r="UGK6" s="65"/>
      <c r="UGL6" s="65"/>
      <c r="UGM6" s="65"/>
      <c r="UGN6" s="65"/>
      <c r="UGO6" s="65"/>
      <c r="UGP6" s="65"/>
      <c r="UGQ6" s="65"/>
      <c r="UGR6" s="65"/>
      <c r="UGS6" s="65"/>
      <c r="UGT6" s="65"/>
      <c r="UGU6" s="65"/>
      <c r="UGV6" s="65"/>
      <c r="UGW6" s="65"/>
      <c r="UGX6" s="65"/>
      <c r="UGY6" s="65"/>
      <c r="UGZ6" s="65"/>
      <c r="UHA6" s="65"/>
      <c r="UHB6" s="65"/>
      <c r="UHC6" s="65"/>
      <c r="UHD6" s="65"/>
      <c r="UHE6" s="65"/>
      <c r="UHF6" s="65"/>
      <c r="UHG6" s="65"/>
      <c r="UHH6" s="65"/>
      <c r="UHI6" s="65"/>
      <c r="UHJ6" s="65"/>
      <c r="UHK6" s="65"/>
      <c r="UHL6" s="65"/>
      <c r="UHM6" s="65"/>
      <c r="UHN6" s="65"/>
      <c r="UHO6" s="65"/>
      <c r="UHP6" s="65"/>
      <c r="UHQ6" s="65"/>
      <c r="UHR6" s="65"/>
      <c r="UHS6" s="65"/>
      <c r="UHT6" s="65"/>
      <c r="UHU6" s="65"/>
      <c r="UHV6" s="65"/>
      <c r="UHW6" s="65"/>
      <c r="UHX6" s="65"/>
      <c r="UHY6" s="65"/>
      <c r="UHZ6" s="65"/>
      <c r="UIA6" s="65"/>
      <c r="UIB6" s="65"/>
      <c r="UIC6" s="65"/>
      <c r="UID6" s="65"/>
      <c r="UIE6" s="65"/>
      <c r="UIF6" s="65"/>
      <c r="UIG6" s="65"/>
      <c r="UIH6" s="65"/>
      <c r="UII6" s="65"/>
      <c r="UIJ6" s="65"/>
      <c r="UIK6" s="65"/>
      <c r="UIL6" s="65"/>
      <c r="UIM6" s="65"/>
      <c r="UIN6" s="65"/>
      <c r="UIO6" s="65"/>
      <c r="UIP6" s="65"/>
      <c r="UIQ6" s="65"/>
      <c r="UIR6" s="65"/>
      <c r="UIS6" s="65"/>
      <c r="UIT6" s="65"/>
      <c r="UIU6" s="65"/>
      <c r="UIV6" s="65"/>
      <c r="UIW6" s="65"/>
      <c r="UIX6" s="65"/>
      <c r="UIY6" s="65"/>
      <c r="UIZ6" s="65"/>
      <c r="UJA6" s="65"/>
      <c r="UJB6" s="65"/>
      <c r="UJC6" s="65"/>
      <c r="UJD6" s="65"/>
      <c r="UJE6" s="65"/>
      <c r="UJF6" s="65"/>
      <c r="UJG6" s="65"/>
      <c r="UJH6" s="65"/>
      <c r="UJI6" s="65"/>
      <c r="UJJ6" s="65"/>
      <c r="UJK6" s="65"/>
      <c r="UJL6" s="65"/>
      <c r="UJM6" s="65"/>
      <c r="UJN6" s="65"/>
      <c r="UJO6" s="65"/>
      <c r="UJP6" s="65"/>
      <c r="UJQ6" s="65"/>
      <c r="UJR6" s="65"/>
      <c r="UJS6" s="65"/>
      <c r="UJT6" s="65"/>
      <c r="UJU6" s="65"/>
      <c r="UJV6" s="65"/>
      <c r="UJW6" s="65"/>
      <c r="UJX6" s="65"/>
      <c r="UJY6" s="65"/>
      <c r="UJZ6" s="65"/>
      <c r="UKA6" s="65"/>
      <c r="UKB6" s="65"/>
      <c r="UKC6" s="65"/>
      <c r="UKD6" s="65"/>
      <c r="UKE6" s="65"/>
      <c r="UKF6" s="65"/>
      <c r="UKG6" s="65"/>
      <c r="UKH6" s="65"/>
      <c r="UKI6" s="65"/>
      <c r="UKJ6" s="65"/>
      <c r="UKK6" s="65"/>
      <c r="UKL6" s="65"/>
      <c r="UKM6" s="65"/>
      <c r="UKN6" s="65"/>
      <c r="UKO6" s="65"/>
      <c r="UKP6" s="65"/>
      <c r="UKQ6" s="65"/>
      <c r="UKR6" s="65"/>
      <c r="UKS6" s="65"/>
      <c r="UKT6" s="65"/>
      <c r="UKU6" s="65"/>
      <c r="UKV6" s="65"/>
      <c r="UKW6" s="65"/>
      <c r="UKX6" s="65"/>
      <c r="UKY6" s="65"/>
      <c r="UKZ6" s="65"/>
      <c r="ULA6" s="65"/>
      <c r="ULB6" s="65"/>
      <c r="ULC6" s="65"/>
      <c r="ULD6" s="65"/>
      <c r="ULE6" s="65"/>
      <c r="ULF6" s="65"/>
      <c r="ULG6" s="65"/>
      <c r="ULH6" s="65"/>
      <c r="ULI6" s="65"/>
      <c r="ULJ6" s="65"/>
      <c r="ULK6" s="65"/>
      <c r="ULL6" s="65"/>
      <c r="ULM6" s="65"/>
      <c r="ULN6" s="65"/>
      <c r="ULO6" s="65"/>
      <c r="ULP6" s="65"/>
      <c r="ULQ6" s="65"/>
      <c r="ULR6" s="65"/>
      <c r="ULS6" s="65"/>
      <c r="ULT6" s="65"/>
      <c r="ULU6" s="65"/>
      <c r="ULV6" s="65"/>
      <c r="ULW6" s="65"/>
      <c r="ULX6" s="65"/>
      <c r="ULY6" s="65"/>
      <c r="ULZ6" s="65"/>
      <c r="UMA6" s="65"/>
      <c r="UMB6" s="65"/>
      <c r="UMC6" s="65"/>
      <c r="UMD6" s="65"/>
      <c r="UME6" s="65"/>
      <c r="UMF6" s="65"/>
      <c r="UMG6" s="65"/>
      <c r="UMH6" s="65"/>
      <c r="UMI6" s="65"/>
      <c r="UMJ6" s="65"/>
      <c r="UMK6" s="65"/>
      <c r="UML6" s="65"/>
      <c r="UMM6" s="65"/>
      <c r="UMN6" s="65"/>
      <c r="UMO6" s="65"/>
      <c r="UMP6" s="65"/>
      <c r="UMQ6" s="65"/>
      <c r="UMR6" s="65"/>
      <c r="UMS6" s="65"/>
      <c r="UMT6" s="65"/>
      <c r="UMU6" s="65"/>
      <c r="UMV6" s="65"/>
      <c r="UMW6" s="65"/>
      <c r="UMX6" s="65"/>
      <c r="UMY6" s="65"/>
      <c r="UMZ6" s="65"/>
      <c r="UNA6" s="65"/>
      <c r="UNB6" s="65"/>
      <c r="UNC6" s="65"/>
      <c r="UND6" s="65"/>
      <c r="UNE6" s="65"/>
      <c r="UNF6" s="65"/>
      <c r="UNG6" s="65"/>
      <c r="UNH6" s="65"/>
      <c r="UNI6" s="65"/>
      <c r="UNJ6" s="65"/>
      <c r="UNK6" s="65"/>
      <c r="UNL6" s="65"/>
      <c r="UNM6" s="65"/>
      <c r="UNN6" s="65"/>
      <c r="UNO6" s="65"/>
      <c r="UNP6" s="65"/>
      <c r="UNQ6" s="65"/>
      <c r="UNR6" s="65"/>
      <c r="UNS6" s="65"/>
      <c r="UNT6" s="65"/>
      <c r="UNU6" s="65"/>
      <c r="UNV6" s="65"/>
      <c r="UNW6" s="65"/>
      <c r="UNX6" s="65"/>
      <c r="UNY6" s="65"/>
      <c r="UNZ6" s="65"/>
      <c r="UOA6" s="65"/>
      <c r="UOB6" s="65"/>
      <c r="UOC6" s="65"/>
      <c r="UOD6" s="65"/>
      <c r="UOE6" s="65"/>
      <c r="UOF6" s="65"/>
      <c r="UOG6" s="65"/>
      <c r="UOH6" s="65"/>
      <c r="UOI6" s="65"/>
      <c r="UOJ6" s="65"/>
      <c r="UOK6" s="65"/>
      <c r="UOL6" s="65"/>
      <c r="UOM6" s="65"/>
      <c r="UON6" s="65"/>
      <c r="UOO6" s="65"/>
      <c r="UOP6" s="65"/>
      <c r="UOQ6" s="65"/>
      <c r="UOR6" s="65"/>
      <c r="UOS6" s="65"/>
      <c r="UOT6" s="65"/>
      <c r="UOU6" s="65"/>
      <c r="UOV6" s="65"/>
      <c r="UOW6" s="65"/>
      <c r="UOX6" s="65"/>
      <c r="UOY6" s="65"/>
      <c r="UOZ6" s="65"/>
      <c r="UPA6" s="65"/>
      <c r="UPB6" s="65"/>
      <c r="UPC6" s="65"/>
      <c r="UPD6" s="65"/>
      <c r="UPE6" s="65"/>
      <c r="UPF6" s="65"/>
      <c r="UPG6" s="65"/>
      <c r="UPH6" s="65"/>
      <c r="UPI6" s="65"/>
      <c r="UPJ6" s="65"/>
      <c r="UPK6" s="65"/>
      <c r="UPL6" s="65"/>
      <c r="UPM6" s="65"/>
      <c r="UPN6" s="65"/>
      <c r="UPO6" s="65"/>
      <c r="UPP6" s="65"/>
      <c r="UPQ6" s="65"/>
      <c r="UPR6" s="65"/>
      <c r="UPS6" s="65"/>
      <c r="UPT6" s="65"/>
      <c r="UPU6" s="65"/>
      <c r="UPV6" s="65"/>
      <c r="UPW6" s="65"/>
      <c r="UPX6" s="65"/>
      <c r="UPY6" s="65"/>
      <c r="UPZ6" s="65"/>
      <c r="UQA6" s="65"/>
      <c r="UQB6" s="65"/>
      <c r="UQC6" s="65"/>
      <c r="UQD6" s="65"/>
      <c r="UQE6" s="65"/>
      <c r="UQF6" s="65"/>
      <c r="UQG6" s="65"/>
      <c r="UQH6" s="65"/>
      <c r="UQI6" s="65"/>
      <c r="UQJ6" s="65"/>
      <c r="UQK6" s="65"/>
      <c r="UQL6" s="65"/>
      <c r="UQM6" s="65"/>
      <c r="UQN6" s="65"/>
      <c r="UQO6" s="65"/>
      <c r="UQP6" s="65"/>
      <c r="UQQ6" s="65"/>
      <c r="UQR6" s="65"/>
      <c r="UQS6" s="65"/>
      <c r="UQT6" s="65"/>
      <c r="UQU6" s="65"/>
      <c r="UQV6" s="65"/>
      <c r="UQW6" s="65"/>
      <c r="UQX6" s="65"/>
      <c r="UQY6" s="65"/>
      <c r="UQZ6" s="65"/>
      <c r="URA6" s="65"/>
      <c r="URB6" s="65"/>
      <c r="URC6" s="65"/>
      <c r="URD6" s="65"/>
      <c r="URE6" s="65"/>
      <c r="URF6" s="65"/>
      <c r="URG6" s="65"/>
      <c r="URH6" s="65"/>
      <c r="URI6" s="65"/>
      <c r="URJ6" s="65"/>
      <c r="URK6" s="65"/>
      <c r="URL6" s="65"/>
      <c r="URM6" s="65"/>
      <c r="URN6" s="65"/>
      <c r="URO6" s="65"/>
      <c r="URP6" s="65"/>
      <c r="URQ6" s="65"/>
      <c r="URR6" s="65"/>
      <c r="URS6" s="65"/>
      <c r="URT6" s="65"/>
      <c r="URU6" s="65"/>
      <c r="URV6" s="65"/>
      <c r="URW6" s="65"/>
      <c r="URX6" s="65"/>
      <c r="URY6" s="65"/>
      <c r="URZ6" s="65"/>
      <c r="USA6" s="65"/>
      <c r="USB6" s="65"/>
      <c r="USC6" s="65"/>
      <c r="USD6" s="65"/>
      <c r="USE6" s="65"/>
      <c r="USF6" s="65"/>
      <c r="USG6" s="65"/>
      <c r="USH6" s="65"/>
      <c r="USI6" s="65"/>
      <c r="USJ6" s="65"/>
      <c r="USK6" s="65"/>
      <c r="USL6" s="65"/>
      <c r="USM6" s="65"/>
      <c r="USN6" s="65"/>
      <c r="USO6" s="65"/>
      <c r="USP6" s="65"/>
      <c r="USQ6" s="65"/>
      <c r="USR6" s="65"/>
      <c r="USS6" s="65"/>
      <c r="UST6" s="65"/>
      <c r="USU6" s="65"/>
      <c r="USV6" s="65"/>
      <c r="USW6" s="65"/>
      <c r="USX6" s="65"/>
      <c r="USY6" s="65"/>
      <c r="USZ6" s="65"/>
      <c r="UTA6" s="65"/>
      <c r="UTB6" s="65"/>
      <c r="UTC6" s="65"/>
      <c r="UTD6" s="65"/>
      <c r="UTE6" s="65"/>
      <c r="UTF6" s="65"/>
      <c r="UTG6" s="65"/>
      <c r="UTH6" s="65"/>
      <c r="UTI6" s="65"/>
      <c r="UTJ6" s="65"/>
      <c r="UTK6" s="65"/>
      <c r="UTL6" s="65"/>
      <c r="UTM6" s="65"/>
      <c r="UTN6" s="65"/>
      <c r="UTO6" s="65"/>
      <c r="UTP6" s="65"/>
      <c r="UTQ6" s="65"/>
      <c r="UTR6" s="65"/>
      <c r="UTS6" s="65"/>
      <c r="UTT6" s="65"/>
      <c r="UTU6" s="65"/>
      <c r="UTV6" s="65"/>
      <c r="UTW6" s="65"/>
      <c r="UTX6" s="65"/>
      <c r="UTY6" s="65"/>
      <c r="UTZ6" s="65"/>
      <c r="UUA6" s="65"/>
      <c r="UUB6" s="65"/>
      <c r="UUC6" s="65"/>
      <c r="UUD6" s="65"/>
      <c r="UUE6" s="65"/>
      <c r="UUF6" s="65"/>
      <c r="UUG6" s="65"/>
      <c r="UUH6" s="65"/>
      <c r="UUI6" s="65"/>
      <c r="UUJ6" s="65"/>
      <c r="UUK6" s="65"/>
      <c r="UUL6" s="65"/>
      <c r="UUM6" s="65"/>
      <c r="UUN6" s="65"/>
      <c r="UUO6" s="65"/>
      <c r="UUP6" s="65"/>
      <c r="UUQ6" s="65"/>
      <c r="UUR6" s="65"/>
      <c r="UUS6" s="65"/>
      <c r="UUT6" s="65"/>
      <c r="UUU6" s="65"/>
      <c r="UUV6" s="65"/>
      <c r="UUW6" s="65"/>
      <c r="UUX6" s="65"/>
      <c r="UUY6" s="65"/>
      <c r="UUZ6" s="65"/>
      <c r="UVA6" s="65"/>
      <c r="UVB6" s="65"/>
      <c r="UVC6" s="65"/>
      <c r="UVD6" s="65"/>
      <c r="UVE6" s="65"/>
      <c r="UVF6" s="65"/>
      <c r="UVG6" s="65"/>
      <c r="UVH6" s="65"/>
      <c r="UVI6" s="65"/>
      <c r="UVJ6" s="65"/>
      <c r="UVK6" s="65"/>
      <c r="UVL6" s="65"/>
      <c r="UVM6" s="65"/>
      <c r="UVN6" s="65"/>
      <c r="UVO6" s="65"/>
      <c r="UVP6" s="65"/>
      <c r="UVQ6" s="65"/>
      <c r="UVR6" s="65"/>
      <c r="UVS6" s="65"/>
      <c r="UVT6" s="65"/>
      <c r="UVU6" s="65"/>
      <c r="UVV6" s="65"/>
      <c r="UVW6" s="65"/>
      <c r="UVX6" s="65"/>
      <c r="UVY6" s="65"/>
      <c r="UVZ6" s="65"/>
      <c r="UWA6" s="65"/>
      <c r="UWB6" s="65"/>
      <c r="UWC6" s="65"/>
      <c r="UWD6" s="65"/>
      <c r="UWE6" s="65"/>
      <c r="UWF6" s="65"/>
      <c r="UWG6" s="65"/>
      <c r="UWH6" s="65"/>
      <c r="UWI6" s="65"/>
      <c r="UWJ6" s="65"/>
      <c r="UWK6" s="65"/>
      <c r="UWL6" s="65"/>
      <c r="UWM6" s="65"/>
      <c r="UWN6" s="65"/>
      <c r="UWO6" s="65"/>
      <c r="UWP6" s="65"/>
      <c r="UWQ6" s="65"/>
      <c r="UWR6" s="65"/>
      <c r="UWS6" s="65"/>
      <c r="UWT6" s="65"/>
      <c r="UWU6" s="65"/>
      <c r="UWV6" s="65"/>
      <c r="UWW6" s="65"/>
      <c r="UWX6" s="65"/>
      <c r="UWY6" s="65"/>
      <c r="UWZ6" s="65"/>
      <c r="UXA6" s="65"/>
      <c r="UXB6" s="65"/>
      <c r="UXC6" s="65"/>
      <c r="UXD6" s="65"/>
      <c r="UXE6" s="65"/>
      <c r="UXF6" s="65"/>
      <c r="UXG6" s="65"/>
      <c r="UXH6" s="65"/>
      <c r="UXI6" s="65"/>
      <c r="UXJ6" s="65"/>
      <c r="UXK6" s="65"/>
      <c r="UXL6" s="65"/>
      <c r="UXM6" s="65"/>
      <c r="UXN6" s="65"/>
      <c r="UXO6" s="65"/>
      <c r="UXP6" s="65"/>
      <c r="UXQ6" s="65"/>
      <c r="UXR6" s="65"/>
      <c r="UXS6" s="65"/>
      <c r="UXT6" s="65"/>
      <c r="UXU6" s="65"/>
      <c r="UXV6" s="65"/>
      <c r="UXW6" s="65"/>
      <c r="UXX6" s="65"/>
      <c r="UXY6" s="65"/>
      <c r="UXZ6" s="65"/>
      <c r="UYA6" s="65"/>
      <c r="UYB6" s="65"/>
      <c r="UYC6" s="65"/>
      <c r="UYD6" s="65"/>
      <c r="UYE6" s="65"/>
      <c r="UYF6" s="65"/>
      <c r="UYG6" s="65"/>
      <c r="UYH6" s="65"/>
      <c r="UYI6" s="65"/>
      <c r="UYJ6" s="65"/>
      <c r="UYK6" s="65"/>
      <c r="UYL6" s="65"/>
      <c r="UYM6" s="65"/>
      <c r="UYN6" s="65"/>
      <c r="UYO6" s="65"/>
      <c r="UYP6" s="65"/>
      <c r="UYQ6" s="65"/>
      <c r="UYR6" s="65"/>
      <c r="UYS6" s="65"/>
      <c r="UYT6" s="65"/>
      <c r="UYU6" s="65"/>
      <c r="UYV6" s="65"/>
      <c r="UYW6" s="65"/>
      <c r="UYX6" s="65"/>
      <c r="UYY6" s="65"/>
      <c r="UYZ6" s="65"/>
      <c r="UZA6" s="65"/>
      <c r="UZB6" s="65"/>
      <c r="UZC6" s="65"/>
      <c r="UZD6" s="65"/>
      <c r="UZE6" s="65"/>
      <c r="UZF6" s="65"/>
      <c r="UZG6" s="65"/>
      <c r="UZH6" s="65"/>
      <c r="UZI6" s="65"/>
      <c r="UZJ6" s="65"/>
      <c r="UZK6" s="65"/>
      <c r="UZL6" s="65"/>
      <c r="UZM6" s="65"/>
      <c r="UZN6" s="65"/>
      <c r="UZO6" s="65"/>
      <c r="UZP6" s="65"/>
      <c r="UZQ6" s="65"/>
      <c r="UZR6" s="65"/>
      <c r="UZS6" s="65"/>
      <c r="UZT6" s="65"/>
      <c r="UZU6" s="65"/>
      <c r="UZV6" s="65"/>
      <c r="UZW6" s="65"/>
      <c r="UZX6" s="65"/>
      <c r="UZY6" s="65"/>
      <c r="UZZ6" s="65"/>
      <c r="VAA6" s="65"/>
      <c r="VAB6" s="65"/>
      <c r="VAC6" s="65"/>
      <c r="VAD6" s="65"/>
      <c r="VAE6" s="65"/>
      <c r="VAF6" s="65"/>
      <c r="VAG6" s="65"/>
      <c r="VAH6" s="65"/>
      <c r="VAI6" s="65"/>
      <c r="VAJ6" s="65"/>
      <c r="VAK6" s="65"/>
      <c r="VAL6" s="65"/>
      <c r="VAM6" s="65"/>
      <c r="VAN6" s="65"/>
      <c r="VAO6" s="65"/>
      <c r="VAP6" s="65"/>
      <c r="VAQ6" s="65"/>
      <c r="VAR6" s="65"/>
      <c r="VAS6" s="65"/>
      <c r="VAT6" s="65"/>
      <c r="VAU6" s="65"/>
      <c r="VAV6" s="65"/>
      <c r="VAW6" s="65"/>
      <c r="VAX6" s="65"/>
      <c r="VAY6" s="65"/>
      <c r="VAZ6" s="65"/>
      <c r="VBA6" s="65"/>
      <c r="VBB6" s="65"/>
      <c r="VBC6" s="65"/>
      <c r="VBD6" s="65"/>
      <c r="VBE6" s="65"/>
      <c r="VBF6" s="65"/>
      <c r="VBG6" s="65"/>
      <c r="VBH6" s="65"/>
      <c r="VBI6" s="65"/>
      <c r="VBJ6" s="65"/>
      <c r="VBK6" s="65"/>
      <c r="VBL6" s="65"/>
      <c r="VBM6" s="65"/>
      <c r="VBN6" s="65"/>
      <c r="VBO6" s="65"/>
      <c r="VBP6" s="65"/>
      <c r="VBQ6" s="65"/>
      <c r="VBR6" s="65"/>
      <c r="VBS6" s="65"/>
      <c r="VBT6" s="65"/>
      <c r="VBU6" s="65"/>
      <c r="VBV6" s="65"/>
      <c r="VBW6" s="65"/>
      <c r="VBX6" s="65"/>
      <c r="VBY6" s="65"/>
      <c r="VBZ6" s="65"/>
      <c r="VCA6" s="65"/>
      <c r="VCB6" s="65"/>
      <c r="VCC6" s="65"/>
      <c r="VCD6" s="65"/>
      <c r="VCE6" s="65"/>
      <c r="VCF6" s="65"/>
      <c r="VCG6" s="65"/>
      <c r="VCH6" s="65"/>
      <c r="VCI6" s="65"/>
      <c r="VCJ6" s="65"/>
      <c r="VCK6" s="65"/>
      <c r="VCL6" s="65"/>
      <c r="VCM6" s="65"/>
      <c r="VCN6" s="65"/>
      <c r="VCO6" s="65"/>
      <c r="VCP6" s="65"/>
      <c r="VCQ6" s="65"/>
      <c r="VCR6" s="65"/>
      <c r="VCS6" s="65"/>
      <c r="VCT6" s="65"/>
      <c r="VCU6" s="65"/>
      <c r="VCV6" s="65"/>
      <c r="VCW6" s="65"/>
      <c r="VCX6" s="65"/>
      <c r="VCY6" s="65"/>
      <c r="VCZ6" s="65"/>
      <c r="VDA6" s="65"/>
      <c r="VDB6" s="65"/>
      <c r="VDC6" s="65"/>
      <c r="VDD6" s="65"/>
      <c r="VDE6" s="65"/>
      <c r="VDF6" s="65"/>
      <c r="VDG6" s="65"/>
      <c r="VDH6" s="65"/>
      <c r="VDI6" s="65"/>
      <c r="VDJ6" s="65"/>
      <c r="VDK6" s="65"/>
      <c r="VDL6" s="65"/>
      <c r="VDM6" s="65"/>
      <c r="VDN6" s="65"/>
      <c r="VDO6" s="65"/>
      <c r="VDP6" s="65"/>
      <c r="VDQ6" s="65"/>
      <c r="VDR6" s="65"/>
      <c r="VDS6" s="65"/>
      <c r="VDT6" s="65"/>
      <c r="VDU6" s="65"/>
      <c r="VDV6" s="65"/>
      <c r="VDW6" s="65"/>
      <c r="VDX6" s="65"/>
      <c r="VDY6" s="65"/>
      <c r="VDZ6" s="65"/>
      <c r="VEA6" s="65"/>
      <c r="VEB6" s="65"/>
      <c r="VEC6" s="65"/>
      <c r="VED6" s="65"/>
      <c r="VEE6" s="65"/>
      <c r="VEF6" s="65"/>
      <c r="VEG6" s="65"/>
      <c r="VEH6" s="65"/>
      <c r="VEI6" s="65"/>
      <c r="VEJ6" s="65"/>
      <c r="VEK6" s="65"/>
      <c r="VEL6" s="65"/>
      <c r="VEM6" s="65"/>
      <c r="VEN6" s="65"/>
      <c r="VEO6" s="65"/>
      <c r="VEP6" s="65"/>
      <c r="VEQ6" s="65"/>
      <c r="VER6" s="65"/>
      <c r="VES6" s="65"/>
      <c r="VET6" s="65"/>
      <c r="VEU6" s="65"/>
      <c r="VEV6" s="65"/>
      <c r="VEW6" s="65"/>
      <c r="VEX6" s="65"/>
      <c r="VEY6" s="65"/>
      <c r="VEZ6" s="65"/>
      <c r="VFA6" s="65"/>
      <c r="VFB6" s="65"/>
      <c r="VFC6" s="65"/>
      <c r="VFD6" s="65"/>
      <c r="VFE6" s="65"/>
      <c r="VFF6" s="65"/>
      <c r="VFG6" s="65"/>
      <c r="VFH6" s="65"/>
      <c r="VFI6" s="65"/>
      <c r="VFJ6" s="65"/>
      <c r="VFK6" s="65"/>
      <c r="VFL6" s="65"/>
      <c r="VFM6" s="65"/>
      <c r="VFN6" s="65"/>
      <c r="VFO6" s="65"/>
      <c r="VFP6" s="65"/>
      <c r="VFQ6" s="65"/>
      <c r="VFR6" s="65"/>
      <c r="VFS6" s="65"/>
      <c r="VFT6" s="65"/>
      <c r="VFU6" s="65"/>
      <c r="VFV6" s="65"/>
      <c r="VFW6" s="65"/>
      <c r="VFX6" s="65"/>
      <c r="VFY6" s="65"/>
      <c r="VFZ6" s="65"/>
      <c r="VGA6" s="65"/>
      <c r="VGB6" s="65"/>
      <c r="VGC6" s="65"/>
      <c r="VGD6" s="65"/>
      <c r="VGE6" s="65"/>
      <c r="VGF6" s="65"/>
      <c r="VGG6" s="65"/>
      <c r="VGH6" s="65"/>
      <c r="VGI6" s="65"/>
      <c r="VGJ6" s="65"/>
      <c r="VGK6" s="65"/>
      <c r="VGL6" s="65"/>
      <c r="VGM6" s="65"/>
      <c r="VGN6" s="65"/>
      <c r="VGO6" s="65"/>
      <c r="VGP6" s="65"/>
      <c r="VGQ6" s="65"/>
      <c r="VGR6" s="65"/>
      <c r="VGS6" s="65"/>
      <c r="VGT6" s="65"/>
      <c r="VGU6" s="65"/>
      <c r="VGV6" s="65"/>
      <c r="VGW6" s="65"/>
      <c r="VGX6" s="65"/>
      <c r="VGY6" s="65"/>
      <c r="VGZ6" s="65"/>
      <c r="VHA6" s="65"/>
      <c r="VHB6" s="65"/>
      <c r="VHC6" s="65"/>
      <c r="VHD6" s="65"/>
      <c r="VHE6" s="65"/>
      <c r="VHF6" s="65"/>
      <c r="VHG6" s="65"/>
      <c r="VHH6" s="65"/>
      <c r="VHI6" s="65"/>
      <c r="VHJ6" s="65"/>
      <c r="VHK6" s="65"/>
      <c r="VHL6" s="65"/>
      <c r="VHM6" s="65"/>
      <c r="VHN6" s="65"/>
      <c r="VHO6" s="65"/>
      <c r="VHP6" s="65"/>
      <c r="VHQ6" s="65"/>
      <c r="VHR6" s="65"/>
      <c r="VHS6" s="65"/>
      <c r="VHT6" s="65"/>
      <c r="VHU6" s="65"/>
      <c r="VHV6" s="65"/>
      <c r="VHW6" s="65"/>
      <c r="VHX6" s="65"/>
      <c r="VHY6" s="65"/>
      <c r="VHZ6" s="65"/>
      <c r="VIA6" s="65"/>
      <c r="VIB6" s="65"/>
      <c r="VIC6" s="65"/>
      <c r="VID6" s="65"/>
      <c r="VIE6" s="65"/>
      <c r="VIF6" s="65"/>
      <c r="VIG6" s="65"/>
      <c r="VIH6" s="65"/>
      <c r="VII6" s="65"/>
      <c r="VIJ6" s="65"/>
      <c r="VIK6" s="65"/>
      <c r="VIL6" s="65"/>
      <c r="VIM6" s="65"/>
      <c r="VIN6" s="65"/>
      <c r="VIO6" s="65"/>
      <c r="VIP6" s="65"/>
      <c r="VIQ6" s="65"/>
      <c r="VIR6" s="65"/>
      <c r="VIS6" s="65"/>
      <c r="VIT6" s="65"/>
      <c r="VIU6" s="65"/>
      <c r="VIV6" s="65"/>
      <c r="VIW6" s="65"/>
      <c r="VIX6" s="65"/>
      <c r="VIY6" s="65"/>
      <c r="VIZ6" s="65"/>
      <c r="VJA6" s="65"/>
      <c r="VJB6" s="65"/>
      <c r="VJC6" s="65"/>
      <c r="VJD6" s="65"/>
      <c r="VJE6" s="65"/>
      <c r="VJF6" s="65"/>
      <c r="VJG6" s="65"/>
      <c r="VJH6" s="65"/>
      <c r="VJI6" s="65"/>
      <c r="VJJ6" s="65"/>
      <c r="VJK6" s="65"/>
      <c r="VJL6" s="65"/>
      <c r="VJM6" s="65"/>
      <c r="VJN6" s="65"/>
      <c r="VJO6" s="65"/>
      <c r="VJP6" s="65"/>
      <c r="VJQ6" s="65"/>
      <c r="VJR6" s="65"/>
      <c r="VJS6" s="65"/>
      <c r="VJT6" s="65"/>
      <c r="VJU6" s="65"/>
      <c r="VJV6" s="65"/>
      <c r="VJW6" s="65"/>
      <c r="VJX6" s="65"/>
      <c r="VJY6" s="65"/>
      <c r="VJZ6" s="65"/>
      <c r="VKA6" s="65"/>
      <c r="VKB6" s="65"/>
      <c r="VKC6" s="65"/>
      <c r="VKD6" s="65"/>
      <c r="VKE6" s="65"/>
      <c r="VKF6" s="65"/>
      <c r="VKG6" s="65"/>
      <c r="VKH6" s="65"/>
      <c r="VKI6" s="65"/>
      <c r="VKJ6" s="65"/>
      <c r="VKK6" s="65"/>
      <c r="VKL6" s="65"/>
      <c r="VKM6" s="65"/>
      <c r="VKN6" s="65"/>
      <c r="VKO6" s="65"/>
      <c r="VKP6" s="65"/>
      <c r="VKQ6" s="65"/>
      <c r="VKR6" s="65"/>
      <c r="VKS6" s="65"/>
      <c r="VKT6" s="65"/>
      <c r="VKU6" s="65"/>
      <c r="VKV6" s="65"/>
      <c r="VKW6" s="65"/>
      <c r="VKX6" s="65"/>
      <c r="VKY6" s="65"/>
      <c r="VKZ6" s="65"/>
      <c r="VLA6" s="65"/>
      <c r="VLB6" s="65"/>
      <c r="VLC6" s="65"/>
      <c r="VLD6" s="65"/>
      <c r="VLE6" s="65"/>
      <c r="VLF6" s="65"/>
      <c r="VLG6" s="65"/>
      <c r="VLH6" s="65"/>
      <c r="VLI6" s="65"/>
      <c r="VLJ6" s="65"/>
      <c r="VLK6" s="65"/>
      <c r="VLL6" s="65"/>
      <c r="VLM6" s="65"/>
      <c r="VLN6" s="65"/>
      <c r="VLO6" s="65"/>
      <c r="VLP6" s="65"/>
      <c r="VLQ6" s="65"/>
      <c r="VLR6" s="65"/>
      <c r="VLS6" s="65"/>
      <c r="VLT6" s="65"/>
      <c r="VLU6" s="65"/>
      <c r="VLV6" s="65"/>
      <c r="VLW6" s="65"/>
      <c r="VLX6" s="65"/>
      <c r="VLY6" s="65"/>
      <c r="VLZ6" s="65"/>
      <c r="VMA6" s="65"/>
      <c r="VMB6" s="65"/>
      <c r="VMC6" s="65"/>
      <c r="VMD6" s="65"/>
      <c r="VME6" s="65"/>
      <c r="VMF6" s="65"/>
      <c r="VMG6" s="65"/>
      <c r="VMH6" s="65"/>
      <c r="VMI6" s="65"/>
      <c r="VMJ6" s="65"/>
      <c r="VMK6" s="65"/>
      <c r="VML6" s="65"/>
      <c r="VMM6" s="65"/>
      <c r="VMN6" s="65"/>
      <c r="VMO6" s="65"/>
      <c r="VMP6" s="65"/>
      <c r="VMQ6" s="65"/>
      <c r="VMR6" s="65"/>
      <c r="VMS6" s="65"/>
      <c r="VMT6" s="65"/>
      <c r="VMU6" s="65"/>
      <c r="VMV6" s="65"/>
      <c r="VMW6" s="65"/>
      <c r="VMX6" s="65"/>
      <c r="VMY6" s="65"/>
      <c r="VMZ6" s="65"/>
      <c r="VNA6" s="65"/>
      <c r="VNB6" s="65"/>
      <c r="VNC6" s="65"/>
      <c r="VND6" s="65"/>
      <c r="VNE6" s="65"/>
      <c r="VNF6" s="65"/>
      <c r="VNG6" s="65"/>
      <c r="VNH6" s="65"/>
      <c r="VNI6" s="65"/>
      <c r="VNJ6" s="65"/>
      <c r="VNK6" s="65"/>
      <c r="VNL6" s="65"/>
      <c r="VNM6" s="65"/>
      <c r="VNN6" s="65"/>
      <c r="VNO6" s="65"/>
      <c r="VNP6" s="65"/>
      <c r="VNQ6" s="65"/>
      <c r="VNR6" s="65"/>
      <c r="VNS6" s="65"/>
      <c r="VNT6" s="65"/>
      <c r="VNU6" s="65"/>
      <c r="VNV6" s="65"/>
      <c r="VNW6" s="65"/>
      <c r="VNX6" s="65"/>
      <c r="VNY6" s="65"/>
      <c r="VNZ6" s="65"/>
      <c r="VOA6" s="65"/>
      <c r="VOB6" s="65"/>
      <c r="VOC6" s="65"/>
      <c r="VOD6" s="65"/>
      <c r="VOE6" s="65"/>
      <c r="VOF6" s="65"/>
      <c r="VOG6" s="65"/>
      <c r="VOH6" s="65"/>
      <c r="VOI6" s="65"/>
      <c r="VOJ6" s="65"/>
      <c r="VOK6" s="65"/>
      <c r="VOL6" s="65"/>
      <c r="VOM6" s="65"/>
      <c r="VON6" s="65"/>
      <c r="VOO6" s="65"/>
      <c r="VOP6" s="65"/>
      <c r="VOQ6" s="65"/>
      <c r="VOR6" s="65"/>
      <c r="VOS6" s="65"/>
      <c r="VOT6" s="65"/>
      <c r="VOU6" s="65"/>
      <c r="VOV6" s="65"/>
      <c r="VOW6" s="65"/>
      <c r="VOX6" s="65"/>
      <c r="VOY6" s="65"/>
      <c r="VOZ6" s="65"/>
      <c r="VPA6" s="65"/>
      <c r="VPB6" s="65"/>
      <c r="VPC6" s="65"/>
      <c r="VPD6" s="65"/>
      <c r="VPE6" s="65"/>
      <c r="VPF6" s="65"/>
      <c r="VPG6" s="65"/>
      <c r="VPH6" s="65"/>
      <c r="VPI6" s="65"/>
      <c r="VPJ6" s="65"/>
      <c r="VPK6" s="65"/>
      <c r="VPL6" s="65"/>
      <c r="VPM6" s="65"/>
      <c r="VPN6" s="65"/>
      <c r="VPO6" s="65"/>
      <c r="VPP6" s="65"/>
      <c r="VPQ6" s="65"/>
      <c r="VPR6" s="65"/>
      <c r="VPS6" s="65"/>
      <c r="VPT6" s="65"/>
      <c r="VPU6" s="65"/>
      <c r="VPV6" s="65"/>
      <c r="VPW6" s="65"/>
      <c r="VPX6" s="65"/>
      <c r="VPY6" s="65"/>
      <c r="VPZ6" s="65"/>
      <c r="VQA6" s="65"/>
      <c r="VQB6" s="65"/>
      <c r="VQC6" s="65"/>
      <c r="VQD6" s="65"/>
      <c r="VQE6" s="65"/>
      <c r="VQF6" s="65"/>
      <c r="VQG6" s="65"/>
      <c r="VQH6" s="65"/>
      <c r="VQI6" s="65"/>
      <c r="VQJ6" s="65"/>
      <c r="VQK6" s="65"/>
      <c r="VQL6" s="65"/>
      <c r="VQM6" s="65"/>
      <c r="VQN6" s="65"/>
      <c r="VQO6" s="65"/>
      <c r="VQP6" s="65"/>
      <c r="VQQ6" s="65"/>
      <c r="VQR6" s="65"/>
      <c r="VQS6" s="65"/>
      <c r="VQT6" s="65"/>
      <c r="VQU6" s="65"/>
      <c r="VQV6" s="65"/>
      <c r="VQW6" s="65"/>
      <c r="VQX6" s="65"/>
      <c r="VQY6" s="65"/>
      <c r="VQZ6" s="65"/>
      <c r="VRA6" s="65"/>
      <c r="VRB6" s="65"/>
      <c r="VRC6" s="65"/>
      <c r="VRD6" s="65"/>
      <c r="VRE6" s="65"/>
      <c r="VRF6" s="65"/>
      <c r="VRG6" s="65"/>
      <c r="VRH6" s="65"/>
      <c r="VRI6" s="65"/>
      <c r="VRJ6" s="65"/>
      <c r="VRK6" s="65"/>
      <c r="VRL6" s="65"/>
      <c r="VRM6" s="65"/>
      <c r="VRN6" s="65"/>
      <c r="VRO6" s="65"/>
      <c r="VRP6" s="65"/>
      <c r="VRQ6" s="65"/>
      <c r="VRR6" s="65"/>
      <c r="VRS6" s="65"/>
      <c r="VRT6" s="65"/>
      <c r="VRU6" s="65"/>
      <c r="VRV6" s="65"/>
      <c r="VRW6" s="65"/>
      <c r="VRX6" s="65"/>
      <c r="VRY6" s="65"/>
      <c r="VRZ6" s="65"/>
      <c r="VSA6" s="65"/>
      <c r="VSB6" s="65"/>
      <c r="VSC6" s="65"/>
      <c r="VSD6" s="65"/>
      <c r="VSE6" s="65"/>
      <c r="VSF6" s="65"/>
      <c r="VSG6" s="65"/>
      <c r="VSH6" s="65"/>
      <c r="VSI6" s="65"/>
      <c r="VSJ6" s="65"/>
      <c r="VSK6" s="65"/>
      <c r="VSL6" s="65"/>
      <c r="VSM6" s="65"/>
      <c r="VSN6" s="65"/>
      <c r="VSO6" s="65"/>
      <c r="VSP6" s="65"/>
      <c r="VSQ6" s="65"/>
      <c r="VSR6" s="65"/>
      <c r="VSS6" s="65"/>
      <c r="VST6" s="65"/>
      <c r="VSU6" s="65"/>
      <c r="VSV6" s="65"/>
      <c r="VSW6" s="65"/>
      <c r="VSX6" s="65"/>
      <c r="VSY6" s="65"/>
      <c r="VSZ6" s="65"/>
      <c r="VTA6" s="65"/>
      <c r="VTB6" s="65"/>
      <c r="VTC6" s="65"/>
      <c r="VTD6" s="65"/>
      <c r="VTE6" s="65"/>
      <c r="VTF6" s="65"/>
      <c r="VTG6" s="65"/>
      <c r="VTH6" s="65"/>
      <c r="VTI6" s="65"/>
      <c r="VTJ6" s="65"/>
      <c r="VTK6" s="65"/>
      <c r="VTL6" s="65"/>
      <c r="VTM6" s="65"/>
      <c r="VTN6" s="65"/>
      <c r="VTO6" s="65"/>
      <c r="VTP6" s="65"/>
      <c r="VTQ6" s="65"/>
      <c r="VTR6" s="65"/>
      <c r="VTS6" s="65"/>
      <c r="VTT6" s="65"/>
      <c r="VTU6" s="65"/>
      <c r="VTV6" s="65"/>
      <c r="VTW6" s="65"/>
      <c r="VTX6" s="65"/>
      <c r="VTY6" s="65"/>
      <c r="VTZ6" s="65"/>
      <c r="VUA6" s="65"/>
      <c r="VUB6" s="65"/>
      <c r="VUC6" s="65"/>
      <c r="VUD6" s="65"/>
      <c r="VUE6" s="65"/>
      <c r="VUF6" s="65"/>
      <c r="VUG6" s="65"/>
      <c r="VUH6" s="65"/>
      <c r="VUI6" s="65"/>
      <c r="VUJ6" s="65"/>
      <c r="VUK6" s="65"/>
      <c r="VUL6" s="65"/>
      <c r="VUM6" s="65"/>
      <c r="VUN6" s="65"/>
      <c r="VUO6" s="65"/>
      <c r="VUP6" s="65"/>
      <c r="VUQ6" s="65"/>
      <c r="VUR6" s="65"/>
      <c r="VUS6" s="65"/>
      <c r="VUT6" s="65"/>
      <c r="VUU6" s="65"/>
      <c r="VUV6" s="65"/>
      <c r="VUW6" s="65"/>
      <c r="VUX6" s="65"/>
      <c r="VUY6" s="65"/>
      <c r="VUZ6" s="65"/>
      <c r="VVA6" s="65"/>
      <c r="VVB6" s="65"/>
      <c r="VVC6" s="65"/>
      <c r="VVD6" s="65"/>
      <c r="VVE6" s="65"/>
      <c r="VVF6" s="65"/>
      <c r="VVG6" s="65"/>
      <c r="VVH6" s="65"/>
      <c r="VVI6" s="65"/>
      <c r="VVJ6" s="65"/>
      <c r="VVK6" s="65"/>
      <c r="VVL6" s="65"/>
      <c r="VVM6" s="65"/>
      <c r="VVN6" s="65"/>
      <c r="VVO6" s="65"/>
      <c r="VVP6" s="65"/>
      <c r="VVQ6" s="65"/>
      <c r="VVR6" s="65"/>
      <c r="VVS6" s="65"/>
      <c r="VVT6" s="65"/>
      <c r="VVU6" s="65"/>
      <c r="VVV6" s="65"/>
      <c r="VVW6" s="65"/>
      <c r="VVX6" s="65"/>
      <c r="VVY6" s="65"/>
      <c r="VVZ6" s="65"/>
      <c r="VWA6" s="65"/>
      <c r="VWB6" s="65"/>
      <c r="VWC6" s="65"/>
      <c r="VWD6" s="65"/>
      <c r="VWE6" s="65"/>
      <c r="VWF6" s="65"/>
      <c r="VWG6" s="65"/>
      <c r="VWH6" s="65"/>
      <c r="VWI6" s="65"/>
      <c r="VWJ6" s="65"/>
      <c r="VWK6" s="65"/>
      <c r="VWL6" s="65"/>
      <c r="VWM6" s="65"/>
      <c r="VWN6" s="65"/>
      <c r="VWO6" s="65"/>
      <c r="VWP6" s="65"/>
      <c r="VWQ6" s="65"/>
      <c r="VWR6" s="65"/>
      <c r="VWS6" s="65"/>
      <c r="VWT6" s="65"/>
      <c r="VWU6" s="65"/>
      <c r="VWV6" s="65"/>
      <c r="VWW6" s="65"/>
      <c r="VWX6" s="65"/>
      <c r="VWY6" s="65"/>
      <c r="VWZ6" s="65"/>
      <c r="VXA6" s="65"/>
      <c r="VXB6" s="65"/>
      <c r="VXC6" s="65"/>
      <c r="VXD6" s="65"/>
      <c r="VXE6" s="65"/>
      <c r="VXF6" s="65"/>
      <c r="VXG6" s="65"/>
      <c r="VXH6" s="65"/>
      <c r="VXI6" s="65"/>
      <c r="VXJ6" s="65"/>
      <c r="VXK6" s="65"/>
      <c r="VXL6" s="65"/>
      <c r="VXM6" s="65"/>
      <c r="VXN6" s="65"/>
      <c r="VXO6" s="65"/>
      <c r="VXP6" s="65"/>
      <c r="VXQ6" s="65"/>
      <c r="VXR6" s="65"/>
      <c r="VXS6" s="65"/>
      <c r="VXT6" s="65"/>
      <c r="VXU6" s="65"/>
      <c r="VXV6" s="65"/>
      <c r="VXW6" s="65"/>
      <c r="VXX6" s="65"/>
      <c r="VXY6" s="65"/>
      <c r="VXZ6" s="65"/>
      <c r="VYA6" s="65"/>
      <c r="VYB6" s="65"/>
      <c r="VYC6" s="65"/>
      <c r="VYD6" s="65"/>
      <c r="VYE6" s="65"/>
      <c r="VYF6" s="65"/>
      <c r="VYG6" s="65"/>
      <c r="VYH6" s="65"/>
      <c r="VYI6" s="65"/>
      <c r="VYJ6" s="65"/>
      <c r="VYK6" s="65"/>
      <c r="VYL6" s="65"/>
      <c r="VYM6" s="65"/>
      <c r="VYN6" s="65"/>
      <c r="VYO6" s="65"/>
      <c r="VYP6" s="65"/>
      <c r="VYQ6" s="65"/>
      <c r="VYR6" s="65"/>
      <c r="VYS6" s="65"/>
      <c r="VYT6" s="65"/>
      <c r="VYU6" s="65"/>
      <c r="VYV6" s="65"/>
      <c r="VYW6" s="65"/>
      <c r="VYX6" s="65"/>
      <c r="VYY6" s="65"/>
      <c r="VYZ6" s="65"/>
      <c r="VZA6" s="65"/>
      <c r="VZB6" s="65"/>
      <c r="VZC6" s="65"/>
      <c r="VZD6" s="65"/>
      <c r="VZE6" s="65"/>
      <c r="VZF6" s="65"/>
      <c r="VZG6" s="65"/>
      <c r="VZH6" s="65"/>
      <c r="VZI6" s="65"/>
      <c r="VZJ6" s="65"/>
      <c r="VZK6" s="65"/>
      <c r="VZL6" s="65"/>
      <c r="VZM6" s="65"/>
      <c r="VZN6" s="65"/>
      <c r="VZO6" s="65"/>
      <c r="VZP6" s="65"/>
      <c r="VZQ6" s="65"/>
      <c r="VZR6" s="65"/>
      <c r="VZS6" s="65"/>
      <c r="VZT6" s="65"/>
      <c r="VZU6" s="65"/>
      <c r="VZV6" s="65"/>
      <c r="VZW6" s="65"/>
      <c r="VZX6" s="65"/>
      <c r="VZY6" s="65"/>
      <c r="VZZ6" s="65"/>
      <c r="WAA6" s="65"/>
      <c r="WAB6" s="65"/>
      <c r="WAC6" s="65"/>
      <c r="WAD6" s="65"/>
      <c r="WAE6" s="65"/>
      <c r="WAF6" s="65"/>
      <c r="WAG6" s="65"/>
      <c r="WAH6" s="65"/>
      <c r="WAI6" s="65"/>
      <c r="WAJ6" s="65"/>
      <c r="WAK6" s="65"/>
      <c r="WAL6" s="65"/>
      <c r="WAM6" s="65"/>
      <c r="WAN6" s="65"/>
      <c r="WAO6" s="65"/>
      <c r="WAP6" s="65"/>
      <c r="WAQ6" s="65"/>
      <c r="WAR6" s="65"/>
      <c r="WAS6" s="65"/>
      <c r="WAT6" s="65"/>
      <c r="WAU6" s="65"/>
      <c r="WAV6" s="65"/>
      <c r="WAW6" s="65"/>
      <c r="WAX6" s="65"/>
      <c r="WAY6" s="65"/>
      <c r="WAZ6" s="65"/>
      <c r="WBA6" s="65"/>
      <c r="WBB6" s="65"/>
      <c r="WBC6" s="65"/>
      <c r="WBD6" s="65"/>
      <c r="WBE6" s="65"/>
      <c r="WBF6" s="65"/>
      <c r="WBG6" s="65"/>
      <c r="WBH6" s="65"/>
      <c r="WBI6" s="65"/>
      <c r="WBJ6" s="65"/>
      <c r="WBK6" s="65"/>
      <c r="WBL6" s="65"/>
      <c r="WBM6" s="65"/>
      <c r="WBN6" s="65"/>
      <c r="WBO6" s="65"/>
      <c r="WBP6" s="65"/>
      <c r="WBQ6" s="65"/>
      <c r="WBR6" s="65"/>
      <c r="WBS6" s="65"/>
      <c r="WBT6" s="65"/>
      <c r="WBU6" s="65"/>
      <c r="WBV6" s="65"/>
      <c r="WBW6" s="65"/>
      <c r="WBX6" s="65"/>
      <c r="WBY6" s="65"/>
      <c r="WBZ6" s="65"/>
      <c r="WCA6" s="65"/>
      <c r="WCB6" s="65"/>
      <c r="WCC6" s="65"/>
      <c r="WCD6" s="65"/>
      <c r="WCE6" s="65"/>
      <c r="WCF6" s="65"/>
      <c r="WCG6" s="65"/>
      <c r="WCH6" s="65"/>
      <c r="WCI6" s="65"/>
      <c r="WCJ6" s="65"/>
      <c r="WCK6" s="65"/>
      <c r="WCL6" s="65"/>
      <c r="WCM6" s="65"/>
      <c r="WCN6" s="65"/>
      <c r="WCO6" s="65"/>
      <c r="WCP6" s="65"/>
      <c r="WCQ6" s="65"/>
      <c r="WCR6" s="65"/>
      <c r="WCS6" s="65"/>
      <c r="WCT6" s="65"/>
      <c r="WCU6" s="65"/>
      <c r="WCV6" s="65"/>
      <c r="WCW6" s="65"/>
      <c r="WCX6" s="65"/>
      <c r="WCY6" s="65"/>
      <c r="WCZ6" s="65"/>
      <c r="WDA6" s="65"/>
      <c r="WDB6" s="65"/>
      <c r="WDC6" s="65"/>
      <c r="WDD6" s="65"/>
      <c r="WDE6" s="65"/>
      <c r="WDF6" s="65"/>
      <c r="WDG6" s="65"/>
      <c r="WDH6" s="65"/>
      <c r="WDI6" s="65"/>
      <c r="WDJ6" s="65"/>
      <c r="WDK6" s="65"/>
      <c r="WDL6" s="65"/>
      <c r="WDM6" s="65"/>
      <c r="WDN6" s="65"/>
      <c r="WDO6" s="65"/>
      <c r="WDP6" s="65"/>
      <c r="WDQ6" s="65"/>
      <c r="WDR6" s="65"/>
      <c r="WDS6" s="65"/>
      <c r="WDT6" s="65"/>
      <c r="WDU6" s="65"/>
      <c r="WDV6" s="65"/>
      <c r="WDW6" s="65"/>
      <c r="WDX6" s="65"/>
      <c r="WDY6" s="65"/>
      <c r="WDZ6" s="65"/>
      <c r="WEA6" s="65"/>
      <c r="WEB6" s="65"/>
      <c r="WEC6" s="65"/>
      <c r="WED6" s="65"/>
      <c r="WEE6" s="65"/>
      <c r="WEF6" s="65"/>
      <c r="WEG6" s="65"/>
      <c r="WEH6" s="65"/>
      <c r="WEI6" s="65"/>
      <c r="WEJ6" s="65"/>
      <c r="WEK6" s="65"/>
      <c r="WEL6" s="65"/>
      <c r="WEM6" s="65"/>
      <c r="WEN6" s="65"/>
      <c r="WEO6" s="65"/>
      <c r="WEP6" s="65"/>
      <c r="WEQ6" s="65"/>
      <c r="WER6" s="65"/>
      <c r="WES6" s="65"/>
      <c r="WET6" s="65"/>
      <c r="WEU6" s="65"/>
      <c r="WEV6" s="65"/>
      <c r="WEW6" s="65"/>
      <c r="WEX6" s="65"/>
      <c r="WEY6" s="65"/>
      <c r="WEZ6" s="65"/>
      <c r="WFA6" s="65"/>
      <c r="WFB6" s="65"/>
      <c r="WFC6" s="65"/>
      <c r="WFD6" s="65"/>
      <c r="WFE6" s="65"/>
      <c r="WFF6" s="65"/>
      <c r="WFG6" s="65"/>
      <c r="WFH6" s="65"/>
      <c r="WFI6" s="65"/>
      <c r="WFJ6" s="65"/>
      <c r="WFK6" s="65"/>
      <c r="WFL6" s="65"/>
      <c r="WFM6" s="65"/>
      <c r="WFN6" s="65"/>
      <c r="WFO6" s="65"/>
      <c r="WFP6" s="65"/>
      <c r="WFQ6" s="65"/>
      <c r="WFR6" s="65"/>
      <c r="WFS6" s="65"/>
      <c r="WFT6" s="65"/>
      <c r="WFU6" s="65"/>
      <c r="WFV6" s="65"/>
      <c r="WFW6" s="65"/>
      <c r="WFX6" s="65"/>
      <c r="WFY6" s="65"/>
      <c r="WFZ6" s="65"/>
      <c r="WGA6" s="65"/>
      <c r="WGB6" s="65"/>
      <c r="WGC6" s="65"/>
      <c r="WGD6" s="65"/>
      <c r="WGE6" s="65"/>
      <c r="WGF6" s="65"/>
      <c r="WGG6" s="65"/>
      <c r="WGH6" s="65"/>
      <c r="WGI6" s="65"/>
      <c r="WGJ6" s="65"/>
      <c r="WGK6" s="65"/>
      <c r="WGL6" s="65"/>
      <c r="WGM6" s="65"/>
      <c r="WGN6" s="65"/>
      <c r="WGO6" s="65"/>
      <c r="WGP6" s="65"/>
      <c r="WGQ6" s="65"/>
      <c r="WGR6" s="65"/>
      <c r="WGS6" s="65"/>
      <c r="WGT6" s="65"/>
      <c r="WGU6" s="65"/>
      <c r="WGV6" s="65"/>
      <c r="WGW6" s="65"/>
      <c r="WGX6" s="65"/>
      <c r="WGY6" s="65"/>
      <c r="WGZ6" s="65"/>
      <c r="WHA6" s="65"/>
      <c r="WHB6" s="65"/>
      <c r="WHC6" s="65"/>
      <c r="WHD6" s="65"/>
      <c r="WHE6" s="65"/>
      <c r="WHF6" s="65"/>
      <c r="WHG6" s="65"/>
      <c r="WHH6" s="65"/>
      <c r="WHI6" s="65"/>
      <c r="WHJ6" s="65"/>
      <c r="WHK6" s="65"/>
      <c r="WHL6" s="65"/>
      <c r="WHM6" s="65"/>
      <c r="WHN6" s="65"/>
      <c r="WHO6" s="65"/>
      <c r="WHP6" s="65"/>
      <c r="WHQ6" s="65"/>
      <c r="WHR6" s="65"/>
      <c r="WHS6" s="65"/>
      <c r="WHT6" s="65"/>
      <c r="WHU6" s="65"/>
      <c r="WHV6" s="65"/>
      <c r="WHW6" s="65"/>
      <c r="WHX6" s="65"/>
      <c r="WHY6" s="65"/>
      <c r="WHZ6" s="65"/>
      <c r="WIA6" s="65"/>
      <c r="WIB6" s="65"/>
      <c r="WIC6" s="65"/>
      <c r="WID6" s="65"/>
      <c r="WIE6" s="65"/>
      <c r="WIF6" s="65"/>
      <c r="WIG6" s="65"/>
      <c r="WIH6" s="65"/>
      <c r="WII6" s="65"/>
      <c r="WIJ6" s="65"/>
      <c r="WIK6" s="65"/>
      <c r="WIL6" s="65"/>
      <c r="WIM6" s="65"/>
      <c r="WIN6" s="65"/>
      <c r="WIO6" s="65"/>
      <c r="WIP6" s="65"/>
      <c r="WIQ6" s="65"/>
      <c r="WIR6" s="65"/>
      <c r="WIS6" s="65"/>
      <c r="WIT6" s="65"/>
      <c r="WIU6" s="65"/>
      <c r="WIV6" s="65"/>
      <c r="WIW6" s="65"/>
      <c r="WIX6" s="65"/>
      <c r="WIY6" s="65"/>
      <c r="WIZ6" s="65"/>
      <c r="WJA6" s="65"/>
      <c r="WJB6" s="65"/>
      <c r="WJC6" s="65"/>
      <c r="WJD6" s="65"/>
      <c r="WJE6" s="65"/>
      <c r="WJF6" s="65"/>
      <c r="WJG6" s="65"/>
      <c r="WJH6" s="65"/>
      <c r="WJI6" s="65"/>
      <c r="WJJ6" s="65"/>
      <c r="WJK6" s="65"/>
      <c r="WJL6" s="65"/>
      <c r="WJM6" s="65"/>
      <c r="WJN6" s="65"/>
      <c r="WJO6" s="65"/>
      <c r="WJP6" s="65"/>
      <c r="WJQ6" s="65"/>
      <c r="WJR6" s="65"/>
      <c r="WJS6" s="65"/>
      <c r="WJT6" s="65"/>
      <c r="WJU6" s="65"/>
      <c r="WJV6" s="65"/>
      <c r="WJW6" s="65"/>
      <c r="WJX6" s="65"/>
      <c r="WJY6" s="65"/>
      <c r="WJZ6" s="65"/>
      <c r="WKA6" s="65"/>
      <c r="WKB6" s="65"/>
      <c r="WKC6" s="65"/>
      <c r="WKD6" s="65"/>
      <c r="WKE6" s="65"/>
      <c r="WKF6" s="65"/>
      <c r="WKG6" s="65"/>
      <c r="WKH6" s="65"/>
      <c r="WKI6" s="65"/>
      <c r="WKJ6" s="65"/>
      <c r="WKK6" s="65"/>
      <c r="WKL6" s="65"/>
      <c r="WKM6" s="65"/>
      <c r="WKN6" s="65"/>
      <c r="WKO6" s="65"/>
      <c r="WKP6" s="65"/>
      <c r="WKQ6" s="65"/>
      <c r="WKR6" s="65"/>
      <c r="WKS6" s="65"/>
      <c r="WKT6" s="65"/>
      <c r="WKU6" s="65"/>
      <c r="WKV6" s="65"/>
      <c r="WKW6" s="65"/>
      <c r="WKX6" s="65"/>
      <c r="WKY6" s="65"/>
      <c r="WKZ6" s="65"/>
      <c r="WLA6" s="65"/>
      <c r="WLB6" s="65"/>
      <c r="WLC6" s="65"/>
      <c r="WLD6" s="65"/>
      <c r="WLE6" s="65"/>
      <c r="WLF6" s="65"/>
      <c r="WLG6" s="65"/>
      <c r="WLH6" s="65"/>
      <c r="WLI6" s="65"/>
      <c r="WLJ6" s="65"/>
      <c r="WLK6" s="65"/>
      <c r="WLL6" s="65"/>
      <c r="WLM6" s="65"/>
      <c r="WLN6" s="65"/>
      <c r="WLO6" s="65"/>
      <c r="WLP6" s="65"/>
      <c r="WLQ6" s="65"/>
      <c r="WLR6" s="65"/>
      <c r="WLS6" s="65"/>
      <c r="WLT6" s="65"/>
      <c r="WLU6" s="65"/>
      <c r="WLV6" s="65"/>
      <c r="WLW6" s="65"/>
      <c r="WLX6" s="65"/>
      <c r="WLY6" s="65"/>
      <c r="WLZ6" s="65"/>
      <c r="WMA6" s="65"/>
      <c r="WMB6" s="65"/>
      <c r="WMC6" s="65"/>
      <c r="WMD6" s="65"/>
      <c r="WME6" s="65"/>
      <c r="WMF6" s="65"/>
      <c r="WMG6" s="65"/>
      <c r="WMH6" s="65"/>
      <c r="WMI6" s="65"/>
      <c r="WMJ6" s="65"/>
      <c r="WMK6" s="65"/>
      <c r="WML6" s="65"/>
      <c r="WMM6" s="65"/>
      <c r="WMN6" s="65"/>
      <c r="WMO6" s="65"/>
      <c r="WMP6" s="65"/>
      <c r="WMQ6" s="65"/>
      <c r="WMR6" s="65"/>
      <c r="WMS6" s="65"/>
      <c r="WMT6" s="65"/>
      <c r="WMU6" s="65"/>
      <c r="WMV6" s="65"/>
      <c r="WMW6" s="65"/>
      <c r="WMX6" s="65"/>
      <c r="WMY6" s="65"/>
      <c r="WMZ6" s="65"/>
      <c r="WNA6" s="65"/>
      <c r="WNB6" s="65"/>
      <c r="WNC6" s="65"/>
      <c r="WND6" s="65"/>
      <c r="WNE6" s="65"/>
      <c r="WNF6" s="65"/>
      <c r="WNG6" s="65"/>
      <c r="WNH6" s="65"/>
      <c r="WNI6" s="65"/>
      <c r="WNJ6" s="65"/>
      <c r="WNK6" s="65"/>
      <c r="WNL6" s="65"/>
      <c r="WNM6" s="65"/>
      <c r="WNN6" s="65"/>
      <c r="WNO6" s="65"/>
      <c r="WNP6" s="65"/>
      <c r="WNQ6" s="65"/>
      <c r="WNR6" s="65"/>
      <c r="WNS6" s="65"/>
      <c r="WNT6" s="65"/>
      <c r="WNU6" s="65"/>
      <c r="WNV6" s="65"/>
      <c r="WNW6" s="65"/>
      <c r="WNX6" s="65"/>
      <c r="WNY6" s="65"/>
      <c r="WNZ6" s="65"/>
      <c r="WOA6" s="65"/>
      <c r="WOB6" s="65"/>
      <c r="WOC6" s="65"/>
      <c r="WOD6" s="65"/>
      <c r="WOE6" s="65"/>
      <c r="WOF6" s="65"/>
      <c r="WOG6" s="65"/>
      <c r="WOH6" s="65"/>
      <c r="WOI6" s="65"/>
      <c r="WOJ6" s="65"/>
      <c r="WOK6" s="65"/>
      <c r="WOL6" s="65"/>
      <c r="WOM6" s="65"/>
      <c r="WON6" s="65"/>
      <c r="WOO6" s="65"/>
      <c r="WOP6" s="65"/>
      <c r="WOQ6" s="65"/>
      <c r="WOR6" s="65"/>
      <c r="WOS6" s="65"/>
      <c r="WOT6" s="65"/>
      <c r="WOU6" s="65"/>
      <c r="WOV6" s="65"/>
      <c r="WOW6" s="65"/>
      <c r="WOX6" s="65"/>
      <c r="WOY6" s="65"/>
      <c r="WOZ6" s="65"/>
      <c r="WPA6" s="65"/>
      <c r="WPB6" s="65"/>
      <c r="WPC6" s="65"/>
      <c r="WPD6" s="65"/>
      <c r="WPE6" s="65"/>
      <c r="WPF6" s="65"/>
      <c r="WPG6" s="65"/>
      <c r="WPH6" s="65"/>
      <c r="WPI6" s="65"/>
      <c r="WPJ6" s="65"/>
      <c r="WPK6" s="65"/>
      <c r="WPL6" s="65"/>
      <c r="WPM6" s="65"/>
      <c r="WPN6" s="65"/>
      <c r="WPO6" s="65"/>
      <c r="WPP6" s="65"/>
      <c r="WPQ6" s="65"/>
      <c r="WPR6" s="65"/>
      <c r="WPS6" s="65"/>
      <c r="WPT6" s="65"/>
      <c r="WPU6" s="65"/>
      <c r="WPV6" s="65"/>
      <c r="WPW6" s="65"/>
      <c r="WPX6" s="65"/>
      <c r="WPY6" s="65"/>
      <c r="WPZ6" s="65"/>
      <c r="WQA6" s="65"/>
      <c r="WQB6" s="65"/>
      <c r="WQC6" s="65"/>
      <c r="WQD6" s="65"/>
      <c r="WQE6" s="65"/>
      <c r="WQF6" s="65"/>
      <c r="WQG6" s="65"/>
      <c r="WQH6" s="65"/>
      <c r="WQI6" s="65"/>
      <c r="WQJ6" s="65"/>
      <c r="WQK6" s="65"/>
      <c r="WQL6" s="65"/>
      <c r="WQM6" s="65"/>
      <c r="WQN6" s="65"/>
      <c r="WQO6" s="65"/>
      <c r="WQP6" s="65"/>
      <c r="WQQ6" s="65"/>
      <c r="WQR6" s="65"/>
      <c r="WQS6" s="65"/>
      <c r="WQT6" s="65"/>
      <c r="WQU6" s="65"/>
      <c r="WQV6" s="65"/>
      <c r="WQW6" s="65"/>
      <c r="WQX6" s="65"/>
      <c r="WQY6" s="65"/>
      <c r="WQZ6" s="65"/>
      <c r="WRA6" s="65"/>
      <c r="WRB6" s="65"/>
      <c r="WRC6" s="65"/>
      <c r="WRD6" s="65"/>
      <c r="WRE6" s="65"/>
      <c r="WRF6" s="65"/>
      <c r="WRG6" s="65"/>
      <c r="WRH6" s="65"/>
      <c r="WRI6" s="65"/>
      <c r="WRJ6" s="65"/>
      <c r="WRK6" s="65"/>
      <c r="WRL6" s="65"/>
      <c r="WRM6" s="65"/>
      <c r="WRN6" s="65"/>
      <c r="WRO6" s="65"/>
      <c r="WRP6" s="65"/>
      <c r="WRQ6" s="65"/>
      <c r="WRR6" s="65"/>
      <c r="WRS6" s="65"/>
      <c r="WRT6" s="65"/>
      <c r="WRU6" s="65"/>
      <c r="WRV6" s="65"/>
      <c r="WRW6" s="65"/>
      <c r="WRX6" s="65"/>
      <c r="WRY6" s="65"/>
      <c r="WRZ6" s="65"/>
      <c r="WSA6" s="65"/>
      <c r="WSB6" s="65"/>
      <c r="WSC6" s="65"/>
      <c r="WSD6" s="65"/>
      <c r="WSE6" s="65"/>
      <c r="WSF6" s="65"/>
      <c r="WSG6" s="65"/>
      <c r="WSH6" s="65"/>
      <c r="WSI6" s="65"/>
      <c r="WSJ6" s="65"/>
      <c r="WSK6" s="65"/>
      <c r="WSL6" s="65"/>
      <c r="WSM6" s="65"/>
      <c r="WSN6" s="65"/>
      <c r="WSO6" s="65"/>
      <c r="WSP6" s="65"/>
      <c r="WSQ6" s="65"/>
      <c r="WSR6" s="65"/>
      <c r="WSS6" s="65"/>
      <c r="WST6" s="65"/>
      <c r="WSU6" s="65"/>
      <c r="WSV6" s="65"/>
      <c r="WSW6" s="65"/>
      <c r="WSX6" s="65"/>
      <c r="WSY6" s="65"/>
      <c r="WSZ6" s="65"/>
      <c r="WTA6" s="65"/>
      <c r="WTB6" s="65"/>
      <c r="WTC6" s="65"/>
      <c r="WTD6" s="65"/>
      <c r="WTE6" s="65"/>
      <c r="WTF6" s="65"/>
      <c r="WTG6" s="65"/>
      <c r="WTH6" s="65"/>
      <c r="WTI6" s="65"/>
      <c r="WTJ6" s="65"/>
      <c r="WTK6" s="65"/>
      <c r="WTL6" s="65"/>
      <c r="WTM6" s="65"/>
      <c r="WTN6" s="65"/>
      <c r="WTO6" s="65"/>
      <c r="WTP6" s="65"/>
      <c r="WTQ6" s="65"/>
      <c r="WTR6" s="65"/>
      <c r="WTS6" s="65"/>
      <c r="WTT6" s="65"/>
      <c r="WTU6" s="65"/>
      <c r="WTV6" s="65"/>
      <c r="WTW6" s="65"/>
      <c r="WTX6" s="65"/>
      <c r="WTY6" s="65"/>
      <c r="WTZ6" s="65"/>
      <c r="WUA6" s="65"/>
      <c r="WUB6" s="65"/>
      <c r="WUC6" s="65"/>
      <c r="WUD6" s="65"/>
      <c r="WUE6" s="65"/>
      <c r="WUF6" s="65"/>
      <c r="WUG6" s="65"/>
      <c r="WUH6" s="65"/>
      <c r="WUI6" s="65"/>
      <c r="WUJ6" s="65"/>
      <c r="WUK6" s="65"/>
      <c r="WUL6" s="65"/>
      <c r="WUM6" s="65"/>
      <c r="WUN6" s="65"/>
      <c r="WUO6" s="65"/>
      <c r="WUP6" s="65"/>
      <c r="WUQ6" s="65"/>
      <c r="WUR6" s="65"/>
      <c r="WUS6" s="65"/>
      <c r="WUT6" s="65"/>
      <c r="WUU6" s="65"/>
      <c r="WUV6" s="65"/>
      <c r="WUW6" s="65"/>
      <c r="WUX6" s="65"/>
      <c r="WUY6" s="65"/>
      <c r="WUZ6" s="65"/>
      <c r="WVA6" s="65"/>
      <c r="WVB6" s="65"/>
      <c r="WVC6" s="65"/>
      <c r="WVD6" s="65"/>
      <c r="WVE6" s="65"/>
      <c r="WVF6" s="65"/>
      <c r="WVG6" s="65"/>
      <c r="WVH6" s="65"/>
      <c r="WVI6" s="65"/>
      <c r="WVJ6" s="65"/>
      <c r="WVK6" s="65"/>
      <c r="WVL6" s="65"/>
      <c r="WVM6" s="65"/>
      <c r="WVN6" s="65"/>
      <c r="WVO6" s="65"/>
      <c r="WVP6" s="65"/>
      <c r="WVQ6" s="65"/>
      <c r="WVR6" s="65"/>
      <c r="WVS6" s="65"/>
      <c r="WVT6" s="65"/>
      <c r="WVU6" s="65"/>
      <c r="WVV6" s="65"/>
      <c r="WVW6" s="65"/>
      <c r="WVX6" s="65"/>
      <c r="WVY6" s="65"/>
      <c r="WVZ6" s="65"/>
      <c r="WWA6" s="65"/>
      <c r="WWB6" s="65"/>
      <c r="WWC6" s="65"/>
      <c r="WWD6" s="65"/>
      <c r="WWE6" s="65"/>
      <c r="WWF6" s="65"/>
      <c r="WWG6" s="65"/>
      <c r="WWH6" s="65"/>
      <c r="WWI6" s="65"/>
      <c r="WWJ6" s="65"/>
      <c r="WWK6" s="65"/>
      <c r="WWL6" s="65"/>
      <c r="WWM6" s="65"/>
      <c r="WWN6" s="65"/>
      <c r="WWO6" s="65"/>
      <c r="WWP6" s="65"/>
      <c r="WWQ6" s="65"/>
      <c r="WWR6" s="65"/>
      <c r="WWS6" s="65"/>
      <c r="WWT6" s="65"/>
      <c r="WWU6" s="65"/>
      <c r="WWV6" s="65"/>
      <c r="WWW6" s="65"/>
      <c r="WWX6" s="65"/>
      <c r="WWY6" s="65"/>
      <c r="WWZ6" s="65"/>
      <c r="WXA6" s="65"/>
      <c r="WXB6" s="65"/>
      <c r="WXC6" s="65"/>
      <c r="WXD6" s="65"/>
      <c r="WXE6" s="65"/>
      <c r="WXF6" s="65"/>
      <c r="WXG6" s="65"/>
      <c r="WXH6" s="65"/>
      <c r="WXI6" s="65"/>
      <c r="WXJ6" s="65"/>
      <c r="WXK6" s="65"/>
      <c r="WXL6" s="65"/>
      <c r="WXM6" s="65"/>
      <c r="WXN6" s="65"/>
      <c r="WXO6" s="65"/>
      <c r="WXP6" s="65"/>
      <c r="WXQ6" s="65"/>
      <c r="WXR6" s="65"/>
      <c r="WXS6" s="65"/>
      <c r="WXT6" s="65"/>
      <c r="WXU6" s="65"/>
      <c r="WXV6" s="65"/>
      <c r="WXW6" s="65"/>
      <c r="WXX6" s="65"/>
      <c r="WXY6" s="65"/>
      <c r="WXZ6" s="65"/>
      <c r="WYA6" s="65"/>
      <c r="WYB6" s="65"/>
      <c r="WYC6" s="65"/>
      <c r="WYD6" s="65"/>
      <c r="WYE6" s="65"/>
      <c r="WYF6" s="65"/>
      <c r="WYG6" s="65"/>
      <c r="WYH6" s="65"/>
      <c r="WYI6" s="65"/>
      <c r="WYJ6" s="65"/>
      <c r="WYK6" s="65"/>
      <c r="WYL6" s="65"/>
      <c r="WYM6" s="65"/>
      <c r="WYN6" s="65"/>
      <c r="WYO6" s="65"/>
      <c r="WYP6" s="65"/>
      <c r="WYQ6" s="65"/>
      <c r="WYR6" s="65"/>
      <c r="WYS6" s="65"/>
      <c r="WYT6" s="65"/>
      <c r="WYU6" s="65"/>
      <c r="WYV6" s="65"/>
      <c r="WYW6" s="65"/>
      <c r="WYX6" s="65"/>
      <c r="WYY6" s="65"/>
      <c r="WYZ6" s="65"/>
      <c r="WZA6" s="65"/>
      <c r="WZB6" s="65"/>
      <c r="WZC6" s="65"/>
      <c r="WZD6" s="65"/>
      <c r="WZE6" s="65"/>
      <c r="WZF6" s="65"/>
      <c r="WZG6" s="65"/>
      <c r="WZH6" s="65"/>
      <c r="WZI6" s="65"/>
      <c r="WZJ6" s="65"/>
      <c r="WZK6" s="65"/>
      <c r="WZL6" s="65"/>
      <c r="WZM6" s="65"/>
      <c r="WZN6" s="65"/>
      <c r="WZO6" s="65"/>
      <c r="WZP6" s="65"/>
      <c r="WZQ6" s="65"/>
      <c r="WZR6" s="65"/>
      <c r="WZS6" s="65"/>
      <c r="WZT6" s="65"/>
      <c r="WZU6" s="65"/>
      <c r="WZV6" s="65"/>
      <c r="WZW6" s="65"/>
      <c r="WZX6" s="65"/>
      <c r="WZY6" s="65"/>
      <c r="WZZ6" s="65"/>
      <c r="XAA6" s="65"/>
      <c r="XAB6" s="65"/>
      <c r="XAC6" s="65"/>
      <c r="XAD6" s="65"/>
      <c r="XAE6" s="65"/>
      <c r="XAF6" s="65"/>
      <c r="XAG6" s="65"/>
      <c r="XAH6" s="65"/>
      <c r="XAI6" s="65"/>
      <c r="XAJ6" s="65"/>
      <c r="XAK6" s="65"/>
      <c r="XAL6" s="65"/>
      <c r="XAM6" s="65"/>
      <c r="XAN6" s="65"/>
      <c r="XAO6" s="65"/>
      <c r="XAP6" s="65"/>
      <c r="XAQ6" s="65"/>
      <c r="XAR6" s="65"/>
      <c r="XAS6" s="65"/>
      <c r="XAT6" s="65"/>
      <c r="XAU6" s="65"/>
      <c r="XAV6" s="65"/>
      <c r="XAW6" s="65"/>
      <c r="XAX6" s="65"/>
      <c r="XAY6" s="65"/>
      <c r="XAZ6" s="65"/>
      <c r="XBA6" s="65"/>
      <c r="XBB6" s="65"/>
      <c r="XBC6" s="65"/>
      <c r="XBD6" s="65"/>
      <c r="XBE6" s="65"/>
      <c r="XBF6" s="65"/>
      <c r="XBG6" s="65"/>
      <c r="XBH6" s="65"/>
      <c r="XBI6" s="65"/>
      <c r="XBJ6" s="65"/>
      <c r="XBK6" s="65"/>
      <c r="XBL6" s="65"/>
      <c r="XBM6" s="65"/>
      <c r="XBN6" s="65"/>
      <c r="XBO6" s="65"/>
      <c r="XBP6" s="65"/>
      <c r="XBQ6" s="65"/>
      <c r="XBR6" s="65"/>
      <c r="XBS6" s="65"/>
      <c r="XBT6" s="65"/>
      <c r="XBU6" s="65"/>
      <c r="XBV6" s="65"/>
      <c r="XBW6" s="65"/>
      <c r="XBX6" s="65"/>
      <c r="XBY6" s="65"/>
      <c r="XBZ6" s="65"/>
      <c r="XCA6" s="65"/>
      <c r="XCB6" s="65"/>
      <c r="XCC6" s="65"/>
      <c r="XCD6" s="65"/>
      <c r="XCE6" s="65"/>
      <c r="XCF6" s="65"/>
      <c r="XCG6" s="65"/>
      <c r="XCH6" s="65"/>
      <c r="XCI6" s="65"/>
      <c r="XCJ6" s="65"/>
      <c r="XCK6" s="65"/>
      <c r="XCL6" s="65"/>
      <c r="XCM6" s="65"/>
      <c r="XCN6" s="65"/>
      <c r="XCO6" s="65"/>
      <c r="XCP6" s="65"/>
      <c r="XCQ6" s="65"/>
      <c r="XCR6" s="65"/>
      <c r="XCS6" s="65"/>
      <c r="XCT6" s="65"/>
      <c r="XCU6" s="65"/>
      <c r="XCV6" s="65"/>
      <c r="XCW6" s="65"/>
      <c r="XCX6" s="65"/>
      <c r="XCY6" s="65"/>
      <c r="XCZ6" s="65"/>
      <c r="XDA6" s="65"/>
      <c r="XDB6" s="65"/>
      <c r="XDC6" s="65"/>
      <c r="XDD6" s="65"/>
      <c r="XDE6" s="65"/>
      <c r="XDF6" s="65"/>
      <c r="XDG6" s="65"/>
      <c r="XDH6" s="65"/>
      <c r="XDI6" s="65"/>
      <c r="XDJ6" s="65"/>
      <c r="XDK6" s="65"/>
      <c r="XDL6" s="65"/>
      <c r="XDM6" s="65"/>
      <c r="XDN6" s="65"/>
      <c r="XDO6" s="65"/>
      <c r="XDP6" s="65"/>
      <c r="XDQ6" s="65"/>
      <c r="XDR6" s="65"/>
      <c r="XDS6" s="65"/>
      <c r="XDT6" s="65"/>
      <c r="XDU6" s="65"/>
      <c r="XDV6" s="65"/>
      <c r="XDW6" s="65"/>
      <c r="XDX6" s="65"/>
      <c r="XDY6" s="65"/>
      <c r="XDZ6" s="65"/>
      <c r="XEA6" s="65"/>
      <c r="XEB6" s="65"/>
      <c r="XEC6" s="65"/>
      <c r="XED6" s="65"/>
      <c r="XEE6" s="65"/>
      <c r="XEF6" s="65"/>
      <c r="XEG6" s="65"/>
      <c r="XEH6" s="65"/>
      <c r="XEI6" s="65"/>
      <c r="XEJ6" s="65"/>
      <c r="XEK6" s="65"/>
      <c r="XEL6" s="65"/>
      <c r="XEM6" s="65"/>
      <c r="XEN6" s="65"/>
      <c r="XEO6" s="65"/>
      <c r="XEP6" s="65"/>
      <c r="XEQ6" s="65"/>
      <c r="XER6" s="65"/>
      <c r="XES6" s="65"/>
      <c r="XET6" s="65"/>
      <c r="XEU6" s="65"/>
      <c r="XEV6" s="65"/>
      <c r="XEW6" s="65"/>
      <c r="XEX6" s="65"/>
      <c r="XEY6" s="65"/>
      <c r="XEZ6" s="65"/>
    </row>
    <row r="7" spans="1:16380">
      <c r="A7" s="67"/>
      <c r="B7" s="68"/>
      <c r="C7" s="68"/>
      <c r="D7" s="68"/>
      <c r="E7" s="68"/>
      <c r="F7" s="68"/>
      <c r="G7" s="69"/>
      <c r="H7" s="65"/>
      <c r="I7" s="65"/>
      <c r="J7" s="61" t="s">
        <v>166</v>
      </c>
      <c r="K7" s="61">
        <v>7</v>
      </c>
      <c r="L7" s="66"/>
      <c r="M7" s="61">
        <v>2017</v>
      </c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  <c r="JM7" s="65"/>
      <c r="JN7" s="65"/>
      <c r="JO7" s="65"/>
      <c r="JP7" s="65"/>
      <c r="JQ7" s="65"/>
      <c r="JR7" s="65"/>
      <c r="JS7" s="65"/>
      <c r="JT7" s="65"/>
      <c r="JU7" s="65"/>
      <c r="JV7" s="65"/>
      <c r="JW7" s="65"/>
      <c r="JX7" s="65"/>
      <c r="JY7" s="65"/>
      <c r="JZ7" s="65"/>
      <c r="KA7" s="65"/>
      <c r="KB7" s="65"/>
      <c r="KC7" s="65"/>
      <c r="KD7" s="65"/>
      <c r="KE7" s="65"/>
      <c r="KF7" s="65"/>
      <c r="KG7" s="65"/>
      <c r="KH7" s="65"/>
      <c r="KI7" s="65"/>
      <c r="KJ7" s="65"/>
      <c r="KK7" s="65"/>
      <c r="KL7" s="65"/>
      <c r="KM7" s="65"/>
      <c r="KN7" s="65"/>
      <c r="KO7" s="65"/>
      <c r="KP7" s="65"/>
      <c r="KQ7" s="65"/>
      <c r="KR7" s="65"/>
      <c r="KS7" s="65"/>
      <c r="KT7" s="65"/>
      <c r="KU7" s="65"/>
      <c r="KV7" s="65"/>
      <c r="KW7" s="65"/>
      <c r="KX7" s="65"/>
      <c r="KY7" s="65"/>
      <c r="KZ7" s="65"/>
      <c r="LA7" s="65"/>
      <c r="LB7" s="65"/>
      <c r="LC7" s="65"/>
      <c r="LD7" s="65"/>
      <c r="LE7" s="65"/>
      <c r="LF7" s="65"/>
      <c r="LG7" s="65"/>
      <c r="LH7" s="65"/>
      <c r="LI7" s="65"/>
      <c r="LJ7" s="65"/>
      <c r="LK7" s="65"/>
      <c r="LL7" s="65"/>
      <c r="LM7" s="65"/>
      <c r="LN7" s="65"/>
      <c r="LO7" s="65"/>
      <c r="LP7" s="65"/>
      <c r="LQ7" s="65"/>
      <c r="LR7" s="65"/>
      <c r="LS7" s="65"/>
      <c r="LT7" s="65"/>
      <c r="LU7" s="65"/>
      <c r="LV7" s="65"/>
      <c r="LW7" s="65"/>
      <c r="LX7" s="65"/>
      <c r="LY7" s="65"/>
      <c r="LZ7" s="65"/>
      <c r="MA7" s="65"/>
      <c r="MB7" s="65"/>
      <c r="MC7" s="65"/>
      <c r="MD7" s="65"/>
      <c r="ME7" s="65"/>
      <c r="MF7" s="65"/>
      <c r="MG7" s="65"/>
      <c r="MH7" s="65"/>
      <c r="MI7" s="65"/>
      <c r="MJ7" s="65"/>
      <c r="MK7" s="65"/>
      <c r="ML7" s="65"/>
      <c r="MM7" s="65"/>
      <c r="MN7" s="65"/>
      <c r="MO7" s="65"/>
      <c r="MP7" s="65"/>
      <c r="MQ7" s="65"/>
      <c r="MR7" s="65"/>
      <c r="MS7" s="65"/>
      <c r="MT7" s="65"/>
      <c r="MU7" s="65"/>
      <c r="MV7" s="65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  <c r="NI7" s="65"/>
      <c r="NJ7" s="65"/>
      <c r="NK7" s="65"/>
      <c r="NL7" s="65"/>
      <c r="NM7" s="65"/>
      <c r="NN7" s="65"/>
      <c r="NO7" s="65"/>
      <c r="NP7" s="65"/>
      <c r="NQ7" s="65"/>
      <c r="NR7" s="65"/>
      <c r="NS7" s="65"/>
      <c r="NT7" s="65"/>
      <c r="NU7" s="65"/>
      <c r="NV7" s="65"/>
      <c r="NW7" s="65"/>
      <c r="NX7" s="65"/>
      <c r="NY7" s="65"/>
      <c r="NZ7" s="65"/>
      <c r="OA7" s="65"/>
      <c r="OB7" s="65"/>
      <c r="OC7" s="65"/>
      <c r="OD7" s="65"/>
      <c r="OE7" s="65"/>
      <c r="OF7" s="65"/>
      <c r="OG7" s="65"/>
      <c r="OH7" s="65"/>
      <c r="OI7" s="65"/>
      <c r="OJ7" s="65"/>
      <c r="OK7" s="65"/>
      <c r="OL7" s="65"/>
      <c r="OM7" s="65"/>
      <c r="ON7" s="65"/>
      <c r="OO7" s="65"/>
      <c r="OP7" s="65"/>
      <c r="OQ7" s="65"/>
      <c r="OR7" s="65"/>
      <c r="OS7" s="65"/>
      <c r="OT7" s="65"/>
      <c r="OU7" s="65"/>
      <c r="OV7" s="65"/>
      <c r="OW7" s="65"/>
      <c r="OX7" s="65"/>
      <c r="OY7" s="65"/>
      <c r="OZ7" s="65"/>
      <c r="PA7" s="65"/>
      <c r="PB7" s="65"/>
      <c r="PC7" s="65"/>
      <c r="PD7" s="65"/>
      <c r="PE7" s="65"/>
      <c r="PF7" s="65"/>
      <c r="PG7" s="65"/>
      <c r="PH7" s="65"/>
      <c r="PI7" s="65"/>
      <c r="PJ7" s="65"/>
      <c r="PK7" s="65"/>
      <c r="PL7" s="65"/>
      <c r="PM7" s="65"/>
      <c r="PN7" s="65"/>
      <c r="PO7" s="65"/>
      <c r="PP7" s="65"/>
      <c r="PQ7" s="65"/>
      <c r="PR7" s="65"/>
      <c r="PS7" s="65"/>
      <c r="PT7" s="65"/>
      <c r="PU7" s="65"/>
      <c r="PV7" s="65"/>
      <c r="PW7" s="65"/>
      <c r="PX7" s="65"/>
      <c r="PY7" s="65"/>
      <c r="PZ7" s="65"/>
      <c r="QA7" s="65"/>
      <c r="QB7" s="65"/>
      <c r="QC7" s="65"/>
      <c r="QD7" s="65"/>
      <c r="QE7" s="65"/>
      <c r="QF7" s="65"/>
      <c r="QG7" s="65"/>
      <c r="QH7" s="65"/>
      <c r="QI7" s="65"/>
      <c r="QJ7" s="65"/>
      <c r="QK7" s="65"/>
      <c r="QL7" s="65"/>
      <c r="QM7" s="65"/>
      <c r="QN7" s="65"/>
      <c r="QO7" s="65"/>
      <c r="QP7" s="65"/>
      <c r="QQ7" s="65"/>
      <c r="QR7" s="65"/>
      <c r="QS7" s="65"/>
      <c r="QT7" s="65"/>
      <c r="QU7" s="65"/>
      <c r="QV7" s="65"/>
      <c r="QW7" s="65"/>
      <c r="QX7" s="65"/>
      <c r="QY7" s="65"/>
      <c r="QZ7" s="65"/>
      <c r="RA7" s="65"/>
      <c r="RB7" s="65"/>
      <c r="RC7" s="65"/>
      <c r="RD7" s="65"/>
      <c r="RE7" s="65"/>
      <c r="RF7" s="65"/>
      <c r="RG7" s="65"/>
      <c r="RH7" s="65"/>
      <c r="RI7" s="65"/>
      <c r="RJ7" s="65"/>
      <c r="RK7" s="65"/>
      <c r="RL7" s="65"/>
      <c r="RM7" s="65"/>
      <c r="RN7" s="65"/>
      <c r="RO7" s="65"/>
      <c r="RP7" s="65"/>
      <c r="RQ7" s="65"/>
      <c r="RR7" s="65"/>
      <c r="RS7" s="65"/>
      <c r="RT7" s="65"/>
      <c r="RU7" s="65"/>
      <c r="RV7" s="65"/>
      <c r="RW7" s="65"/>
      <c r="RX7" s="65"/>
      <c r="RY7" s="65"/>
      <c r="RZ7" s="65"/>
      <c r="SA7" s="65"/>
      <c r="SB7" s="65"/>
      <c r="SC7" s="65"/>
      <c r="SD7" s="65"/>
      <c r="SE7" s="65"/>
      <c r="SF7" s="65"/>
      <c r="SG7" s="65"/>
      <c r="SH7" s="65"/>
      <c r="SI7" s="65"/>
      <c r="SJ7" s="65"/>
      <c r="SK7" s="65"/>
      <c r="SL7" s="65"/>
      <c r="SM7" s="65"/>
      <c r="SN7" s="65"/>
      <c r="SO7" s="65"/>
      <c r="SP7" s="65"/>
      <c r="SQ7" s="65"/>
      <c r="SR7" s="65"/>
      <c r="SS7" s="65"/>
      <c r="ST7" s="65"/>
      <c r="SU7" s="65"/>
      <c r="SV7" s="65"/>
      <c r="SW7" s="65"/>
      <c r="SX7" s="65"/>
      <c r="SY7" s="65"/>
      <c r="SZ7" s="65"/>
      <c r="TA7" s="65"/>
      <c r="TB7" s="65"/>
      <c r="TC7" s="65"/>
      <c r="TD7" s="65"/>
      <c r="TE7" s="65"/>
      <c r="TF7" s="65"/>
      <c r="TG7" s="65"/>
      <c r="TH7" s="65"/>
      <c r="TI7" s="65"/>
      <c r="TJ7" s="65"/>
      <c r="TK7" s="65"/>
      <c r="TL7" s="65"/>
      <c r="TM7" s="65"/>
      <c r="TN7" s="65"/>
      <c r="TO7" s="65"/>
      <c r="TP7" s="65"/>
      <c r="TQ7" s="65"/>
      <c r="TR7" s="65"/>
      <c r="TS7" s="65"/>
      <c r="TT7" s="65"/>
      <c r="TU7" s="65"/>
      <c r="TV7" s="65"/>
      <c r="TW7" s="65"/>
      <c r="TX7" s="65"/>
      <c r="TY7" s="65"/>
      <c r="TZ7" s="65"/>
      <c r="UA7" s="65"/>
      <c r="UB7" s="65"/>
      <c r="UC7" s="65"/>
      <c r="UD7" s="65"/>
      <c r="UE7" s="65"/>
      <c r="UF7" s="65"/>
      <c r="UG7" s="65"/>
      <c r="UH7" s="65"/>
      <c r="UI7" s="65"/>
      <c r="UJ7" s="65"/>
      <c r="UK7" s="65"/>
      <c r="UL7" s="65"/>
      <c r="UM7" s="65"/>
      <c r="UN7" s="65"/>
      <c r="UO7" s="65"/>
      <c r="UP7" s="65"/>
      <c r="UQ7" s="65"/>
      <c r="UR7" s="65"/>
      <c r="US7" s="65"/>
      <c r="UT7" s="65"/>
      <c r="UU7" s="65"/>
      <c r="UV7" s="65"/>
      <c r="UW7" s="65"/>
      <c r="UX7" s="65"/>
      <c r="UY7" s="65"/>
      <c r="UZ7" s="65"/>
      <c r="VA7" s="65"/>
      <c r="VB7" s="65"/>
      <c r="VC7" s="65"/>
      <c r="VD7" s="65"/>
      <c r="VE7" s="65"/>
      <c r="VF7" s="65"/>
      <c r="VG7" s="65"/>
      <c r="VH7" s="65"/>
      <c r="VI7" s="65"/>
      <c r="VJ7" s="65"/>
      <c r="VK7" s="65"/>
      <c r="VL7" s="65"/>
      <c r="VM7" s="65"/>
      <c r="VN7" s="65"/>
      <c r="VO7" s="65"/>
      <c r="VP7" s="65"/>
      <c r="VQ7" s="65"/>
      <c r="VR7" s="65"/>
      <c r="VS7" s="65"/>
      <c r="VT7" s="65"/>
      <c r="VU7" s="65"/>
      <c r="VV7" s="65"/>
      <c r="VW7" s="65"/>
      <c r="VX7" s="65"/>
      <c r="VY7" s="65"/>
      <c r="VZ7" s="65"/>
      <c r="WA7" s="65"/>
      <c r="WB7" s="65"/>
      <c r="WC7" s="65"/>
      <c r="WD7" s="65"/>
      <c r="WE7" s="65"/>
      <c r="WF7" s="65"/>
      <c r="WG7" s="65"/>
      <c r="WH7" s="65"/>
      <c r="WI7" s="65"/>
      <c r="WJ7" s="65"/>
      <c r="WK7" s="65"/>
      <c r="WL7" s="65"/>
      <c r="WM7" s="65"/>
      <c r="WN7" s="65"/>
      <c r="WO7" s="65"/>
      <c r="WP7" s="65"/>
      <c r="WQ7" s="65"/>
      <c r="WR7" s="65"/>
      <c r="WS7" s="65"/>
      <c r="WT7" s="65"/>
      <c r="WU7" s="65"/>
      <c r="WV7" s="65"/>
      <c r="WW7" s="65"/>
      <c r="WX7" s="65"/>
      <c r="WY7" s="65"/>
      <c r="WZ7" s="65"/>
      <c r="XA7" s="65"/>
      <c r="XB7" s="65"/>
      <c r="XC7" s="65"/>
      <c r="XD7" s="65"/>
      <c r="XE7" s="65"/>
      <c r="XF7" s="65"/>
      <c r="XG7" s="65"/>
      <c r="XH7" s="65"/>
      <c r="XI7" s="65"/>
      <c r="XJ7" s="65"/>
      <c r="XK7" s="65"/>
      <c r="XL7" s="65"/>
      <c r="XM7" s="65"/>
      <c r="XN7" s="65"/>
      <c r="XO7" s="65"/>
      <c r="XP7" s="65"/>
      <c r="XQ7" s="65"/>
      <c r="XR7" s="65"/>
      <c r="XS7" s="65"/>
      <c r="XT7" s="65"/>
      <c r="XU7" s="65"/>
      <c r="XV7" s="65"/>
      <c r="XW7" s="65"/>
      <c r="XX7" s="65"/>
      <c r="XY7" s="65"/>
      <c r="XZ7" s="65"/>
      <c r="YA7" s="65"/>
      <c r="YB7" s="65"/>
      <c r="YC7" s="65"/>
      <c r="YD7" s="65"/>
      <c r="YE7" s="65"/>
      <c r="YF7" s="65"/>
      <c r="YG7" s="65"/>
      <c r="YH7" s="65"/>
      <c r="YI7" s="65"/>
      <c r="YJ7" s="65"/>
      <c r="YK7" s="65"/>
      <c r="YL7" s="65"/>
      <c r="YM7" s="65"/>
      <c r="YN7" s="65"/>
      <c r="YO7" s="65"/>
      <c r="YP7" s="65"/>
      <c r="YQ7" s="65"/>
      <c r="YR7" s="65"/>
      <c r="YS7" s="65"/>
      <c r="YT7" s="65"/>
      <c r="YU7" s="65"/>
      <c r="YV7" s="65"/>
      <c r="YW7" s="65"/>
      <c r="YX7" s="65"/>
      <c r="YY7" s="65"/>
      <c r="YZ7" s="65"/>
      <c r="ZA7" s="65"/>
      <c r="ZB7" s="65"/>
      <c r="ZC7" s="65"/>
      <c r="ZD7" s="65"/>
      <c r="ZE7" s="65"/>
      <c r="ZF7" s="65"/>
      <c r="ZG7" s="65"/>
      <c r="ZH7" s="65"/>
      <c r="ZI7" s="65"/>
      <c r="ZJ7" s="65"/>
      <c r="ZK7" s="65"/>
      <c r="ZL7" s="65"/>
      <c r="ZM7" s="65"/>
      <c r="ZN7" s="65"/>
      <c r="ZO7" s="65"/>
      <c r="ZP7" s="65"/>
      <c r="ZQ7" s="65"/>
      <c r="ZR7" s="65"/>
      <c r="ZS7" s="65"/>
      <c r="ZT7" s="65"/>
      <c r="ZU7" s="65"/>
      <c r="ZV7" s="65"/>
      <c r="ZW7" s="65"/>
      <c r="ZX7" s="65"/>
      <c r="ZY7" s="65"/>
      <c r="ZZ7" s="65"/>
      <c r="AAA7" s="65"/>
      <c r="AAB7" s="65"/>
      <c r="AAC7" s="65"/>
      <c r="AAD7" s="65"/>
      <c r="AAE7" s="65"/>
      <c r="AAF7" s="65"/>
      <c r="AAG7" s="65"/>
      <c r="AAH7" s="65"/>
      <c r="AAI7" s="65"/>
      <c r="AAJ7" s="65"/>
      <c r="AAK7" s="65"/>
      <c r="AAL7" s="65"/>
      <c r="AAM7" s="65"/>
      <c r="AAN7" s="65"/>
      <c r="AAO7" s="65"/>
      <c r="AAP7" s="65"/>
      <c r="AAQ7" s="65"/>
      <c r="AAR7" s="65"/>
      <c r="AAS7" s="65"/>
      <c r="AAT7" s="65"/>
      <c r="AAU7" s="65"/>
      <c r="AAV7" s="65"/>
      <c r="AAW7" s="65"/>
      <c r="AAX7" s="65"/>
      <c r="AAY7" s="65"/>
      <c r="AAZ7" s="65"/>
      <c r="ABA7" s="65"/>
      <c r="ABB7" s="65"/>
      <c r="ABC7" s="65"/>
      <c r="ABD7" s="65"/>
      <c r="ABE7" s="65"/>
      <c r="ABF7" s="65"/>
      <c r="ABG7" s="65"/>
      <c r="ABH7" s="65"/>
      <c r="ABI7" s="65"/>
      <c r="ABJ7" s="65"/>
      <c r="ABK7" s="65"/>
      <c r="ABL7" s="65"/>
      <c r="ABM7" s="65"/>
      <c r="ABN7" s="65"/>
      <c r="ABO7" s="65"/>
      <c r="ABP7" s="65"/>
      <c r="ABQ7" s="65"/>
      <c r="ABR7" s="65"/>
      <c r="ABS7" s="65"/>
      <c r="ABT7" s="65"/>
      <c r="ABU7" s="65"/>
      <c r="ABV7" s="65"/>
      <c r="ABW7" s="65"/>
      <c r="ABX7" s="65"/>
      <c r="ABY7" s="65"/>
      <c r="ABZ7" s="65"/>
      <c r="ACA7" s="65"/>
      <c r="ACB7" s="65"/>
      <c r="ACC7" s="65"/>
      <c r="ACD7" s="65"/>
      <c r="ACE7" s="65"/>
      <c r="ACF7" s="65"/>
      <c r="ACG7" s="65"/>
      <c r="ACH7" s="65"/>
      <c r="ACI7" s="65"/>
      <c r="ACJ7" s="65"/>
      <c r="ACK7" s="65"/>
      <c r="ACL7" s="65"/>
      <c r="ACM7" s="65"/>
      <c r="ACN7" s="65"/>
      <c r="ACO7" s="65"/>
      <c r="ACP7" s="65"/>
      <c r="ACQ7" s="65"/>
      <c r="ACR7" s="65"/>
      <c r="ACS7" s="65"/>
      <c r="ACT7" s="65"/>
      <c r="ACU7" s="65"/>
      <c r="ACV7" s="65"/>
      <c r="ACW7" s="65"/>
      <c r="ACX7" s="65"/>
      <c r="ACY7" s="65"/>
      <c r="ACZ7" s="65"/>
      <c r="ADA7" s="65"/>
      <c r="ADB7" s="65"/>
      <c r="ADC7" s="65"/>
      <c r="ADD7" s="65"/>
      <c r="ADE7" s="65"/>
      <c r="ADF7" s="65"/>
      <c r="ADG7" s="65"/>
      <c r="ADH7" s="65"/>
      <c r="ADI7" s="65"/>
      <c r="ADJ7" s="65"/>
      <c r="ADK7" s="65"/>
      <c r="ADL7" s="65"/>
      <c r="ADM7" s="65"/>
      <c r="ADN7" s="65"/>
      <c r="ADO7" s="65"/>
      <c r="ADP7" s="65"/>
      <c r="ADQ7" s="65"/>
      <c r="ADR7" s="65"/>
      <c r="ADS7" s="65"/>
      <c r="ADT7" s="65"/>
      <c r="ADU7" s="65"/>
      <c r="ADV7" s="65"/>
      <c r="ADW7" s="65"/>
      <c r="ADX7" s="65"/>
      <c r="ADY7" s="65"/>
      <c r="ADZ7" s="65"/>
      <c r="AEA7" s="65"/>
      <c r="AEB7" s="65"/>
      <c r="AEC7" s="65"/>
      <c r="AED7" s="65"/>
      <c r="AEE7" s="65"/>
      <c r="AEF7" s="65"/>
      <c r="AEG7" s="65"/>
      <c r="AEH7" s="65"/>
      <c r="AEI7" s="65"/>
      <c r="AEJ7" s="65"/>
      <c r="AEK7" s="65"/>
      <c r="AEL7" s="65"/>
      <c r="AEM7" s="65"/>
      <c r="AEN7" s="65"/>
      <c r="AEO7" s="65"/>
      <c r="AEP7" s="65"/>
      <c r="AEQ7" s="65"/>
      <c r="AER7" s="65"/>
      <c r="AES7" s="65"/>
      <c r="AET7" s="65"/>
      <c r="AEU7" s="65"/>
      <c r="AEV7" s="65"/>
      <c r="AEW7" s="65"/>
      <c r="AEX7" s="65"/>
      <c r="AEY7" s="65"/>
      <c r="AEZ7" s="65"/>
      <c r="AFA7" s="65"/>
      <c r="AFB7" s="65"/>
      <c r="AFC7" s="65"/>
      <c r="AFD7" s="65"/>
      <c r="AFE7" s="65"/>
      <c r="AFF7" s="65"/>
      <c r="AFG7" s="65"/>
      <c r="AFH7" s="65"/>
      <c r="AFI7" s="65"/>
      <c r="AFJ7" s="65"/>
      <c r="AFK7" s="65"/>
      <c r="AFL7" s="65"/>
      <c r="AFM7" s="65"/>
      <c r="AFN7" s="65"/>
      <c r="AFO7" s="65"/>
      <c r="AFP7" s="65"/>
      <c r="AFQ7" s="65"/>
      <c r="AFR7" s="65"/>
      <c r="AFS7" s="65"/>
      <c r="AFT7" s="65"/>
      <c r="AFU7" s="65"/>
      <c r="AFV7" s="65"/>
      <c r="AFW7" s="65"/>
      <c r="AFX7" s="65"/>
      <c r="AFY7" s="65"/>
      <c r="AFZ7" s="65"/>
      <c r="AGA7" s="65"/>
      <c r="AGB7" s="65"/>
      <c r="AGC7" s="65"/>
      <c r="AGD7" s="65"/>
      <c r="AGE7" s="65"/>
      <c r="AGF7" s="65"/>
      <c r="AGG7" s="65"/>
      <c r="AGH7" s="65"/>
      <c r="AGI7" s="65"/>
      <c r="AGJ7" s="65"/>
      <c r="AGK7" s="65"/>
      <c r="AGL7" s="65"/>
      <c r="AGM7" s="65"/>
      <c r="AGN7" s="65"/>
      <c r="AGO7" s="65"/>
      <c r="AGP7" s="65"/>
      <c r="AGQ7" s="65"/>
      <c r="AGR7" s="65"/>
      <c r="AGS7" s="65"/>
      <c r="AGT7" s="65"/>
      <c r="AGU7" s="65"/>
      <c r="AGV7" s="65"/>
      <c r="AGW7" s="65"/>
      <c r="AGX7" s="65"/>
      <c r="AGY7" s="65"/>
      <c r="AGZ7" s="65"/>
      <c r="AHA7" s="65"/>
      <c r="AHB7" s="65"/>
      <c r="AHC7" s="65"/>
      <c r="AHD7" s="65"/>
      <c r="AHE7" s="65"/>
      <c r="AHF7" s="65"/>
      <c r="AHG7" s="65"/>
      <c r="AHH7" s="65"/>
      <c r="AHI7" s="65"/>
      <c r="AHJ7" s="65"/>
      <c r="AHK7" s="65"/>
      <c r="AHL7" s="65"/>
      <c r="AHM7" s="65"/>
      <c r="AHN7" s="65"/>
      <c r="AHO7" s="65"/>
      <c r="AHP7" s="65"/>
      <c r="AHQ7" s="65"/>
      <c r="AHR7" s="65"/>
      <c r="AHS7" s="65"/>
      <c r="AHT7" s="65"/>
      <c r="AHU7" s="65"/>
      <c r="AHV7" s="65"/>
      <c r="AHW7" s="65"/>
      <c r="AHX7" s="65"/>
      <c r="AHY7" s="65"/>
      <c r="AHZ7" s="65"/>
      <c r="AIA7" s="65"/>
      <c r="AIB7" s="65"/>
      <c r="AIC7" s="65"/>
      <c r="AID7" s="65"/>
      <c r="AIE7" s="65"/>
      <c r="AIF7" s="65"/>
      <c r="AIG7" s="65"/>
      <c r="AIH7" s="65"/>
      <c r="AII7" s="65"/>
      <c r="AIJ7" s="65"/>
      <c r="AIK7" s="65"/>
      <c r="AIL7" s="65"/>
      <c r="AIM7" s="65"/>
      <c r="AIN7" s="65"/>
      <c r="AIO7" s="65"/>
      <c r="AIP7" s="65"/>
      <c r="AIQ7" s="65"/>
      <c r="AIR7" s="65"/>
      <c r="AIS7" s="65"/>
      <c r="AIT7" s="65"/>
      <c r="AIU7" s="65"/>
      <c r="AIV7" s="65"/>
      <c r="AIW7" s="65"/>
      <c r="AIX7" s="65"/>
      <c r="AIY7" s="65"/>
      <c r="AIZ7" s="65"/>
      <c r="AJA7" s="65"/>
      <c r="AJB7" s="65"/>
      <c r="AJC7" s="65"/>
      <c r="AJD7" s="65"/>
      <c r="AJE7" s="65"/>
      <c r="AJF7" s="65"/>
      <c r="AJG7" s="65"/>
      <c r="AJH7" s="65"/>
      <c r="AJI7" s="65"/>
      <c r="AJJ7" s="65"/>
      <c r="AJK7" s="65"/>
      <c r="AJL7" s="65"/>
      <c r="AJM7" s="65"/>
      <c r="AJN7" s="65"/>
      <c r="AJO7" s="65"/>
      <c r="AJP7" s="65"/>
      <c r="AJQ7" s="65"/>
      <c r="AJR7" s="65"/>
      <c r="AJS7" s="65"/>
      <c r="AJT7" s="65"/>
      <c r="AJU7" s="65"/>
      <c r="AJV7" s="65"/>
      <c r="AJW7" s="65"/>
      <c r="AJX7" s="65"/>
      <c r="AJY7" s="65"/>
      <c r="AJZ7" s="65"/>
      <c r="AKA7" s="65"/>
      <c r="AKB7" s="65"/>
      <c r="AKC7" s="65"/>
      <c r="AKD7" s="65"/>
      <c r="AKE7" s="65"/>
      <c r="AKF7" s="65"/>
      <c r="AKG7" s="65"/>
      <c r="AKH7" s="65"/>
      <c r="AKI7" s="65"/>
      <c r="AKJ7" s="65"/>
      <c r="AKK7" s="65"/>
      <c r="AKL7" s="65"/>
      <c r="AKM7" s="65"/>
      <c r="AKN7" s="65"/>
      <c r="AKO7" s="65"/>
      <c r="AKP7" s="65"/>
      <c r="AKQ7" s="65"/>
      <c r="AKR7" s="65"/>
      <c r="AKS7" s="65"/>
      <c r="AKT7" s="65"/>
      <c r="AKU7" s="65"/>
      <c r="AKV7" s="65"/>
      <c r="AKW7" s="65"/>
      <c r="AKX7" s="65"/>
      <c r="AKY7" s="65"/>
      <c r="AKZ7" s="65"/>
      <c r="ALA7" s="65"/>
      <c r="ALB7" s="65"/>
      <c r="ALC7" s="65"/>
      <c r="ALD7" s="65"/>
      <c r="ALE7" s="65"/>
      <c r="ALF7" s="65"/>
      <c r="ALG7" s="65"/>
      <c r="ALH7" s="65"/>
      <c r="ALI7" s="65"/>
      <c r="ALJ7" s="65"/>
      <c r="ALK7" s="65"/>
      <c r="ALL7" s="65"/>
      <c r="ALM7" s="65"/>
      <c r="ALN7" s="65"/>
      <c r="ALO7" s="65"/>
      <c r="ALP7" s="65"/>
      <c r="ALQ7" s="65"/>
      <c r="ALR7" s="65"/>
      <c r="ALS7" s="65"/>
      <c r="ALT7" s="65"/>
      <c r="ALU7" s="65"/>
      <c r="ALV7" s="65"/>
      <c r="ALW7" s="65"/>
      <c r="ALX7" s="65"/>
      <c r="ALY7" s="65"/>
      <c r="ALZ7" s="65"/>
      <c r="AMA7" s="65"/>
      <c r="AMB7" s="65"/>
      <c r="AMC7" s="65"/>
      <c r="AMD7" s="65"/>
      <c r="AME7" s="65"/>
      <c r="AMF7" s="65"/>
      <c r="AMG7" s="65"/>
      <c r="AMH7" s="65"/>
      <c r="AMI7" s="65"/>
      <c r="AMJ7" s="65"/>
      <c r="AMK7" s="65"/>
      <c r="AML7" s="65"/>
      <c r="AMM7" s="65"/>
      <c r="AMN7" s="65"/>
      <c r="AMO7" s="65"/>
      <c r="AMP7" s="65"/>
      <c r="AMQ7" s="65"/>
      <c r="AMR7" s="65"/>
      <c r="AMS7" s="65"/>
      <c r="AMT7" s="65"/>
      <c r="AMU7" s="65"/>
      <c r="AMV7" s="65"/>
      <c r="AMW7" s="65"/>
      <c r="AMX7" s="65"/>
      <c r="AMY7" s="65"/>
      <c r="AMZ7" s="65"/>
      <c r="ANA7" s="65"/>
      <c r="ANB7" s="65"/>
      <c r="ANC7" s="65"/>
      <c r="AND7" s="65"/>
      <c r="ANE7" s="65"/>
      <c r="ANF7" s="65"/>
      <c r="ANG7" s="65"/>
      <c r="ANH7" s="65"/>
      <c r="ANI7" s="65"/>
      <c r="ANJ7" s="65"/>
      <c r="ANK7" s="65"/>
      <c r="ANL7" s="65"/>
      <c r="ANM7" s="65"/>
      <c r="ANN7" s="65"/>
      <c r="ANO7" s="65"/>
      <c r="ANP7" s="65"/>
      <c r="ANQ7" s="65"/>
      <c r="ANR7" s="65"/>
      <c r="ANS7" s="65"/>
      <c r="ANT7" s="65"/>
      <c r="ANU7" s="65"/>
      <c r="ANV7" s="65"/>
      <c r="ANW7" s="65"/>
      <c r="ANX7" s="65"/>
      <c r="ANY7" s="65"/>
      <c r="ANZ7" s="65"/>
      <c r="AOA7" s="65"/>
      <c r="AOB7" s="65"/>
      <c r="AOC7" s="65"/>
      <c r="AOD7" s="65"/>
      <c r="AOE7" s="65"/>
      <c r="AOF7" s="65"/>
      <c r="AOG7" s="65"/>
      <c r="AOH7" s="65"/>
      <c r="AOI7" s="65"/>
      <c r="AOJ7" s="65"/>
      <c r="AOK7" s="65"/>
      <c r="AOL7" s="65"/>
      <c r="AOM7" s="65"/>
      <c r="AON7" s="65"/>
      <c r="AOO7" s="65"/>
      <c r="AOP7" s="65"/>
      <c r="AOQ7" s="65"/>
      <c r="AOR7" s="65"/>
      <c r="AOS7" s="65"/>
      <c r="AOT7" s="65"/>
      <c r="AOU7" s="65"/>
      <c r="AOV7" s="65"/>
      <c r="AOW7" s="65"/>
      <c r="AOX7" s="65"/>
      <c r="AOY7" s="65"/>
      <c r="AOZ7" s="65"/>
      <c r="APA7" s="65"/>
      <c r="APB7" s="65"/>
      <c r="APC7" s="65"/>
      <c r="APD7" s="65"/>
      <c r="APE7" s="65"/>
      <c r="APF7" s="65"/>
      <c r="APG7" s="65"/>
      <c r="APH7" s="65"/>
      <c r="API7" s="65"/>
      <c r="APJ7" s="65"/>
      <c r="APK7" s="65"/>
      <c r="APL7" s="65"/>
      <c r="APM7" s="65"/>
      <c r="APN7" s="65"/>
      <c r="APO7" s="65"/>
      <c r="APP7" s="65"/>
      <c r="APQ7" s="65"/>
      <c r="APR7" s="65"/>
      <c r="APS7" s="65"/>
      <c r="APT7" s="65"/>
      <c r="APU7" s="65"/>
      <c r="APV7" s="65"/>
      <c r="APW7" s="65"/>
      <c r="APX7" s="65"/>
      <c r="APY7" s="65"/>
      <c r="APZ7" s="65"/>
      <c r="AQA7" s="65"/>
      <c r="AQB7" s="65"/>
      <c r="AQC7" s="65"/>
      <c r="AQD7" s="65"/>
      <c r="AQE7" s="65"/>
      <c r="AQF7" s="65"/>
      <c r="AQG7" s="65"/>
      <c r="AQH7" s="65"/>
      <c r="AQI7" s="65"/>
      <c r="AQJ7" s="65"/>
      <c r="AQK7" s="65"/>
      <c r="AQL7" s="65"/>
      <c r="AQM7" s="65"/>
      <c r="AQN7" s="65"/>
      <c r="AQO7" s="65"/>
      <c r="AQP7" s="65"/>
      <c r="AQQ7" s="65"/>
      <c r="AQR7" s="65"/>
      <c r="AQS7" s="65"/>
      <c r="AQT7" s="65"/>
      <c r="AQU7" s="65"/>
      <c r="AQV7" s="65"/>
      <c r="AQW7" s="65"/>
      <c r="AQX7" s="65"/>
      <c r="AQY7" s="65"/>
      <c r="AQZ7" s="65"/>
      <c r="ARA7" s="65"/>
      <c r="ARB7" s="65"/>
      <c r="ARC7" s="65"/>
      <c r="ARD7" s="65"/>
      <c r="ARE7" s="65"/>
      <c r="ARF7" s="65"/>
      <c r="ARG7" s="65"/>
      <c r="ARH7" s="65"/>
      <c r="ARI7" s="65"/>
      <c r="ARJ7" s="65"/>
      <c r="ARK7" s="65"/>
      <c r="ARL7" s="65"/>
      <c r="ARM7" s="65"/>
      <c r="ARN7" s="65"/>
      <c r="ARO7" s="65"/>
      <c r="ARP7" s="65"/>
      <c r="ARQ7" s="65"/>
      <c r="ARR7" s="65"/>
      <c r="ARS7" s="65"/>
      <c r="ART7" s="65"/>
      <c r="ARU7" s="65"/>
      <c r="ARV7" s="65"/>
      <c r="ARW7" s="65"/>
      <c r="ARX7" s="65"/>
      <c r="ARY7" s="65"/>
      <c r="ARZ7" s="65"/>
      <c r="ASA7" s="65"/>
      <c r="ASB7" s="65"/>
      <c r="ASC7" s="65"/>
      <c r="ASD7" s="65"/>
      <c r="ASE7" s="65"/>
      <c r="ASF7" s="65"/>
      <c r="ASG7" s="65"/>
      <c r="ASH7" s="65"/>
      <c r="ASI7" s="65"/>
      <c r="ASJ7" s="65"/>
      <c r="ASK7" s="65"/>
      <c r="ASL7" s="65"/>
      <c r="ASM7" s="65"/>
      <c r="ASN7" s="65"/>
      <c r="ASO7" s="65"/>
      <c r="ASP7" s="65"/>
      <c r="ASQ7" s="65"/>
      <c r="ASR7" s="65"/>
      <c r="ASS7" s="65"/>
      <c r="AST7" s="65"/>
      <c r="ASU7" s="65"/>
      <c r="ASV7" s="65"/>
      <c r="ASW7" s="65"/>
      <c r="ASX7" s="65"/>
      <c r="ASY7" s="65"/>
      <c r="ASZ7" s="65"/>
      <c r="ATA7" s="65"/>
      <c r="ATB7" s="65"/>
      <c r="ATC7" s="65"/>
      <c r="ATD7" s="65"/>
      <c r="ATE7" s="65"/>
      <c r="ATF7" s="65"/>
      <c r="ATG7" s="65"/>
      <c r="ATH7" s="65"/>
      <c r="ATI7" s="65"/>
      <c r="ATJ7" s="65"/>
      <c r="ATK7" s="65"/>
      <c r="ATL7" s="65"/>
      <c r="ATM7" s="65"/>
      <c r="ATN7" s="65"/>
      <c r="ATO7" s="65"/>
      <c r="ATP7" s="65"/>
      <c r="ATQ7" s="65"/>
      <c r="ATR7" s="65"/>
      <c r="ATS7" s="65"/>
      <c r="ATT7" s="65"/>
      <c r="ATU7" s="65"/>
      <c r="ATV7" s="65"/>
      <c r="ATW7" s="65"/>
      <c r="ATX7" s="65"/>
      <c r="ATY7" s="65"/>
      <c r="ATZ7" s="65"/>
      <c r="AUA7" s="65"/>
      <c r="AUB7" s="65"/>
      <c r="AUC7" s="65"/>
      <c r="AUD7" s="65"/>
      <c r="AUE7" s="65"/>
      <c r="AUF7" s="65"/>
      <c r="AUG7" s="65"/>
      <c r="AUH7" s="65"/>
      <c r="AUI7" s="65"/>
      <c r="AUJ7" s="65"/>
      <c r="AUK7" s="65"/>
      <c r="AUL7" s="65"/>
      <c r="AUM7" s="65"/>
      <c r="AUN7" s="65"/>
      <c r="AUO7" s="65"/>
      <c r="AUP7" s="65"/>
      <c r="AUQ7" s="65"/>
      <c r="AUR7" s="65"/>
      <c r="AUS7" s="65"/>
      <c r="AUT7" s="65"/>
      <c r="AUU7" s="65"/>
      <c r="AUV7" s="65"/>
      <c r="AUW7" s="65"/>
      <c r="AUX7" s="65"/>
      <c r="AUY7" s="65"/>
      <c r="AUZ7" s="65"/>
      <c r="AVA7" s="65"/>
      <c r="AVB7" s="65"/>
      <c r="AVC7" s="65"/>
      <c r="AVD7" s="65"/>
      <c r="AVE7" s="65"/>
      <c r="AVF7" s="65"/>
      <c r="AVG7" s="65"/>
      <c r="AVH7" s="65"/>
      <c r="AVI7" s="65"/>
      <c r="AVJ7" s="65"/>
      <c r="AVK7" s="65"/>
      <c r="AVL7" s="65"/>
      <c r="AVM7" s="65"/>
      <c r="AVN7" s="65"/>
      <c r="AVO7" s="65"/>
      <c r="AVP7" s="65"/>
      <c r="AVQ7" s="65"/>
      <c r="AVR7" s="65"/>
      <c r="AVS7" s="65"/>
      <c r="AVT7" s="65"/>
      <c r="AVU7" s="65"/>
      <c r="AVV7" s="65"/>
      <c r="AVW7" s="65"/>
      <c r="AVX7" s="65"/>
      <c r="AVY7" s="65"/>
      <c r="AVZ7" s="65"/>
      <c r="AWA7" s="65"/>
      <c r="AWB7" s="65"/>
      <c r="AWC7" s="65"/>
      <c r="AWD7" s="65"/>
      <c r="AWE7" s="65"/>
      <c r="AWF7" s="65"/>
      <c r="AWG7" s="65"/>
      <c r="AWH7" s="65"/>
      <c r="AWI7" s="65"/>
      <c r="AWJ7" s="65"/>
      <c r="AWK7" s="65"/>
      <c r="AWL7" s="65"/>
      <c r="AWM7" s="65"/>
      <c r="AWN7" s="65"/>
      <c r="AWO7" s="65"/>
      <c r="AWP7" s="65"/>
      <c r="AWQ7" s="65"/>
      <c r="AWR7" s="65"/>
      <c r="AWS7" s="65"/>
      <c r="AWT7" s="65"/>
      <c r="AWU7" s="65"/>
      <c r="AWV7" s="65"/>
      <c r="AWW7" s="65"/>
      <c r="AWX7" s="65"/>
      <c r="AWY7" s="65"/>
      <c r="AWZ7" s="65"/>
      <c r="AXA7" s="65"/>
      <c r="AXB7" s="65"/>
      <c r="AXC7" s="65"/>
      <c r="AXD7" s="65"/>
      <c r="AXE7" s="65"/>
      <c r="AXF7" s="65"/>
      <c r="AXG7" s="65"/>
      <c r="AXH7" s="65"/>
      <c r="AXI7" s="65"/>
      <c r="AXJ7" s="65"/>
      <c r="AXK7" s="65"/>
      <c r="AXL7" s="65"/>
      <c r="AXM7" s="65"/>
      <c r="AXN7" s="65"/>
      <c r="AXO7" s="65"/>
      <c r="AXP7" s="65"/>
      <c r="AXQ7" s="65"/>
      <c r="AXR7" s="65"/>
      <c r="AXS7" s="65"/>
      <c r="AXT7" s="65"/>
      <c r="AXU7" s="65"/>
      <c r="AXV7" s="65"/>
      <c r="AXW7" s="65"/>
      <c r="AXX7" s="65"/>
      <c r="AXY7" s="65"/>
      <c r="AXZ7" s="65"/>
      <c r="AYA7" s="65"/>
      <c r="AYB7" s="65"/>
      <c r="AYC7" s="65"/>
      <c r="AYD7" s="65"/>
      <c r="AYE7" s="65"/>
      <c r="AYF7" s="65"/>
      <c r="AYG7" s="65"/>
      <c r="AYH7" s="65"/>
      <c r="AYI7" s="65"/>
      <c r="AYJ7" s="65"/>
      <c r="AYK7" s="65"/>
      <c r="AYL7" s="65"/>
      <c r="AYM7" s="65"/>
      <c r="AYN7" s="65"/>
      <c r="AYO7" s="65"/>
      <c r="AYP7" s="65"/>
      <c r="AYQ7" s="65"/>
      <c r="AYR7" s="65"/>
      <c r="AYS7" s="65"/>
      <c r="AYT7" s="65"/>
      <c r="AYU7" s="65"/>
      <c r="AYV7" s="65"/>
      <c r="AYW7" s="65"/>
      <c r="AYX7" s="65"/>
      <c r="AYY7" s="65"/>
      <c r="AYZ7" s="65"/>
      <c r="AZA7" s="65"/>
      <c r="AZB7" s="65"/>
      <c r="AZC7" s="65"/>
      <c r="AZD7" s="65"/>
      <c r="AZE7" s="65"/>
      <c r="AZF7" s="65"/>
      <c r="AZG7" s="65"/>
      <c r="AZH7" s="65"/>
      <c r="AZI7" s="65"/>
      <c r="AZJ7" s="65"/>
      <c r="AZK7" s="65"/>
      <c r="AZL7" s="65"/>
      <c r="AZM7" s="65"/>
      <c r="AZN7" s="65"/>
      <c r="AZO7" s="65"/>
      <c r="AZP7" s="65"/>
      <c r="AZQ7" s="65"/>
      <c r="AZR7" s="65"/>
      <c r="AZS7" s="65"/>
      <c r="AZT7" s="65"/>
      <c r="AZU7" s="65"/>
      <c r="AZV7" s="65"/>
      <c r="AZW7" s="65"/>
      <c r="AZX7" s="65"/>
      <c r="AZY7" s="65"/>
      <c r="AZZ7" s="65"/>
      <c r="BAA7" s="65"/>
      <c r="BAB7" s="65"/>
      <c r="BAC7" s="65"/>
      <c r="BAD7" s="65"/>
      <c r="BAE7" s="65"/>
      <c r="BAF7" s="65"/>
      <c r="BAG7" s="65"/>
      <c r="BAH7" s="65"/>
      <c r="BAI7" s="65"/>
      <c r="BAJ7" s="65"/>
      <c r="BAK7" s="65"/>
      <c r="BAL7" s="65"/>
      <c r="BAM7" s="65"/>
      <c r="BAN7" s="65"/>
      <c r="BAO7" s="65"/>
      <c r="BAP7" s="65"/>
      <c r="BAQ7" s="65"/>
      <c r="BAR7" s="65"/>
      <c r="BAS7" s="65"/>
      <c r="BAT7" s="65"/>
      <c r="BAU7" s="65"/>
      <c r="BAV7" s="65"/>
      <c r="BAW7" s="65"/>
      <c r="BAX7" s="65"/>
      <c r="BAY7" s="65"/>
      <c r="BAZ7" s="65"/>
      <c r="BBA7" s="65"/>
      <c r="BBB7" s="65"/>
      <c r="BBC7" s="65"/>
      <c r="BBD7" s="65"/>
      <c r="BBE7" s="65"/>
      <c r="BBF7" s="65"/>
      <c r="BBG7" s="65"/>
      <c r="BBH7" s="65"/>
      <c r="BBI7" s="65"/>
      <c r="BBJ7" s="65"/>
      <c r="BBK7" s="65"/>
      <c r="BBL7" s="65"/>
      <c r="BBM7" s="65"/>
      <c r="BBN7" s="65"/>
      <c r="BBO7" s="65"/>
      <c r="BBP7" s="65"/>
      <c r="BBQ7" s="65"/>
      <c r="BBR7" s="65"/>
      <c r="BBS7" s="65"/>
      <c r="BBT7" s="65"/>
      <c r="BBU7" s="65"/>
      <c r="BBV7" s="65"/>
      <c r="BBW7" s="65"/>
      <c r="BBX7" s="65"/>
      <c r="BBY7" s="65"/>
      <c r="BBZ7" s="65"/>
      <c r="BCA7" s="65"/>
      <c r="BCB7" s="65"/>
      <c r="BCC7" s="65"/>
      <c r="BCD7" s="65"/>
      <c r="BCE7" s="65"/>
      <c r="BCF7" s="65"/>
      <c r="BCG7" s="65"/>
      <c r="BCH7" s="65"/>
      <c r="BCI7" s="65"/>
      <c r="BCJ7" s="65"/>
      <c r="BCK7" s="65"/>
      <c r="BCL7" s="65"/>
      <c r="BCM7" s="65"/>
      <c r="BCN7" s="65"/>
      <c r="BCO7" s="65"/>
      <c r="BCP7" s="65"/>
      <c r="BCQ7" s="65"/>
      <c r="BCR7" s="65"/>
      <c r="BCS7" s="65"/>
      <c r="BCT7" s="65"/>
      <c r="BCU7" s="65"/>
      <c r="BCV7" s="65"/>
      <c r="BCW7" s="65"/>
      <c r="BCX7" s="65"/>
      <c r="BCY7" s="65"/>
      <c r="BCZ7" s="65"/>
      <c r="BDA7" s="65"/>
      <c r="BDB7" s="65"/>
      <c r="BDC7" s="65"/>
      <c r="BDD7" s="65"/>
      <c r="BDE7" s="65"/>
      <c r="BDF7" s="65"/>
      <c r="BDG7" s="65"/>
      <c r="BDH7" s="65"/>
      <c r="BDI7" s="65"/>
      <c r="BDJ7" s="65"/>
      <c r="BDK7" s="65"/>
      <c r="BDL7" s="65"/>
      <c r="BDM7" s="65"/>
      <c r="BDN7" s="65"/>
      <c r="BDO7" s="65"/>
      <c r="BDP7" s="65"/>
      <c r="BDQ7" s="65"/>
      <c r="BDR7" s="65"/>
      <c r="BDS7" s="65"/>
      <c r="BDT7" s="65"/>
      <c r="BDU7" s="65"/>
      <c r="BDV7" s="65"/>
      <c r="BDW7" s="65"/>
      <c r="BDX7" s="65"/>
      <c r="BDY7" s="65"/>
      <c r="BDZ7" s="65"/>
      <c r="BEA7" s="65"/>
      <c r="BEB7" s="65"/>
      <c r="BEC7" s="65"/>
      <c r="BED7" s="65"/>
      <c r="BEE7" s="65"/>
      <c r="BEF7" s="65"/>
      <c r="BEG7" s="65"/>
      <c r="BEH7" s="65"/>
      <c r="BEI7" s="65"/>
      <c r="BEJ7" s="65"/>
      <c r="BEK7" s="65"/>
      <c r="BEL7" s="65"/>
      <c r="BEM7" s="65"/>
      <c r="BEN7" s="65"/>
      <c r="BEO7" s="65"/>
      <c r="BEP7" s="65"/>
      <c r="BEQ7" s="65"/>
      <c r="BER7" s="65"/>
      <c r="BES7" s="65"/>
      <c r="BET7" s="65"/>
      <c r="BEU7" s="65"/>
      <c r="BEV7" s="65"/>
      <c r="BEW7" s="65"/>
      <c r="BEX7" s="65"/>
      <c r="BEY7" s="65"/>
      <c r="BEZ7" s="65"/>
      <c r="BFA7" s="65"/>
      <c r="BFB7" s="65"/>
      <c r="BFC7" s="65"/>
      <c r="BFD7" s="65"/>
      <c r="BFE7" s="65"/>
      <c r="BFF7" s="65"/>
      <c r="BFG7" s="65"/>
      <c r="BFH7" s="65"/>
      <c r="BFI7" s="65"/>
      <c r="BFJ7" s="65"/>
      <c r="BFK7" s="65"/>
      <c r="BFL7" s="65"/>
      <c r="BFM7" s="65"/>
      <c r="BFN7" s="65"/>
      <c r="BFO7" s="65"/>
      <c r="BFP7" s="65"/>
      <c r="BFQ7" s="65"/>
      <c r="BFR7" s="65"/>
      <c r="BFS7" s="65"/>
      <c r="BFT7" s="65"/>
      <c r="BFU7" s="65"/>
      <c r="BFV7" s="65"/>
      <c r="BFW7" s="65"/>
      <c r="BFX7" s="65"/>
      <c r="BFY7" s="65"/>
      <c r="BFZ7" s="65"/>
      <c r="BGA7" s="65"/>
      <c r="BGB7" s="65"/>
      <c r="BGC7" s="65"/>
      <c r="BGD7" s="65"/>
      <c r="BGE7" s="65"/>
      <c r="BGF7" s="65"/>
      <c r="BGG7" s="65"/>
      <c r="BGH7" s="65"/>
      <c r="BGI7" s="65"/>
      <c r="BGJ7" s="65"/>
      <c r="BGK7" s="65"/>
      <c r="BGL7" s="65"/>
      <c r="BGM7" s="65"/>
      <c r="BGN7" s="65"/>
      <c r="BGO7" s="65"/>
      <c r="BGP7" s="65"/>
      <c r="BGQ7" s="65"/>
      <c r="BGR7" s="65"/>
      <c r="BGS7" s="65"/>
      <c r="BGT7" s="65"/>
      <c r="BGU7" s="65"/>
      <c r="BGV7" s="65"/>
      <c r="BGW7" s="65"/>
      <c r="BGX7" s="65"/>
      <c r="BGY7" s="65"/>
      <c r="BGZ7" s="65"/>
      <c r="BHA7" s="65"/>
      <c r="BHB7" s="65"/>
      <c r="BHC7" s="65"/>
      <c r="BHD7" s="65"/>
      <c r="BHE7" s="65"/>
      <c r="BHF7" s="65"/>
      <c r="BHG7" s="65"/>
      <c r="BHH7" s="65"/>
      <c r="BHI7" s="65"/>
      <c r="BHJ7" s="65"/>
      <c r="BHK7" s="65"/>
      <c r="BHL7" s="65"/>
      <c r="BHM7" s="65"/>
      <c r="BHN7" s="65"/>
      <c r="BHO7" s="65"/>
      <c r="BHP7" s="65"/>
      <c r="BHQ7" s="65"/>
      <c r="BHR7" s="65"/>
      <c r="BHS7" s="65"/>
      <c r="BHT7" s="65"/>
      <c r="BHU7" s="65"/>
      <c r="BHV7" s="65"/>
      <c r="BHW7" s="65"/>
      <c r="BHX7" s="65"/>
      <c r="BHY7" s="65"/>
      <c r="BHZ7" s="65"/>
      <c r="BIA7" s="65"/>
      <c r="BIB7" s="65"/>
      <c r="BIC7" s="65"/>
      <c r="BID7" s="65"/>
      <c r="BIE7" s="65"/>
      <c r="BIF7" s="65"/>
      <c r="BIG7" s="65"/>
      <c r="BIH7" s="65"/>
      <c r="BII7" s="65"/>
      <c r="BIJ7" s="65"/>
      <c r="BIK7" s="65"/>
      <c r="BIL7" s="65"/>
      <c r="BIM7" s="65"/>
      <c r="BIN7" s="65"/>
      <c r="BIO7" s="65"/>
      <c r="BIP7" s="65"/>
      <c r="BIQ7" s="65"/>
      <c r="BIR7" s="65"/>
      <c r="BIS7" s="65"/>
      <c r="BIT7" s="65"/>
      <c r="BIU7" s="65"/>
      <c r="BIV7" s="65"/>
      <c r="BIW7" s="65"/>
      <c r="BIX7" s="65"/>
      <c r="BIY7" s="65"/>
      <c r="BIZ7" s="65"/>
      <c r="BJA7" s="65"/>
      <c r="BJB7" s="65"/>
      <c r="BJC7" s="65"/>
      <c r="BJD7" s="65"/>
      <c r="BJE7" s="65"/>
      <c r="BJF7" s="65"/>
      <c r="BJG7" s="65"/>
      <c r="BJH7" s="65"/>
      <c r="BJI7" s="65"/>
      <c r="BJJ7" s="65"/>
      <c r="BJK7" s="65"/>
      <c r="BJL7" s="65"/>
      <c r="BJM7" s="65"/>
      <c r="BJN7" s="65"/>
      <c r="BJO7" s="65"/>
      <c r="BJP7" s="65"/>
      <c r="BJQ7" s="65"/>
      <c r="BJR7" s="65"/>
      <c r="BJS7" s="65"/>
      <c r="BJT7" s="65"/>
      <c r="BJU7" s="65"/>
      <c r="BJV7" s="65"/>
      <c r="BJW7" s="65"/>
      <c r="BJX7" s="65"/>
      <c r="BJY7" s="65"/>
      <c r="BJZ7" s="65"/>
      <c r="BKA7" s="65"/>
      <c r="BKB7" s="65"/>
      <c r="BKC7" s="65"/>
      <c r="BKD7" s="65"/>
      <c r="BKE7" s="65"/>
      <c r="BKF7" s="65"/>
      <c r="BKG7" s="65"/>
      <c r="BKH7" s="65"/>
      <c r="BKI7" s="65"/>
      <c r="BKJ7" s="65"/>
      <c r="BKK7" s="65"/>
      <c r="BKL7" s="65"/>
      <c r="BKM7" s="65"/>
      <c r="BKN7" s="65"/>
      <c r="BKO7" s="65"/>
      <c r="BKP7" s="65"/>
      <c r="BKQ7" s="65"/>
      <c r="BKR7" s="65"/>
      <c r="BKS7" s="65"/>
      <c r="BKT7" s="65"/>
      <c r="BKU7" s="65"/>
      <c r="BKV7" s="65"/>
      <c r="BKW7" s="65"/>
      <c r="BKX7" s="65"/>
      <c r="BKY7" s="65"/>
      <c r="BKZ7" s="65"/>
      <c r="BLA7" s="65"/>
      <c r="BLB7" s="65"/>
      <c r="BLC7" s="65"/>
      <c r="BLD7" s="65"/>
      <c r="BLE7" s="65"/>
      <c r="BLF7" s="65"/>
      <c r="BLG7" s="65"/>
      <c r="BLH7" s="65"/>
      <c r="BLI7" s="65"/>
      <c r="BLJ7" s="65"/>
      <c r="BLK7" s="65"/>
      <c r="BLL7" s="65"/>
      <c r="BLM7" s="65"/>
      <c r="BLN7" s="65"/>
      <c r="BLO7" s="65"/>
      <c r="BLP7" s="65"/>
      <c r="BLQ7" s="65"/>
      <c r="BLR7" s="65"/>
      <c r="BLS7" s="65"/>
      <c r="BLT7" s="65"/>
      <c r="BLU7" s="65"/>
      <c r="BLV7" s="65"/>
      <c r="BLW7" s="65"/>
      <c r="BLX7" s="65"/>
      <c r="BLY7" s="65"/>
      <c r="BLZ7" s="65"/>
      <c r="BMA7" s="65"/>
      <c r="BMB7" s="65"/>
      <c r="BMC7" s="65"/>
      <c r="BMD7" s="65"/>
      <c r="BME7" s="65"/>
      <c r="BMF7" s="65"/>
      <c r="BMG7" s="65"/>
      <c r="BMH7" s="65"/>
      <c r="BMI7" s="65"/>
      <c r="BMJ7" s="65"/>
      <c r="BMK7" s="65"/>
      <c r="BML7" s="65"/>
      <c r="BMM7" s="65"/>
      <c r="BMN7" s="65"/>
      <c r="BMO7" s="65"/>
      <c r="BMP7" s="65"/>
      <c r="BMQ7" s="65"/>
      <c r="BMR7" s="65"/>
      <c r="BMS7" s="65"/>
      <c r="BMT7" s="65"/>
      <c r="BMU7" s="65"/>
      <c r="BMV7" s="65"/>
      <c r="BMW7" s="65"/>
      <c r="BMX7" s="65"/>
      <c r="BMY7" s="65"/>
      <c r="BMZ7" s="65"/>
      <c r="BNA7" s="65"/>
      <c r="BNB7" s="65"/>
      <c r="BNC7" s="65"/>
      <c r="BND7" s="65"/>
      <c r="BNE7" s="65"/>
      <c r="BNF7" s="65"/>
      <c r="BNG7" s="65"/>
      <c r="BNH7" s="65"/>
      <c r="BNI7" s="65"/>
      <c r="BNJ7" s="65"/>
      <c r="BNK7" s="65"/>
      <c r="BNL7" s="65"/>
      <c r="BNM7" s="65"/>
      <c r="BNN7" s="65"/>
      <c r="BNO7" s="65"/>
      <c r="BNP7" s="65"/>
      <c r="BNQ7" s="65"/>
      <c r="BNR7" s="65"/>
      <c r="BNS7" s="65"/>
      <c r="BNT7" s="65"/>
      <c r="BNU7" s="65"/>
      <c r="BNV7" s="65"/>
      <c r="BNW7" s="65"/>
      <c r="BNX7" s="65"/>
      <c r="BNY7" s="65"/>
      <c r="BNZ7" s="65"/>
      <c r="BOA7" s="65"/>
      <c r="BOB7" s="65"/>
      <c r="BOC7" s="65"/>
      <c r="BOD7" s="65"/>
      <c r="BOE7" s="65"/>
      <c r="BOF7" s="65"/>
      <c r="BOG7" s="65"/>
      <c r="BOH7" s="65"/>
      <c r="BOI7" s="65"/>
      <c r="BOJ7" s="65"/>
      <c r="BOK7" s="65"/>
      <c r="BOL7" s="65"/>
      <c r="BOM7" s="65"/>
      <c r="BON7" s="65"/>
      <c r="BOO7" s="65"/>
      <c r="BOP7" s="65"/>
      <c r="BOQ7" s="65"/>
      <c r="BOR7" s="65"/>
      <c r="BOS7" s="65"/>
      <c r="BOT7" s="65"/>
      <c r="BOU7" s="65"/>
      <c r="BOV7" s="65"/>
      <c r="BOW7" s="65"/>
      <c r="BOX7" s="65"/>
      <c r="BOY7" s="65"/>
      <c r="BOZ7" s="65"/>
      <c r="BPA7" s="65"/>
      <c r="BPB7" s="65"/>
      <c r="BPC7" s="65"/>
      <c r="BPD7" s="65"/>
      <c r="BPE7" s="65"/>
      <c r="BPF7" s="65"/>
      <c r="BPG7" s="65"/>
      <c r="BPH7" s="65"/>
      <c r="BPI7" s="65"/>
      <c r="BPJ7" s="65"/>
      <c r="BPK7" s="65"/>
      <c r="BPL7" s="65"/>
      <c r="BPM7" s="65"/>
      <c r="BPN7" s="65"/>
      <c r="BPO7" s="65"/>
      <c r="BPP7" s="65"/>
      <c r="BPQ7" s="65"/>
      <c r="BPR7" s="65"/>
      <c r="BPS7" s="65"/>
      <c r="BPT7" s="65"/>
      <c r="BPU7" s="65"/>
      <c r="BPV7" s="65"/>
      <c r="BPW7" s="65"/>
      <c r="BPX7" s="65"/>
      <c r="BPY7" s="65"/>
      <c r="BPZ7" s="65"/>
      <c r="BQA7" s="65"/>
      <c r="BQB7" s="65"/>
      <c r="BQC7" s="65"/>
      <c r="BQD7" s="65"/>
      <c r="BQE7" s="65"/>
      <c r="BQF7" s="65"/>
      <c r="BQG7" s="65"/>
      <c r="BQH7" s="65"/>
      <c r="BQI7" s="65"/>
      <c r="BQJ7" s="65"/>
      <c r="BQK7" s="65"/>
      <c r="BQL7" s="65"/>
      <c r="BQM7" s="65"/>
      <c r="BQN7" s="65"/>
      <c r="BQO7" s="65"/>
      <c r="BQP7" s="65"/>
      <c r="BQQ7" s="65"/>
      <c r="BQR7" s="65"/>
      <c r="BQS7" s="65"/>
      <c r="BQT7" s="65"/>
      <c r="BQU7" s="65"/>
      <c r="BQV7" s="65"/>
      <c r="BQW7" s="65"/>
      <c r="BQX7" s="65"/>
      <c r="BQY7" s="65"/>
      <c r="BQZ7" s="65"/>
      <c r="BRA7" s="65"/>
      <c r="BRB7" s="65"/>
      <c r="BRC7" s="65"/>
      <c r="BRD7" s="65"/>
      <c r="BRE7" s="65"/>
      <c r="BRF7" s="65"/>
      <c r="BRG7" s="65"/>
      <c r="BRH7" s="65"/>
      <c r="BRI7" s="65"/>
      <c r="BRJ7" s="65"/>
      <c r="BRK7" s="65"/>
      <c r="BRL7" s="65"/>
      <c r="BRM7" s="65"/>
      <c r="BRN7" s="65"/>
      <c r="BRO7" s="65"/>
      <c r="BRP7" s="65"/>
      <c r="BRQ7" s="65"/>
      <c r="BRR7" s="65"/>
      <c r="BRS7" s="65"/>
      <c r="BRT7" s="65"/>
      <c r="BRU7" s="65"/>
      <c r="BRV7" s="65"/>
      <c r="BRW7" s="65"/>
      <c r="BRX7" s="65"/>
      <c r="BRY7" s="65"/>
      <c r="BRZ7" s="65"/>
      <c r="BSA7" s="65"/>
      <c r="BSB7" s="65"/>
      <c r="BSC7" s="65"/>
      <c r="BSD7" s="65"/>
      <c r="BSE7" s="65"/>
      <c r="BSF7" s="65"/>
      <c r="BSG7" s="65"/>
      <c r="BSH7" s="65"/>
      <c r="BSI7" s="65"/>
      <c r="BSJ7" s="65"/>
      <c r="BSK7" s="65"/>
      <c r="BSL7" s="65"/>
      <c r="BSM7" s="65"/>
      <c r="BSN7" s="65"/>
      <c r="BSO7" s="65"/>
      <c r="BSP7" s="65"/>
      <c r="BSQ7" s="65"/>
      <c r="BSR7" s="65"/>
      <c r="BSS7" s="65"/>
      <c r="BST7" s="65"/>
      <c r="BSU7" s="65"/>
      <c r="BSV7" s="65"/>
      <c r="BSW7" s="65"/>
      <c r="BSX7" s="65"/>
      <c r="BSY7" s="65"/>
      <c r="BSZ7" s="65"/>
      <c r="BTA7" s="65"/>
      <c r="BTB7" s="65"/>
      <c r="BTC7" s="65"/>
      <c r="BTD7" s="65"/>
      <c r="BTE7" s="65"/>
      <c r="BTF7" s="65"/>
      <c r="BTG7" s="65"/>
      <c r="BTH7" s="65"/>
      <c r="BTI7" s="65"/>
      <c r="BTJ7" s="65"/>
      <c r="BTK7" s="65"/>
      <c r="BTL7" s="65"/>
      <c r="BTM7" s="65"/>
      <c r="BTN7" s="65"/>
      <c r="BTO7" s="65"/>
      <c r="BTP7" s="65"/>
      <c r="BTQ7" s="65"/>
      <c r="BTR7" s="65"/>
      <c r="BTS7" s="65"/>
      <c r="BTT7" s="65"/>
      <c r="BTU7" s="65"/>
      <c r="BTV7" s="65"/>
      <c r="BTW7" s="65"/>
      <c r="BTX7" s="65"/>
      <c r="BTY7" s="65"/>
      <c r="BTZ7" s="65"/>
      <c r="BUA7" s="65"/>
      <c r="BUB7" s="65"/>
      <c r="BUC7" s="65"/>
      <c r="BUD7" s="65"/>
      <c r="BUE7" s="65"/>
      <c r="BUF7" s="65"/>
      <c r="BUG7" s="65"/>
      <c r="BUH7" s="65"/>
      <c r="BUI7" s="65"/>
      <c r="BUJ7" s="65"/>
      <c r="BUK7" s="65"/>
      <c r="BUL7" s="65"/>
      <c r="BUM7" s="65"/>
      <c r="BUN7" s="65"/>
      <c r="BUO7" s="65"/>
      <c r="BUP7" s="65"/>
      <c r="BUQ7" s="65"/>
      <c r="BUR7" s="65"/>
      <c r="BUS7" s="65"/>
      <c r="BUT7" s="65"/>
      <c r="BUU7" s="65"/>
      <c r="BUV7" s="65"/>
      <c r="BUW7" s="65"/>
      <c r="BUX7" s="65"/>
      <c r="BUY7" s="65"/>
      <c r="BUZ7" s="65"/>
      <c r="BVA7" s="65"/>
      <c r="BVB7" s="65"/>
      <c r="BVC7" s="65"/>
      <c r="BVD7" s="65"/>
      <c r="BVE7" s="65"/>
      <c r="BVF7" s="65"/>
      <c r="BVG7" s="65"/>
      <c r="BVH7" s="65"/>
      <c r="BVI7" s="65"/>
      <c r="BVJ7" s="65"/>
      <c r="BVK7" s="65"/>
      <c r="BVL7" s="65"/>
      <c r="BVM7" s="65"/>
      <c r="BVN7" s="65"/>
      <c r="BVO7" s="65"/>
      <c r="BVP7" s="65"/>
      <c r="BVQ7" s="65"/>
      <c r="BVR7" s="65"/>
      <c r="BVS7" s="65"/>
      <c r="BVT7" s="65"/>
      <c r="BVU7" s="65"/>
      <c r="BVV7" s="65"/>
      <c r="BVW7" s="65"/>
      <c r="BVX7" s="65"/>
      <c r="BVY7" s="65"/>
      <c r="BVZ7" s="65"/>
      <c r="BWA7" s="65"/>
      <c r="BWB7" s="65"/>
      <c r="BWC7" s="65"/>
      <c r="BWD7" s="65"/>
      <c r="BWE7" s="65"/>
      <c r="BWF7" s="65"/>
      <c r="BWG7" s="65"/>
      <c r="BWH7" s="65"/>
      <c r="BWI7" s="65"/>
      <c r="BWJ7" s="65"/>
      <c r="BWK7" s="65"/>
      <c r="BWL7" s="65"/>
      <c r="BWM7" s="65"/>
      <c r="BWN7" s="65"/>
      <c r="BWO7" s="65"/>
      <c r="BWP7" s="65"/>
      <c r="BWQ7" s="65"/>
      <c r="BWR7" s="65"/>
      <c r="BWS7" s="65"/>
      <c r="BWT7" s="65"/>
      <c r="BWU7" s="65"/>
      <c r="BWV7" s="65"/>
      <c r="BWW7" s="65"/>
      <c r="BWX7" s="65"/>
      <c r="BWY7" s="65"/>
      <c r="BWZ7" s="65"/>
      <c r="BXA7" s="65"/>
      <c r="BXB7" s="65"/>
      <c r="BXC7" s="65"/>
      <c r="BXD7" s="65"/>
      <c r="BXE7" s="65"/>
      <c r="BXF7" s="65"/>
      <c r="BXG7" s="65"/>
      <c r="BXH7" s="65"/>
      <c r="BXI7" s="65"/>
      <c r="BXJ7" s="65"/>
      <c r="BXK7" s="65"/>
      <c r="BXL7" s="65"/>
      <c r="BXM7" s="65"/>
      <c r="BXN7" s="65"/>
      <c r="BXO7" s="65"/>
      <c r="BXP7" s="65"/>
      <c r="BXQ7" s="65"/>
      <c r="BXR7" s="65"/>
      <c r="BXS7" s="65"/>
      <c r="BXT7" s="65"/>
      <c r="BXU7" s="65"/>
      <c r="BXV7" s="65"/>
      <c r="BXW7" s="65"/>
      <c r="BXX7" s="65"/>
      <c r="BXY7" s="65"/>
      <c r="BXZ7" s="65"/>
      <c r="BYA7" s="65"/>
      <c r="BYB7" s="65"/>
      <c r="BYC7" s="65"/>
      <c r="BYD7" s="65"/>
      <c r="BYE7" s="65"/>
      <c r="BYF7" s="65"/>
      <c r="BYG7" s="65"/>
      <c r="BYH7" s="65"/>
      <c r="BYI7" s="65"/>
      <c r="BYJ7" s="65"/>
      <c r="BYK7" s="65"/>
      <c r="BYL7" s="65"/>
      <c r="BYM7" s="65"/>
      <c r="BYN7" s="65"/>
      <c r="BYO7" s="65"/>
      <c r="BYP7" s="65"/>
      <c r="BYQ7" s="65"/>
      <c r="BYR7" s="65"/>
      <c r="BYS7" s="65"/>
      <c r="BYT7" s="65"/>
      <c r="BYU7" s="65"/>
      <c r="BYV7" s="65"/>
      <c r="BYW7" s="65"/>
      <c r="BYX7" s="65"/>
      <c r="BYY7" s="65"/>
      <c r="BYZ7" s="65"/>
      <c r="BZA7" s="65"/>
      <c r="BZB7" s="65"/>
      <c r="BZC7" s="65"/>
      <c r="BZD7" s="65"/>
      <c r="BZE7" s="65"/>
      <c r="BZF7" s="65"/>
      <c r="BZG7" s="65"/>
      <c r="BZH7" s="65"/>
      <c r="BZI7" s="65"/>
      <c r="BZJ7" s="65"/>
      <c r="BZK7" s="65"/>
      <c r="BZL7" s="65"/>
      <c r="BZM7" s="65"/>
      <c r="BZN7" s="65"/>
      <c r="BZO7" s="65"/>
      <c r="BZP7" s="65"/>
      <c r="BZQ7" s="65"/>
      <c r="BZR7" s="65"/>
      <c r="BZS7" s="65"/>
      <c r="BZT7" s="65"/>
      <c r="BZU7" s="65"/>
      <c r="BZV7" s="65"/>
      <c r="BZW7" s="65"/>
      <c r="BZX7" s="65"/>
      <c r="BZY7" s="65"/>
      <c r="BZZ7" s="65"/>
      <c r="CAA7" s="65"/>
      <c r="CAB7" s="65"/>
      <c r="CAC7" s="65"/>
      <c r="CAD7" s="65"/>
      <c r="CAE7" s="65"/>
      <c r="CAF7" s="65"/>
      <c r="CAG7" s="65"/>
      <c r="CAH7" s="65"/>
      <c r="CAI7" s="65"/>
      <c r="CAJ7" s="65"/>
      <c r="CAK7" s="65"/>
      <c r="CAL7" s="65"/>
      <c r="CAM7" s="65"/>
      <c r="CAN7" s="65"/>
      <c r="CAO7" s="65"/>
      <c r="CAP7" s="65"/>
      <c r="CAQ7" s="65"/>
      <c r="CAR7" s="65"/>
      <c r="CAS7" s="65"/>
      <c r="CAT7" s="65"/>
      <c r="CAU7" s="65"/>
      <c r="CAV7" s="65"/>
      <c r="CAW7" s="65"/>
      <c r="CAX7" s="65"/>
      <c r="CAY7" s="65"/>
      <c r="CAZ7" s="65"/>
      <c r="CBA7" s="65"/>
      <c r="CBB7" s="65"/>
      <c r="CBC7" s="65"/>
      <c r="CBD7" s="65"/>
      <c r="CBE7" s="65"/>
      <c r="CBF7" s="65"/>
      <c r="CBG7" s="65"/>
      <c r="CBH7" s="65"/>
      <c r="CBI7" s="65"/>
      <c r="CBJ7" s="65"/>
      <c r="CBK7" s="65"/>
      <c r="CBL7" s="65"/>
      <c r="CBM7" s="65"/>
      <c r="CBN7" s="65"/>
      <c r="CBO7" s="65"/>
      <c r="CBP7" s="65"/>
      <c r="CBQ7" s="65"/>
      <c r="CBR7" s="65"/>
      <c r="CBS7" s="65"/>
      <c r="CBT7" s="65"/>
      <c r="CBU7" s="65"/>
      <c r="CBV7" s="65"/>
      <c r="CBW7" s="65"/>
      <c r="CBX7" s="65"/>
      <c r="CBY7" s="65"/>
      <c r="CBZ7" s="65"/>
      <c r="CCA7" s="65"/>
      <c r="CCB7" s="65"/>
      <c r="CCC7" s="65"/>
      <c r="CCD7" s="65"/>
      <c r="CCE7" s="65"/>
      <c r="CCF7" s="65"/>
      <c r="CCG7" s="65"/>
      <c r="CCH7" s="65"/>
      <c r="CCI7" s="65"/>
      <c r="CCJ7" s="65"/>
      <c r="CCK7" s="65"/>
      <c r="CCL7" s="65"/>
      <c r="CCM7" s="65"/>
      <c r="CCN7" s="65"/>
      <c r="CCO7" s="65"/>
      <c r="CCP7" s="65"/>
      <c r="CCQ7" s="65"/>
      <c r="CCR7" s="65"/>
      <c r="CCS7" s="65"/>
      <c r="CCT7" s="65"/>
      <c r="CCU7" s="65"/>
      <c r="CCV7" s="65"/>
      <c r="CCW7" s="65"/>
      <c r="CCX7" s="65"/>
      <c r="CCY7" s="65"/>
      <c r="CCZ7" s="65"/>
      <c r="CDA7" s="65"/>
      <c r="CDB7" s="65"/>
      <c r="CDC7" s="65"/>
      <c r="CDD7" s="65"/>
      <c r="CDE7" s="65"/>
      <c r="CDF7" s="65"/>
      <c r="CDG7" s="65"/>
      <c r="CDH7" s="65"/>
      <c r="CDI7" s="65"/>
      <c r="CDJ7" s="65"/>
      <c r="CDK7" s="65"/>
      <c r="CDL7" s="65"/>
      <c r="CDM7" s="65"/>
      <c r="CDN7" s="65"/>
      <c r="CDO7" s="65"/>
      <c r="CDP7" s="65"/>
      <c r="CDQ7" s="65"/>
      <c r="CDR7" s="65"/>
      <c r="CDS7" s="65"/>
      <c r="CDT7" s="65"/>
      <c r="CDU7" s="65"/>
      <c r="CDV7" s="65"/>
      <c r="CDW7" s="65"/>
      <c r="CDX7" s="65"/>
      <c r="CDY7" s="65"/>
      <c r="CDZ7" s="65"/>
      <c r="CEA7" s="65"/>
      <c r="CEB7" s="65"/>
      <c r="CEC7" s="65"/>
      <c r="CED7" s="65"/>
      <c r="CEE7" s="65"/>
      <c r="CEF7" s="65"/>
      <c r="CEG7" s="65"/>
      <c r="CEH7" s="65"/>
      <c r="CEI7" s="65"/>
      <c r="CEJ7" s="65"/>
      <c r="CEK7" s="65"/>
      <c r="CEL7" s="65"/>
      <c r="CEM7" s="65"/>
      <c r="CEN7" s="65"/>
      <c r="CEO7" s="65"/>
      <c r="CEP7" s="65"/>
      <c r="CEQ7" s="65"/>
      <c r="CER7" s="65"/>
      <c r="CES7" s="65"/>
      <c r="CET7" s="65"/>
      <c r="CEU7" s="65"/>
      <c r="CEV7" s="65"/>
      <c r="CEW7" s="65"/>
      <c r="CEX7" s="65"/>
      <c r="CEY7" s="65"/>
      <c r="CEZ7" s="65"/>
      <c r="CFA7" s="65"/>
      <c r="CFB7" s="65"/>
      <c r="CFC7" s="65"/>
      <c r="CFD7" s="65"/>
      <c r="CFE7" s="65"/>
      <c r="CFF7" s="65"/>
      <c r="CFG7" s="65"/>
      <c r="CFH7" s="65"/>
      <c r="CFI7" s="65"/>
      <c r="CFJ7" s="65"/>
      <c r="CFK7" s="65"/>
      <c r="CFL7" s="65"/>
      <c r="CFM7" s="65"/>
      <c r="CFN7" s="65"/>
      <c r="CFO7" s="65"/>
      <c r="CFP7" s="65"/>
      <c r="CFQ7" s="65"/>
      <c r="CFR7" s="65"/>
      <c r="CFS7" s="65"/>
      <c r="CFT7" s="65"/>
      <c r="CFU7" s="65"/>
      <c r="CFV7" s="65"/>
      <c r="CFW7" s="65"/>
      <c r="CFX7" s="65"/>
      <c r="CFY7" s="65"/>
      <c r="CFZ7" s="65"/>
      <c r="CGA7" s="65"/>
      <c r="CGB7" s="65"/>
      <c r="CGC7" s="65"/>
      <c r="CGD7" s="65"/>
      <c r="CGE7" s="65"/>
      <c r="CGF7" s="65"/>
      <c r="CGG7" s="65"/>
      <c r="CGH7" s="65"/>
      <c r="CGI7" s="65"/>
      <c r="CGJ7" s="65"/>
      <c r="CGK7" s="65"/>
      <c r="CGL7" s="65"/>
      <c r="CGM7" s="65"/>
      <c r="CGN7" s="65"/>
      <c r="CGO7" s="65"/>
      <c r="CGP7" s="65"/>
      <c r="CGQ7" s="65"/>
      <c r="CGR7" s="65"/>
      <c r="CGS7" s="65"/>
      <c r="CGT7" s="65"/>
      <c r="CGU7" s="65"/>
      <c r="CGV7" s="65"/>
      <c r="CGW7" s="65"/>
      <c r="CGX7" s="65"/>
      <c r="CGY7" s="65"/>
      <c r="CGZ7" s="65"/>
      <c r="CHA7" s="65"/>
      <c r="CHB7" s="65"/>
      <c r="CHC7" s="65"/>
      <c r="CHD7" s="65"/>
      <c r="CHE7" s="65"/>
      <c r="CHF7" s="65"/>
      <c r="CHG7" s="65"/>
      <c r="CHH7" s="65"/>
      <c r="CHI7" s="65"/>
      <c r="CHJ7" s="65"/>
      <c r="CHK7" s="65"/>
      <c r="CHL7" s="65"/>
      <c r="CHM7" s="65"/>
      <c r="CHN7" s="65"/>
      <c r="CHO7" s="65"/>
      <c r="CHP7" s="65"/>
      <c r="CHQ7" s="65"/>
      <c r="CHR7" s="65"/>
      <c r="CHS7" s="65"/>
      <c r="CHT7" s="65"/>
      <c r="CHU7" s="65"/>
      <c r="CHV7" s="65"/>
      <c r="CHW7" s="65"/>
      <c r="CHX7" s="65"/>
      <c r="CHY7" s="65"/>
      <c r="CHZ7" s="65"/>
      <c r="CIA7" s="65"/>
      <c r="CIB7" s="65"/>
      <c r="CIC7" s="65"/>
      <c r="CID7" s="65"/>
      <c r="CIE7" s="65"/>
      <c r="CIF7" s="65"/>
      <c r="CIG7" s="65"/>
      <c r="CIH7" s="65"/>
      <c r="CII7" s="65"/>
      <c r="CIJ7" s="65"/>
      <c r="CIK7" s="65"/>
      <c r="CIL7" s="65"/>
      <c r="CIM7" s="65"/>
      <c r="CIN7" s="65"/>
      <c r="CIO7" s="65"/>
      <c r="CIP7" s="65"/>
      <c r="CIQ7" s="65"/>
      <c r="CIR7" s="65"/>
      <c r="CIS7" s="65"/>
      <c r="CIT7" s="65"/>
      <c r="CIU7" s="65"/>
      <c r="CIV7" s="65"/>
      <c r="CIW7" s="65"/>
      <c r="CIX7" s="65"/>
      <c r="CIY7" s="65"/>
      <c r="CIZ7" s="65"/>
      <c r="CJA7" s="65"/>
      <c r="CJB7" s="65"/>
      <c r="CJC7" s="65"/>
      <c r="CJD7" s="65"/>
      <c r="CJE7" s="65"/>
      <c r="CJF7" s="65"/>
      <c r="CJG7" s="65"/>
      <c r="CJH7" s="65"/>
      <c r="CJI7" s="65"/>
      <c r="CJJ7" s="65"/>
      <c r="CJK7" s="65"/>
      <c r="CJL7" s="65"/>
      <c r="CJM7" s="65"/>
      <c r="CJN7" s="65"/>
      <c r="CJO7" s="65"/>
      <c r="CJP7" s="65"/>
      <c r="CJQ7" s="65"/>
      <c r="CJR7" s="65"/>
      <c r="CJS7" s="65"/>
      <c r="CJT7" s="65"/>
      <c r="CJU7" s="65"/>
      <c r="CJV7" s="65"/>
      <c r="CJW7" s="65"/>
      <c r="CJX7" s="65"/>
      <c r="CJY7" s="65"/>
      <c r="CJZ7" s="65"/>
      <c r="CKA7" s="65"/>
      <c r="CKB7" s="65"/>
      <c r="CKC7" s="65"/>
      <c r="CKD7" s="65"/>
      <c r="CKE7" s="65"/>
      <c r="CKF7" s="65"/>
      <c r="CKG7" s="65"/>
      <c r="CKH7" s="65"/>
      <c r="CKI7" s="65"/>
      <c r="CKJ7" s="65"/>
      <c r="CKK7" s="65"/>
      <c r="CKL7" s="65"/>
      <c r="CKM7" s="65"/>
      <c r="CKN7" s="65"/>
      <c r="CKO7" s="65"/>
      <c r="CKP7" s="65"/>
      <c r="CKQ7" s="65"/>
      <c r="CKR7" s="65"/>
      <c r="CKS7" s="65"/>
      <c r="CKT7" s="65"/>
      <c r="CKU7" s="65"/>
      <c r="CKV7" s="65"/>
      <c r="CKW7" s="65"/>
      <c r="CKX7" s="65"/>
      <c r="CKY7" s="65"/>
      <c r="CKZ7" s="65"/>
      <c r="CLA7" s="65"/>
      <c r="CLB7" s="65"/>
      <c r="CLC7" s="65"/>
      <c r="CLD7" s="65"/>
      <c r="CLE7" s="65"/>
      <c r="CLF7" s="65"/>
      <c r="CLG7" s="65"/>
      <c r="CLH7" s="65"/>
      <c r="CLI7" s="65"/>
      <c r="CLJ7" s="65"/>
      <c r="CLK7" s="65"/>
      <c r="CLL7" s="65"/>
      <c r="CLM7" s="65"/>
      <c r="CLN7" s="65"/>
      <c r="CLO7" s="65"/>
      <c r="CLP7" s="65"/>
      <c r="CLQ7" s="65"/>
      <c r="CLR7" s="65"/>
      <c r="CLS7" s="65"/>
      <c r="CLT7" s="65"/>
      <c r="CLU7" s="65"/>
      <c r="CLV7" s="65"/>
      <c r="CLW7" s="65"/>
      <c r="CLX7" s="65"/>
      <c r="CLY7" s="65"/>
      <c r="CLZ7" s="65"/>
      <c r="CMA7" s="65"/>
      <c r="CMB7" s="65"/>
      <c r="CMC7" s="65"/>
      <c r="CMD7" s="65"/>
      <c r="CME7" s="65"/>
      <c r="CMF7" s="65"/>
      <c r="CMG7" s="65"/>
      <c r="CMH7" s="65"/>
      <c r="CMI7" s="65"/>
      <c r="CMJ7" s="65"/>
      <c r="CMK7" s="65"/>
      <c r="CML7" s="65"/>
      <c r="CMM7" s="65"/>
      <c r="CMN7" s="65"/>
      <c r="CMO7" s="65"/>
      <c r="CMP7" s="65"/>
      <c r="CMQ7" s="65"/>
      <c r="CMR7" s="65"/>
      <c r="CMS7" s="65"/>
      <c r="CMT7" s="65"/>
      <c r="CMU7" s="65"/>
      <c r="CMV7" s="65"/>
      <c r="CMW7" s="65"/>
      <c r="CMX7" s="65"/>
      <c r="CMY7" s="65"/>
      <c r="CMZ7" s="65"/>
      <c r="CNA7" s="65"/>
      <c r="CNB7" s="65"/>
      <c r="CNC7" s="65"/>
      <c r="CND7" s="65"/>
      <c r="CNE7" s="65"/>
      <c r="CNF7" s="65"/>
      <c r="CNG7" s="65"/>
      <c r="CNH7" s="65"/>
      <c r="CNI7" s="65"/>
      <c r="CNJ7" s="65"/>
      <c r="CNK7" s="65"/>
      <c r="CNL7" s="65"/>
      <c r="CNM7" s="65"/>
      <c r="CNN7" s="65"/>
      <c r="CNO7" s="65"/>
      <c r="CNP7" s="65"/>
      <c r="CNQ7" s="65"/>
      <c r="CNR7" s="65"/>
      <c r="CNS7" s="65"/>
      <c r="CNT7" s="65"/>
      <c r="CNU7" s="65"/>
      <c r="CNV7" s="65"/>
      <c r="CNW7" s="65"/>
      <c r="CNX7" s="65"/>
      <c r="CNY7" s="65"/>
      <c r="CNZ7" s="65"/>
      <c r="COA7" s="65"/>
      <c r="COB7" s="65"/>
      <c r="COC7" s="65"/>
      <c r="COD7" s="65"/>
      <c r="COE7" s="65"/>
      <c r="COF7" s="65"/>
      <c r="COG7" s="65"/>
      <c r="COH7" s="65"/>
      <c r="COI7" s="65"/>
      <c r="COJ7" s="65"/>
      <c r="COK7" s="65"/>
      <c r="COL7" s="65"/>
      <c r="COM7" s="65"/>
      <c r="CON7" s="65"/>
      <c r="COO7" s="65"/>
      <c r="COP7" s="65"/>
      <c r="COQ7" s="65"/>
      <c r="COR7" s="65"/>
      <c r="COS7" s="65"/>
      <c r="COT7" s="65"/>
      <c r="COU7" s="65"/>
      <c r="COV7" s="65"/>
      <c r="COW7" s="65"/>
      <c r="COX7" s="65"/>
      <c r="COY7" s="65"/>
      <c r="COZ7" s="65"/>
      <c r="CPA7" s="65"/>
      <c r="CPB7" s="65"/>
      <c r="CPC7" s="65"/>
      <c r="CPD7" s="65"/>
      <c r="CPE7" s="65"/>
      <c r="CPF7" s="65"/>
      <c r="CPG7" s="65"/>
      <c r="CPH7" s="65"/>
      <c r="CPI7" s="65"/>
      <c r="CPJ7" s="65"/>
      <c r="CPK7" s="65"/>
      <c r="CPL7" s="65"/>
      <c r="CPM7" s="65"/>
      <c r="CPN7" s="65"/>
      <c r="CPO7" s="65"/>
      <c r="CPP7" s="65"/>
      <c r="CPQ7" s="65"/>
      <c r="CPR7" s="65"/>
      <c r="CPS7" s="65"/>
      <c r="CPT7" s="65"/>
      <c r="CPU7" s="65"/>
      <c r="CPV7" s="65"/>
      <c r="CPW7" s="65"/>
      <c r="CPX7" s="65"/>
      <c r="CPY7" s="65"/>
      <c r="CPZ7" s="65"/>
      <c r="CQA7" s="65"/>
      <c r="CQB7" s="65"/>
      <c r="CQC7" s="65"/>
      <c r="CQD7" s="65"/>
      <c r="CQE7" s="65"/>
      <c r="CQF7" s="65"/>
      <c r="CQG7" s="65"/>
      <c r="CQH7" s="65"/>
      <c r="CQI7" s="65"/>
      <c r="CQJ7" s="65"/>
      <c r="CQK7" s="65"/>
      <c r="CQL7" s="65"/>
      <c r="CQM7" s="65"/>
      <c r="CQN7" s="65"/>
      <c r="CQO7" s="65"/>
      <c r="CQP7" s="65"/>
      <c r="CQQ7" s="65"/>
      <c r="CQR7" s="65"/>
      <c r="CQS7" s="65"/>
      <c r="CQT7" s="65"/>
      <c r="CQU7" s="65"/>
      <c r="CQV7" s="65"/>
      <c r="CQW7" s="65"/>
      <c r="CQX7" s="65"/>
      <c r="CQY7" s="65"/>
      <c r="CQZ7" s="65"/>
      <c r="CRA7" s="65"/>
      <c r="CRB7" s="65"/>
      <c r="CRC7" s="65"/>
      <c r="CRD7" s="65"/>
      <c r="CRE7" s="65"/>
      <c r="CRF7" s="65"/>
      <c r="CRG7" s="65"/>
      <c r="CRH7" s="65"/>
      <c r="CRI7" s="65"/>
      <c r="CRJ7" s="65"/>
      <c r="CRK7" s="65"/>
      <c r="CRL7" s="65"/>
      <c r="CRM7" s="65"/>
      <c r="CRN7" s="65"/>
      <c r="CRO7" s="65"/>
      <c r="CRP7" s="65"/>
      <c r="CRQ7" s="65"/>
      <c r="CRR7" s="65"/>
      <c r="CRS7" s="65"/>
      <c r="CRT7" s="65"/>
      <c r="CRU7" s="65"/>
      <c r="CRV7" s="65"/>
      <c r="CRW7" s="65"/>
      <c r="CRX7" s="65"/>
      <c r="CRY7" s="65"/>
      <c r="CRZ7" s="65"/>
      <c r="CSA7" s="65"/>
      <c r="CSB7" s="65"/>
      <c r="CSC7" s="65"/>
      <c r="CSD7" s="65"/>
      <c r="CSE7" s="65"/>
      <c r="CSF7" s="65"/>
      <c r="CSG7" s="65"/>
      <c r="CSH7" s="65"/>
      <c r="CSI7" s="65"/>
      <c r="CSJ7" s="65"/>
      <c r="CSK7" s="65"/>
      <c r="CSL7" s="65"/>
      <c r="CSM7" s="65"/>
      <c r="CSN7" s="65"/>
      <c r="CSO7" s="65"/>
      <c r="CSP7" s="65"/>
      <c r="CSQ7" s="65"/>
      <c r="CSR7" s="65"/>
      <c r="CSS7" s="65"/>
      <c r="CST7" s="65"/>
      <c r="CSU7" s="65"/>
      <c r="CSV7" s="65"/>
      <c r="CSW7" s="65"/>
      <c r="CSX7" s="65"/>
      <c r="CSY7" s="65"/>
      <c r="CSZ7" s="65"/>
      <c r="CTA7" s="65"/>
      <c r="CTB7" s="65"/>
      <c r="CTC7" s="65"/>
      <c r="CTD7" s="65"/>
      <c r="CTE7" s="65"/>
      <c r="CTF7" s="65"/>
      <c r="CTG7" s="65"/>
      <c r="CTH7" s="65"/>
      <c r="CTI7" s="65"/>
      <c r="CTJ7" s="65"/>
      <c r="CTK7" s="65"/>
      <c r="CTL7" s="65"/>
      <c r="CTM7" s="65"/>
      <c r="CTN7" s="65"/>
      <c r="CTO7" s="65"/>
      <c r="CTP7" s="65"/>
      <c r="CTQ7" s="65"/>
      <c r="CTR7" s="65"/>
      <c r="CTS7" s="65"/>
      <c r="CTT7" s="65"/>
      <c r="CTU7" s="65"/>
      <c r="CTV7" s="65"/>
      <c r="CTW7" s="65"/>
      <c r="CTX7" s="65"/>
      <c r="CTY7" s="65"/>
      <c r="CTZ7" s="65"/>
      <c r="CUA7" s="65"/>
      <c r="CUB7" s="65"/>
      <c r="CUC7" s="65"/>
      <c r="CUD7" s="65"/>
      <c r="CUE7" s="65"/>
      <c r="CUF7" s="65"/>
      <c r="CUG7" s="65"/>
      <c r="CUH7" s="65"/>
      <c r="CUI7" s="65"/>
      <c r="CUJ7" s="65"/>
      <c r="CUK7" s="65"/>
      <c r="CUL7" s="65"/>
      <c r="CUM7" s="65"/>
      <c r="CUN7" s="65"/>
      <c r="CUO7" s="65"/>
      <c r="CUP7" s="65"/>
      <c r="CUQ7" s="65"/>
      <c r="CUR7" s="65"/>
      <c r="CUS7" s="65"/>
      <c r="CUT7" s="65"/>
      <c r="CUU7" s="65"/>
      <c r="CUV7" s="65"/>
      <c r="CUW7" s="65"/>
      <c r="CUX7" s="65"/>
      <c r="CUY7" s="65"/>
      <c r="CUZ7" s="65"/>
      <c r="CVA7" s="65"/>
      <c r="CVB7" s="65"/>
      <c r="CVC7" s="65"/>
      <c r="CVD7" s="65"/>
      <c r="CVE7" s="65"/>
      <c r="CVF7" s="65"/>
      <c r="CVG7" s="65"/>
      <c r="CVH7" s="65"/>
      <c r="CVI7" s="65"/>
      <c r="CVJ7" s="65"/>
      <c r="CVK7" s="65"/>
      <c r="CVL7" s="65"/>
      <c r="CVM7" s="65"/>
      <c r="CVN7" s="65"/>
      <c r="CVO7" s="65"/>
      <c r="CVP7" s="65"/>
      <c r="CVQ7" s="65"/>
      <c r="CVR7" s="65"/>
      <c r="CVS7" s="65"/>
      <c r="CVT7" s="65"/>
      <c r="CVU7" s="65"/>
      <c r="CVV7" s="65"/>
      <c r="CVW7" s="65"/>
      <c r="CVX7" s="65"/>
      <c r="CVY7" s="65"/>
      <c r="CVZ7" s="65"/>
      <c r="CWA7" s="65"/>
      <c r="CWB7" s="65"/>
      <c r="CWC7" s="65"/>
      <c r="CWD7" s="65"/>
      <c r="CWE7" s="65"/>
      <c r="CWF7" s="65"/>
      <c r="CWG7" s="65"/>
      <c r="CWH7" s="65"/>
      <c r="CWI7" s="65"/>
      <c r="CWJ7" s="65"/>
      <c r="CWK7" s="65"/>
      <c r="CWL7" s="65"/>
      <c r="CWM7" s="65"/>
      <c r="CWN7" s="65"/>
      <c r="CWO7" s="65"/>
      <c r="CWP7" s="65"/>
      <c r="CWQ7" s="65"/>
      <c r="CWR7" s="65"/>
      <c r="CWS7" s="65"/>
      <c r="CWT7" s="65"/>
      <c r="CWU7" s="65"/>
      <c r="CWV7" s="65"/>
      <c r="CWW7" s="65"/>
      <c r="CWX7" s="65"/>
      <c r="CWY7" s="65"/>
      <c r="CWZ7" s="65"/>
      <c r="CXA7" s="65"/>
      <c r="CXB7" s="65"/>
      <c r="CXC7" s="65"/>
      <c r="CXD7" s="65"/>
      <c r="CXE7" s="65"/>
      <c r="CXF7" s="65"/>
      <c r="CXG7" s="65"/>
      <c r="CXH7" s="65"/>
      <c r="CXI7" s="65"/>
      <c r="CXJ7" s="65"/>
      <c r="CXK7" s="65"/>
      <c r="CXL7" s="65"/>
      <c r="CXM7" s="65"/>
      <c r="CXN7" s="65"/>
      <c r="CXO7" s="65"/>
      <c r="CXP7" s="65"/>
      <c r="CXQ7" s="65"/>
      <c r="CXR7" s="65"/>
      <c r="CXS7" s="65"/>
      <c r="CXT7" s="65"/>
      <c r="CXU7" s="65"/>
      <c r="CXV7" s="65"/>
      <c r="CXW7" s="65"/>
      <c r="CXX7" s="65"/>
      <c r="CXY7" s="65"/>
      <c r="CXZ7" s="65"/>
      <c r="CYA7" s="65"/>
      <c r="CYB7" s="65"/>
      <c r="CYC7" s="65"/>
      <c r="CYD7" s="65"/>
      <c r="CYE7" s="65"/>
      <c r="CYF7" s="65"/>
      <c r="CYG7" s="65"/>
      <c r="CYH7" s="65"/>
      <c r="CYI7" s="65"/>
      <c r="CYJ7" s="65"/>
      <c r="CYK7" s="65"/>
      <c r="CYL7" s="65"/>
      <c r="CYM7" s="65"/>
      <c r="CYN7" s="65"/>
      <c r="CYO7" s="65"/>
      <c r="CYP7" s="65"/>
      <c r="CYQ7" s="65"/>
      <c r="CYR7" s="65"/>
      <c r="CYS7" s="65"/>
      <c r="CYT7" s="65"/>
      <c r="CYU7" s="65"/>
      <c r="CYV7" s="65"/>
      <c r="CYW7" s="65"/>
      <c r="CYX7" s="65"/>
      <c r="CYY7" s="65"/>
      <c r="CYZ7" s="65"/>
      <c r="CZA7" s="65"/>
      <c r="CZB7" s="65"/>
      <c r="CZC7" s="65"/>
      <c r="CZD7" s="65"/>
      <c r="CZE7" s="65"/>
      <c r="CZF7" s="65"/>
      <c r="CZG7" s="65"/>
      <c r="CZH7" s="65"/>
      <c r="CZI7" s="65"/>
      <c r="CZJ7" s="65"/>
      <c r="CZK7" s="65"/>
      <c r="CZL7" s="65"/>
      <c r="CZM7" s="65"/>
      <c r="CZN7" s="65"/>
      <c r="CZO7" s="65"/>
      <c r="CZP7" s="65"/>
      <c r="CZQ7" s="65"/>
      <c r="CZR7" s="65"/>
      <c r="CZS7" s="65"/>
      <c r="CZT7" s="65"/>
      <c r="CZU7" s="65"/>
      <c r="CZV7" s="65"/>
      <c r="CZW7" s="65"/>
      <c r="CZX7" s="65"/>
      <c r="CZY7" s="65"/>
      <c r="CZZ7" s="65"/>
      <c r="DAA7" s="65"/>
      <c r="DAB7" s="65"/>
      <c r="DAC7" s="65"/>
      <c r="DAD7" s="65"/>
      <c r="DAE7" s="65"/>
      <c r="DAF7" s="65"/>
      <c r="DAG7" s="65"/>
      <c r="DAH7" s="65"/>
      <c r="DAI7" s="65"/>
      <c r="DAJ7" s="65"/>
      <c r="DAK7" s="65"/>
      <c r="DAL7" s="65"/>
      <c r="DAM7" s="65"/>
      <c r="DAN7" s="65"/>
      <c r="DAO7" s="65"/>
      <c r="DAP7" s="65"/>
      <c r="DAQ7" s="65"/>
      <c r="DAR7" s="65"/>
      <c r="DAS7" s="65"/>
      <c r="DAT7" s="65"/>
      <c r="DAU7" s="65"/>
      <c r="DAV7" s="65"/>
      <c r="DAW7" s="65"/>
      <c r="DAX7" s="65"/>
      <c r="DAY7" s="65"/>
      <c r="DAZ7" s="65"/>
      <c r="DBA7" s="65"/>
      <c r="DBB7" s="65"/>
      <c r="DBC7" s="65"/>
      <c r="DBD7" s="65"/>
      <c r="DBE7" s="65"/>
      <c r="DBF7" s="65"/>
      <c r="DBG7" s="65"/>
      <c r="DBH7" s="65"/>
      <c r="DBI7" s="65"/>
      <c r="DBJ7" s="65"/>
      <c r="DBK7" s="65"/>
      <c r="DBL7" s="65"/>
      <c r="DBM7" s="65"/>
      <c r="DBN7" s="65"/>
      <c r="DBO7" s="65"/>
      <c r="DBP7" s="65"/>
      <c r="DBQ7" s="65"/>
      <c r="DBR7" s="65"/>
      <c r="DBS7" s="65"/>
      <c r="DBT7" s="65"/>
      <c r="DBU7" s="65"/>
      <c r="DBV7" s="65"/>
      <c r="DBW7" s="65"/>
      <c r="DBX7" s="65"/>
      <c r="DBY7" s="65"/>
      <c r="DBZ7" s="65"/>
      <c r="DCA7" s="65"/>
      <c r="DCB7" s="65"/>
      <c r="DCC7" s="65"/>
      <c r="DCD7" s="65"/>
      <c r="DCE7" s="65"/>
      <c r="DCF7" s="65"/>
      <c r="DCG7" s="65"/>
      <c r="DCH7" s="65"/>
      <c r="DCI7" s="65"/>
      <c r="DCJ7" s="65"/>
      <c r="DCK7" s="65"/>
      <c r="DCL7" s="65"/>
      <c r="DCM7" s="65"/>
      <c r="DCN7" s="65"/>
      <c r="DCO7" s="65"/>
      <c r="DCP7" s="65"/>
      <c r="DCQ7" s="65"/>
      <c r="DCR7" s="65"/>
      <c r="DCS7" s="65"/>
      <c r="DCT7" s="65"/>
      <c r="DCU7" s="65"/>
      <c r="DCV7" s="65"/>
      <c r="DCW7" s="65"/>
      <c r="DCX7" s="65"/>
      <c r="DCY7" s="65"/>
      <c r="DCZ7" s="65"/>
      <c r="DDA7" s="65"/>
      <c r="DDB7" s="65"/>
      <c r="DDC7" s="65"/>
      <c r="DDD7" s="65"/>
      <c r="DDE7" s="65"/>
      <c r="DDF7" s="65"/>
      <c r="DDG7" s="65"/>
      <c r="DDH7" s="65"/>
      <c r="DDI7" s="65"/>
      <c r="DDJ7" s="65"/>
      <c r="DDK7" s="65"/>
      <c r="DDL7" s="65"/>
      <c r="DDM7" s="65"/>
      <c r="DDN7" s="65"/>
      <c r="DDO7" s="65"/>
      <c r="DDP7" s="65"/>
      <c r="DDQ7" s="65"/>
      <c r="DDR7" s="65"/>
      <c r="DDS7" s="65"/>
      <c r="DDT7" s="65"/>
      <c r="DDU7" s="65"/>
      <c r="DDV7" s="65"/>
      <c r="DDW7" s="65"/>
      <c r="DDX7" s="65"/>
      <c r="DDY7" s="65"/>
      <c r="DDZ7" s="65"/>
      <c r="DEA7" s="65"/>
      <c r="DEB7" s="65"/>
      <c r="DEC7" s="65"/>
      <c r="DED7" s="65"/>
      <c r="DEE7" s="65"/>
      <c r="DEF7" s="65"/>
      <c r="DEG7" s="65"/>
      <c r="DEH7" s="65"/>
      <c r="DEI7" s="65"/>
      <c r="DEJ7" s="65"/>
      <c r="DEK7" s="65"/>
      <c r="DEL7" s="65"/>
      <c r="DEM7" s="65"/>
      <c r="DEN7" s="65"/>
      <c r="DEO7" s="65"/>
      <c r="DEP7" s="65"/>
      <c r="DEQ7" s="65"/>
      <c r="DER7" s="65"/>
      <c r="DES7" s="65"/>
      <c r="DET7" s="65"/>
      <c r="DEU7" s="65"/>
      <c r="DEV7" s="65"/>
      <c r="DEW7" s="65"/>
      <c r="DEX7" s="65"/>
      <c r="DEY7" s="65"/>
      <c r="DEZ7" s="65"/>
      <c r="DFA7" s="65"/>
      <c r="DFB7" s="65"/>
      <c r="DFC7" s="65"/>
      <c r="DFD7" s="65"/>
      <c r="DFE7" s="65"/>
      <c r="DFF7" s="65"/>
      <c r="DFG7" s="65"/>
      <c r="DFH7" s="65"/>
      <c r="DFI7" s="65"/>
      <c r="DFJ7" s="65"/>
      <c r="DFK7" s="65"/>
      <c r="DFL7" s="65"/>
      <c r="DFM7" s="65"/>
      <c r="DFN7" s="65"/>
      <c r="DFO7" s="65"/>
      <c r="DFP7" s="65"/>
      <c r="DFQ7" s="65"/>
      <c r="DFR7" s="65"/>
      <c r="DFS7" s="65"/>
      <c r="DFT7" s="65"/>
      <c r="DFU7" s="65"/>
      <c r="DFV7" s="65"/>
      <c r="DFW7" s="65"/>
      <c r="DFX7" s="65"/>
      <c r="DFY7" s="65"/>
      <c r="DFZ7" s="65"/>
      <c r="DGA7" s="65"/>
      <c r="DGB7" s="65"/>
      <c r="DGC7" s="65"/>
      <c r="DGD7" s="65"/>
      <c r="DGE7" s="65"/>
      <c r="DGF7" s="65"/>
      <c r="DGG7" s="65"/>
      <c r="DGH7" s="65"/>
      <c r="DGI7" s="65"/>
      <c r="DGJ7" s="65"/>
      <c r="DGK7" s="65"/>
      <c r="DGL7" s="65"/>
      <c r="DGM7" s="65"/>
      <c r="DGN7" s="65"/>
      <c r="DGO7" s="65"/>
      <c r="DGP7" s="65"/>
      <c r="DGQ7" s="65"/>
      <c r="DGR7" s="65"/>
      <c r="DGS7" s="65"/>
      <c r="DGT7" s="65"/>
      <c r="DGU7" s="65"/>
      <c r="DGV7" s="65"/>
      <c r="DGW7" s="65"/>
      <c r="DGX7" s="65"/>
      <c r="DGY7" s="65"/>
      <c r="DGZ7" s="65"/>
      <c r="DHA7" s="65"/>
      <c r="DHB7" s="65"/>
      <c r="DHC7" s="65"/>
      <c r="DHD7" s="65"/>
      <c r="DHE7" s="65"/>
      <c r="DHF7" s="65"/>
      <c r="DHG7" s="65"/>
      <c r="DHH7" s="65"/>
      <c r="DHI7" s="65"/>
      <c r="DHJ7" s="65"/>
      <c r="DHK7" s="65"/>
      <c r="DHL7" s="65"/>
      <c r="DHM7" s="65"/>
      <c r="DHN7" s="65"/>
      <c r="DHO7" s="65"/>
      <c r="DHP7" s="65"/>
      <c r="DHQ7" s="65"/>
      <c r="DHR7" s="65"/>
      <c r="DHS7" s="65"/>
      <c r="DHT7" s="65"/>
      <c r="DHU7" s="65"/>
      <c r="DHV7" s="65"/>
      <c r="DHW7" s="65"/>
      <c r="DHX7" s="65"/>
      <c r="DHY7" s="65"/>
      <c r="DHZ7" s="65"/>
      <c r="DIA7" s="65"/>
      <c r="DIB7" s="65"/>
      <c r="DIC7" s="65"/>
      <c r="DID7" s="65"/>
      <c r="DIE7" s="65"/>
      <c r="DIF7" s="65"/>
      <c r="DIG7" s="65"/>
      <c r="DIH7" s="65"/>
      <c r="DII7" s="65"/>
      <c r="DIJ7" s="65"/>
      <c r="DIK7" s="65"/>
      <c r="DIL7" s="65"/>
      <c r="DIM7" s="65"/>
      <c r="DIN7" s="65"/>
      <c r="DIO7" s="65"/>
      <c r="DIP7" s="65"/>
      <c r="DIQ7" s="65"/>
      <c r="DIR7" s="65"/>
      <c r="DIS7" s="65"/>
      <c r="DIT7" s="65"/>
      <c r="DIU7" s="65"/>
      <c r="DIV7" s="65"/>
      <c r="DIW7" s="65"/>
      <c r="DIX7" s="65"/>
      <c r="DIY7" s="65"/>
      <c r="DIZ7" s="65"/>
      <c r="DJA7" s="65"/>
      <c r="DJB7" s="65"/>
      <c r="DJC7" s="65"/>
      <c r="DJD7" s="65"/>
      <c r="DJE7" s="65"/>
      <c r="DJF7" s="65"/>
      <c r="DJG7" s="65"/>
      <c r="DJH7" s="65"/>
      <c r="DJI7" s="65"/>
      <c r="DJJ7" s="65"/>
      <c r="DJK7" s="65"/>
      <c r="DJL7" s="65"/>
      <c r="DJM7" s="65"/>
      <c r="DJN7" s="65"/>
      <c r="DJO7" s="65"/>
      <c r="DJP7" s="65"/>
      <c r="DJQ7" s="65"/>
      <c r="DJR7" s="65"/>
      <c r="DJS7" s="65"/>
      <c r="DJT7" s="65"/>
      <c r="DJU7" s="65"/>
      <c r="DJV7" s="65"/>
      <c r="DJW7" s="65"/>
      <c r="DJX7" s="65"/>
      <c r="DJY7" s="65"/>
      <c r="DJZ7" s="65"/>
      <c r="DKA7" s="65"/>
      <c r="DKB7" s="65"/>
      <c r="DKC7" s="65"/>
      <c r="DKD7" s="65"/>
      <c r="DKE7" s="65"/>
      <c r="DKF7" s="65"/>
      <c r="DKG7" s="65"/>
      <c r="DKH7" s="65"/>
      <c r="DKI7" s="65"/>
      <c r="DKJ7" s="65"/>
      <c r="DKK7" s="65"/>
      <c r="DKL7" s="65"/>
      <c r="DKM7" s="65"/>
      <c r="DKN7" s="65"/>
      <c r="DKO7" s="65"/>
      <c r="DKP7" s="65"/>
      <c r="DKQ7" s="65"/>
      <c r="DKR7" s="65"/>
      <c r="DKS7" s="65"/>
      <c r="DKT7" s="65"/>
      <c r="DKU7" s="65"/>
      <c r="DKV7" s="65"/>
      <c r="DKW7" s="65"/>
      <c r="DKX7" s="65"/>
      <c r="DKY7" s="65"/>
      <c r="DKZ7" s="65"/>
      <c r="DLA7" s="65"/>
      <c r="DLB7" s="65"/>
      <c r="DLC7" s="65"/>
      <c r="DLD7" s="65"/>
      <c r="DLE7" s="65"/>
      <c r="DLF7" s="65"/>
      <c r="DLG7" s="65"/>
      <c r="DLH7" s="65"/>
      <c r="DLI7" s="65"/>
      <c r="DLJ7" s="65"/>
      <c r="DLK7" s="65"/>
      <c r="DLL7" s="65"/>
      <c r="DLM7" s="65"/>
      <c r="DLN7" s="65"/>
      <c r="DLO7" s="65"/>
      <c r="DLP7" s="65"/>
      <c r="DLQ7" s="65"/>
      <c r="DLR7" s="65"/>
      <c r="DLS7" s="65"/>
      <c r="DLT7" s="65"/>
      <c r="DLU7" s="65"/>
      <c r="DLV7" s="65"/>
      <c r="DLW7" s="65"/>
      <c r="DLX7" s="65"/>
      <c r="DLY7" s="65"/>
      <c r="DLZ7" s="65"/>
      <c r="DMA7" s="65"/>
      <c r="DMB7" s="65"/>
      <c r="DMC7" s="65"/>
      <c r="DMD7" s="65"/>
      <c r="DME7" s="65"/>
      <c r="DMF7" s="65"/>
      <c r="DMG7" s="65"/>
      <c r="DMH7" s="65"/>
      <c r="DMI7" s="65"/>
      <c r="DMJ7" s="65"/>
      <c r="DMK7" s="65"/>
      <c r="DML7" s="65"/>
      <c r="DMM7" s="65"/>
      <c r="DMN7" s="65"/>
      <c r="DMO7" s="65"/>
      <c r="DMP7" s="65"/>
      <c r="DMQ7" s="65"/>
      <c r="DMR7" s="65"/>
      <c r="DMS7" s="65"/>
      <c r="DMT7" s="65"/>
      <c r="DMU7" s="65"/>
      <c r="DMV7" s="65"/>
      <c r="DMW7" s="65"/>
      <c r="DMX7" s="65"/>
      <c r="DMY7" s="65"/>
      <c r="DMZ7" s="65"/>
      <c r="DNA7" s="65"/>
      <c r="DNB7" s="65"/>
      <c r="DNC7" s="65"/>
      <c r="DND7" s="65"/>
      <c r="DNE7" s="65"/>
      <c r="DNF7" s="65"/>
      <c r="DNG7" s="65"/>
      <c r="DNH7" s="65"/>
      <c r="DNI7" s="65"/>
      <c r="DNJ7" s="65"/>
      <c r="DNK7" s="65"/>
      <c r="DNL7" s="65"/>
      <c r="DNM7" s="65"/>
      <c r="DNN7" s="65"/>
      <c r="DNO7" s="65"/>
      <c r="DNP7" s="65"/>
      <c r="DNQ7" s="65"/>
      <c r="DNR7" s="65"/>
      <c r="DNS7" s="65"/>
      <c r="DNT7" s="65"/>
      <c r="DNU7" s="65"/>
      <c r="DNV7" s="65"/>
      <c r="DNW7" s="65"/>
      <c r="DNX7" s="65"/>
      <c r="DNY7" s="65"/>
      <c r="DNZ7" s="65"/>
      <c r="DOA7" s="65"/>
      <c r="DOB7" s="65"/>
      <c r="DOC7" s="65"/>
      <c r="DOD7" s="65"/>
      <c r="DOE7" s="65"/>
      <c r="DOF7" s="65"/>
      <c r="DOG7" s="65"/>
      <c r="DOH7" s="65"/>
      <c r="DOI7" s="65"/>
      <c r="DOJ7" s="65"/>
      <c r="DOK7" s="65"/>
      <c r="DOL7" s="65"/>
      <c r="DOM7" s="65"/>
      <c r="DON7" s="65"/>
      <c r="DOO7" s="65"/>
      <c r="DOP7" s="65"/>
      <c r="DOQ7" s="65"/>
      <c r="DOR7" s="65"/>
      <c r="DOS7" s="65"/>
      <c r="DOT7" s="65"/>
      <c r="DOU7" s="65"/>
      <c r="DOV7" s="65"/>
      <c r="DOW7" s="65"/>
      <c r="DOX7" s="65"/>
      <c r="DOY7" s="65"/>
      <c r="DOZ7" s="65"/>
      <c r="DPA7" s="65"/>
      <c r="DPB7" s="65"/>
      <c r="DPC7" s="65"/>
      <c r="DPD7" s="65"/>
      <c r="DPE7" s="65"/>
      <c r="DPF7" s="65"/>
      <c r="DPG7" s="65"/>
      <c r="DPH7" s="65"/>
      <c r="DPI7" s="65"/>
      <c r="DPJ7" s="65"/>
      <c r="DPK7" s="65"/>
      <c r="DPL7" s="65"/>
      <c r="DPM7" s="65"/>
      <c r="DPN7" s="65"/>
      <c r="DPO7" s="65"/>
      <c r="DPP7" s="65"/>
      <c r="DPQ7" s="65"/>
      <c r="DPR7" s="65"/>
      <c r="DPS7" s="65"/>
      <c r="DPT7" s="65"/>
      <c r="DPU7" s="65"/>
      <c r="DPV7" s="65"/>
      <c r="DPW7" s="65"/>
      <c r="DPX7" s="65"/>
      <c r="DPY7" s="65"/>
      <c r="DPZ7" s="65"/>
      <c r="DQA7" s="65"/>
      <c r="DQB7" s="65"/>
      <c r="DQC7" s="65"/>
      <c r="DQD7" s="65"/>
      <c r="DQE7" s="65"/>
      <c r="DQF7" s="65"/>
      <c r="DQG7" s="65"/>
      <c r="DQH7" s="65"/>
      <c r="DQI7" s="65"/>
      <c r="DQJ7" s="65"/>
      <c r="DQK7" s="65"/>
      <c r="DQL7" s="65"/>
      <c r="DQM7" s="65"/>
      <c r="DQN7" s="65"/>
      <c r="DQO7" s="65"/>
      <c r="DQP7" s="65"/>
      <c r="DQQ7" s="65"/>
      <c r="DQR7" s="65"/>
      <c r="DQS7" s="65"/>
      <c r="DQT7" s="65"/>
      <c r="DQU7" s="65"/>
      <c r="DQV7" s="65"/>
      <c r="DQW7" s="65"/>
      <c r="DQX7" s="65"/>
      <c r="DQY7" s="65"/>
      <c r="DQZ7" s="65"/>
      <c r="DRA7" s="65"/>
      <c r="DRB7" s="65"/>
      <c r="DRC7" s="65"/>
      <c r="DRD7" s="65"/>
      <c r="DRE7" s="65"/>
      <c r="DRF7" s="65"/>
      <c r="DRG7" s="65"/>
      <c r="DRH7" s="65"/>
      <c r="DRI7" s="65"/>
      <c r="DRJ7" s="65"/>
      <c r="DRK7" s="65"/>
      <c r="DRL7" s="65"/>
      <c r="DRM7" s="65"/>
      <c r="DRN7" s="65"/>
      <c r="DRO7" s="65"/>
      <c r="DRP7" s="65"/>
      <c r="DRQ7" s="65"/>
      <c r="DRR7" s="65"/>
      <c r="DRS7" s="65"/>
      <c r="DRT7" s="65"/>
      <c r="DRU7" s="65"/>
      <c r="DRV7" s="65"/>
      <c r="DRW7" s="65"/>
      <c r="DRX7" s="65"/>
      <c r="DRY7" s="65"/>
      <c r="DRZ7" s="65"/>
      <c r="DSA7" s="65"/>
      <c r="DSB7" s="65"/>
      <c r="DSC7" s="65"/>
      <c r="DSD7" s="65"/>
      <c r="DSE7" s="65"/>
      <c r="DSF7" s="65"/>
      <c r="DSG7" s="65"/>
      <c r="DSH7" s="65"/>
      <c r="DSI7" s="65"/>
      <c r="DSJ7" s="65"/>
      <c r="DSK7" s="65"/>
      <c r="DSL7" s="65"/>
      <c r="DSM7" s="65"/>
      <c r="DSN7" s="65"/>
      <c r="DSO7" s="65"/>
      <c r="DSP7" s="65"/>
      <c r="DSQ7" s="65"/>
      <c r="DSR7" s="65"/>
      <c r="DSS7" s="65"/>
      <c r="DST7" s="65"/>
      <c r="DSU7" s="65"/>
      <c r="DSV7" s="65"/>
      <c r="DSW7" s="65"/>
      <c r="DSX7" s="65"/>
      <c r="DSY7" s="65"/>
      <c r="DSZ7" s="65"/>
      <c r="DTA7" s="65"/>
      <c r="DTB7" s="65"/>
      <c r="DTC7" s="65"/>
      <c r="DTD7" s="65"/>
      <c r="DTE7" s="65"/>
      <c r="DTF7" s="65"/>
      <c r="DTG7" s="65"/>
      <c r="DTH7" s="65"/>
      <c r="DTI7" s="65"/>
      <c r="DTJ7" s="65"/>
      <c r="DTK7" s="65"/>
      <c r="DTL7" s="65"/>
      <c r="DTM7" s="65"/>
      <c r="DTN7" s="65"/>
      <c r="DTO7" s="65"/>
      <c r="DTP7" s="65"/>
      <c r="DTQ7" s="65"/>
      <c r="DTR7" s="65"/>
      <c r="DTS7" s="65"/>
      <c r="DTT7" s="65"/>
      <c r="DTU7" s="65"/>
      <c r="DTV7" s="65"/>
      <c r="DTW7" s="65"/>
      <c r="DTX7" s="65"/>
      <c r="DTY7" s="65"/>
      <c r="DTZ7" s="65"/>
      <c r="DUA7" s="65"/>
      <c r="DUB7" s="65"/>
      <c r="DUC7" s="65"/>
      <c r="DUD7" s="65"/>
      <c r="DUE7" s="65"/>
      <c r="DUF7" s="65"/>
      <c r="DUG7" s="65"/>
      <c r="DUH7" s="65"/>
      <c r="DUI7" s="65"/>
      <c r="DUJ7" s="65"/>
      <c r="DUK7" s="65"/>
      <c r="DUL7" s="65"/>
      <c r="DUM7" s="65"/>
      <c r="DUN7" s="65"/>
      <c r="DUO7" s="65"/>
      <c r="DUP7" s="65"/>
      <c r="DUQ7" s="65"/>
      <c r="DUR7" s="65"/>
      <c r="DUS7" s="65"/>
      <c r="DUT7" s="65"/>
      <c r="DUU7" s="65"/>
      <c r="DUV7" s="65"/>
      <c r="DUW7" s="65"/>
      <c r="DUX7" s="65"/>
      <c r="DUY7" s="65"/>
      <c r="DUZ7" s="65"/>
      <c r="DVA7" s="65"/>
      <c r="DVB7" s="65"/>
      <c r="DVC7" s="65"/>
      <c r="DVD7" s="65"/>
      <c r="DVE7" s="65"/>
      <c r="DVF7" s="65"/>
      <c r="DVG7" s="65"/>
      <c r="DVH7" s="65"/>
      <c r="DVI7" s="65"/>
      <c r="DVJ7" s="65"/>
      <c r="DVK7" s="65"/>
      <c r="DVL7" s="65"/>
      <c r="DVM7" s="65"/>
      <c r="DVN7" s="65"/>
      <c r="DVO7" s="65"/>
      <c r="DVP7" s="65"/>
      <c r="DVQ7" s="65"/>
      <c r="DVR7" s="65"/>
      <c r="DVS7" s="65"/>
      <c r="DVT7" s="65"/>
      <c r="DVU7" s="65"/>
      <c r="DVV7" s="65"/>
      <c r="DVW7" s="65"/>
      <c r="DVX7" s="65"/>
      <c r="DVY7" s="65"/>
      <c r="DVZ7" s="65"/>
      <c r="DWA7" s="65"/>
      <c r="DWB7" s="65"/>
      <c r="DWC7" s="65"/>
      <c r="DWD7" s="65"/>
      <c r="DWE7" s="65"/>
      <c r="DWF7" s="65"/>
      <c r="DWG7" s="65"/>
      <c r="DWH7" s="65"/>
      <c r="DWI7" s="65"/>
      <c r="DWJ7" s="65"/>
      <c r="DWK7" s="65"/>
      <c r="DWL7" s="65"/>
      <c r="DWM7" s="65"/>
      <c r="DWN7" s="65"/>
      <c r="DWO7" s="65"/>
      <c r="DWP7" s="65"/>
      <c r="DWQ7" s="65"/>
      <c r="DWR7" s="65"/>
      <c r="DWS7" s="65"/>
      <c r="DWT7" s="65"/>
      <c r="DWU7" s="65"/>
      <c r="DWV7" s="65"/>
      <c r="DWW7" s="65"/>
      <c r="DWX7" s="65"/>
      <c r="DWY7" s="65"/>
      <c r="DWZ7" s="65"/>
      <c r="DXA7" s="65"/>
      <c r="DXB7" s="65"/>
      <c r="DXC7" s="65"/>
      <c r="DXD7" s="65"/>
      <c r="DXE7" s="65"/>
      <c r="DXF7" s="65"/>
      <c r="DXG7" s="65"/>
      <c r="DXH7" s="65"/>
      <c r="DXI7" s="65"/>
      <c r="DXJ7" s="65"/>
      <c r="DXK7" s="65"/>
      <c r="DXL7" s="65"/>
      <c r="DXM7" s="65"/>
      <c r="DXN7" s="65"/>
      <c r="DXO7" s="65"/>
      <c r="DXP7" s="65"/>
      <c r="DXQ7" s="65"/>
      <c r="DXR7" s="65"/>
      <c r="DXS7" s="65"/>
      <c r="DXT7" s="65"/>
      <c r="DXU7" s="65"/>
      <c r="DXV7" s="65"/>
      <c r="DXW7" s="65"/>
      <c r="DXX7" s="65"/>
      <c r="DXY7" s="65"/>
      <c r="DXZ7" s="65"/>
      <c r="DYA7" s="65"/>
      <c r="DYB7" s="65"/>
      <c r="DYC7" s="65"/>
      <c r="DYD7" s="65"/>
      <c r="DYE7" s="65"/>
      <c r="DYF7" s="65"/>
      <c r="DYG7" s="65"/>
      <c r="DYH7" s="65"/>
      <c r="DYI7" s="65"/>
      <c r="DYJ7" s="65"/>
      <c r="DYK7" s="65"/>
      <c r="DYL7" s="65"/>
      <c r="DYM7" s="65"/>
      <c r="DYN7" s="65"/>
      <c r="DYO7" s="65"/>
      <c r="DYP7" s="65"/>
      <c r="DYQ7" s="65"/>
      <c r="DYR7" s="65"/>
      <c r="DYS7" s="65"/>
      <c r="DYT7" s="65"/>
      <c r="DYU7" s="65"/>
      <c r="DYV7" s="65"/>
      <c r="DYW7" s="65"/>
      <c r="DYX7" s="65"/>
      <c r="DYY7" s="65"/>
      <c r="DYZ7" s="65"/>
      <c r="DZA7" s="65"/>
      <c r="DZB7" s="65"/>
      <c r="DZC7" s="65"/>
      <c r="DZD7" s="65"/>
      <c r="DZE7" s="65"/>
      <c r="DZF7" s="65"/>
      <c r="DZG7" s="65"/>
      <c r="DZH7" s="65"/>
      <c r="DZI7" s="65"/>
      <c r="DZJ7" s="65"/>
      <c r="DZK7" s="65"/>
      <c r="DZL7" s="65"/>
      <c r="DZM7" s="65"/>
      <c r="DZN7" s="65"/>
      <c r="DZO7" s="65"/>
      <c r="DZP7" s="65"/>
      <c r="DZQ7" s="65"/>
      <c r="DZR7" s="65"/>
      <c r="DZS7" s="65"/>
      <c r="DZT7" s="65"/>
      <c r="DZU7" s="65"/>
      <c r="DZV7" s="65"/>
      <c r="DZW7" s="65"/>
      <c r="DZX7" s="65"/>
      <c r="DZY7" s="65"/>
      <c r="DZZ7" s="65"/>
      <c r="EAA7" s="65"/>
      <c r="EAB7" s="65"/>
      <c r="EAC7" s="65"/>
      <c r="EAD7" s="65"/>
      <c r="EAE7" s="65"/>
      <c r="EAF7" s="65"/>
      <c r="EAG7" s="65"/>
      <c r="EAH7" s="65"/>
      <c r="EAI7" s="65"/>
      <c r="EAJ7" s="65"/>
      <c r="EAK7" s="65"/>
      <c r="EAL7" s="65"/>
      <c r="EAM7" s="65"/>
      <c r="EAN7" s="65"/>
      <c r="EAO7" s="65"/>
      <c r="EAP7" s="65"/>
      <c r="EAQ7" s="65"/>
      <c r="EAR7" s="65"/>
      <c r="EAS7" s="65"/>
      <c r="EAT7" s="65"/>
      <c r="EAU7" s="65"/>
      <c r="EAV7" s="65"/>
      <c r="EAW7" s="65"/>
      <c r="EAX7" s="65"/>
      <c r="EAY7" s="65"/>
      <c r="EAZ7" s="65"/>
      <c r="EBA7" s="65"/>
      <c r="EBB7" s="65"/>
      <c r="EBC7" s="65"/>
      <c r="EBD7" s="65"/>
      <c r="EBE7" s="65"/>
      <c r="EBF7" s="65"/>
      <c r="EBG7" s="65"/>
      <c r="EBH7" s="65"/>
      <c r="EBI7" s="65"/>
      <c r="EBJ7" s="65"/>
      <c r="EBK7" s="65"/>
      <c r="EBL7" s="65"/>
      <c r="EBM7" s="65"/>
      <c r="EBN7" s="65"/>
      <c r="EBO7" s="65"/>
      <c r="EBP7" s="65"/>
      <c r="EBQ7" s="65"/>
      <c r="EBR7" s="65"/>
      <c r="EBS7" s="65"/>
      <c r="EBT7" s="65"/>
      <c r="EBU7" s="65"/>
      <c r="EBV7" s="65"/>
      <c r="EBW7" s="65"/>
      <c r="EBX7" s="65"/>
      <c r="EBY7" s="65"/>
      <c r="EBZ7" s="65"/>
      <c r="ECA7" s="65"/>
      <c r="ECB7" s="65"/>
      <c r="ECC7" s="65"/>
      <c r="ECD7" s="65"/>
      <c r="ECE7" s="65"/>
      <c r="ECF7" s="65"/>
      <c r="ECG7" s="65"/>
      <c r="ECH7" s="65"/>
      <c r="ECI7" s="65"/>
      <c r="ECJ7" s="65"/>
      <c r="ECK7" s="65"/>
      <c r="ECL7" s="65"/>
      <c r="ECM7" s="65"/>
      <c r="ECN7" s="65"/>
      <c r="ECO7" s="65"/>
      <c r="ECP7" s="65"/>
      <c r="ECQ7" s="65"/>
      <c r="ECR7" s="65"/>
      <c r="ECS7" s="65"/>
      <c r="ECT7" s="65"/>
      <c r="ECU7" s="65"/>
      <c r="ECV7" s="65"/>
      <c r="ECW7" s="65"/>
      <c r="ECX7" s="65"/>
      <c r="ECY7" s="65"/>
      <c r="ECZ7" s="65"/>
      <c r="EDA7" s="65"/>
      <c r="EDB7" s="65"/>
      <c r="EDC7" s="65"/>
      <c r="EDD7" s="65"/>
      <c r="EDE7" s="65"/>
      <c r="EDF7" s="65"/>
      <c r="EDG7" s="65"/>
      <c r="EDH7" s="65"/>
      <c r="EDI7" s="65"/>
      <c r="EDJ7" s="65"/>
      <c r="EDK7" s="65"/>
      <c r="EDL7" s="65"/>
      <c r="EDM7" s="65"/>
      <c r="EDN7" s="65"/>
      <c r="EDO7" s="65"/>
      <c r="EDP7" s="65"/>
      <c r="EDQ7" s="65"/>
      <c r="EDR7" s="65"/>
      <c r="EDS7" s="65"/>
      <c r="EDT7" s="65"/>
      <c r="EDU7" s="65"/>
      <c r="EDV7" s="65"/>
      <c r="EDW7" s="65"/>
      <c r="EDX7" s="65"/>
      <c r="EDY7" s="65"/>
      <c r="EDZ7" s="65"/>
      <c r="EEA7" s="65"/>
      <c r="EEB7" s="65"/>
      <c r="EEC7" s="65"/>
      <c r="EED7" s="65"/>
      <c r="EEE7" s="65"/>
      <c r="EEF7" s="65"/>
      <c r="EEG7" s="65"/>
      <c r="EEH7" s="65"/>
      <c r="EEI7" s="65"/>
      <c r="EEJ7" s="65"/>
      <c r="EEK7" s="65"/>
      <c r="EEL7" s="65"/>
      <c r="EEM7" s="65"/>
      <c r="EEN7" s="65"/>
      <c r="EEO7" s="65"/>
      <c r="EEP7" s="65"/>
      <c r="EEQ7" s="65"/>
      <c r="EER7" s="65"/>
      <c r="EES7" s="65"/>
      <c r="EET7" s="65"/>
      <c r="EEU7" s="65"/>
      <c r="EEV7" s="65"/>
      <c r="EEW7" s="65"/>
      <c r="EEX7" s="65"/>
      <c r="EEY7" s="65"/>
      <c r="EEZ7" s="65"/>
      <c r="EFA7" s="65"/>
      <c r="EFB7" s="65"/>
      <c r="EFC7" s="65"/>
      <c r="EFD7" s="65"/>
      <c r="EFE7" s="65"/>
      <c r="EFF7" s="65"/>
      <c r="EFG7" s="65"/>
      <c r="EFH7" s="65"/>
      <c r="EFI7" s="65"/>
      <c r="EFJ7" s="65"/>
      <c r="EFK7" s="65"/>
      <c r="EFL7" s="65"/>
      <c r="EFM7" s="65"/>
      <c r="EFN7" s="65"/>
      <c r="EFO7" s="65"/>
      <c r="EFP7" s="65"/>
      <c r="EFQ7" s="65"/>
      <c r="EFR7" s="65"/>
      <c r="EFS7" s="65"/>
      <c r="EFT7" s="65"/>
      <c r="EFU7" s="65"/>
      <c r="EFV7" s="65"/>
      <c r="EFW7" s="65"/>
      <c r="EFX7" s="65"/>
      <c r="EFY7" s="65"/>
      <c r="EFZ7" s="65"/>
      <c r="EGA7" s="65"/>
      <c r="EGB7" s="65"/>
      <c r="EGC7" s="65"/>
      <c r="EGD7" s="65"/>
      <c r="EGE7" s="65"/>
      <c r="EGF7" s="65"/>
      <c r="EGG7" s="65"/>
      <c r="EGH7" s="65"/>
      <c r="EGI7" s="65"/>
      <c r="EGJ7" s="65"/>
      <c r="EGK7" s="65"/>
      <c r="EGL7" s="65"/>
      <c r="EGM7" s="65"/>
      <c r="EGN7" s="65"/>
      <c r="EGO7" s="65"/>
      <c r="EGP7" s="65"/>
      <c r="EGQ7" s="65"/>
      <c r="EGR7" s="65"/>
      <c r="EGS7" s="65"/>
      <c r="EGT7" s="65"/>
      <c r="EGU7" s="65"/>
      <c r="EGV7" s="65"/>
      <c r="EGW7" s="65"/>
      <c r="EGX7" s="65"/>
      <c r="EGY7" s="65"/>
      <c r="EGZ7" s="65"/>
      <c r="EHA7" s="65"/>
      <c r="EHB7" s="65"/>
      <c r="EHC7" s="65"/>
      <c r="EHD7" s="65"/>
      <c r="EHE7" s="65"/>
      <c r="EHF7" s="65"/>
      <c r="EHG7" s="65"/>
      <c r="EHH7" s="65"/>
      <c r="EHI7" s="65"/>
      <c r="EHJ7" s="65"/>
      <c r="EHK7" s="65"/>
      <c r="EHL7" s="65"/>
      <c r="EHM7" s="65"/>
      <c r="EHN7" s="65"/>
      <c r="EHO7" s="65"/>
      <c r="EHP7" s="65"/>
      <c r="EHQ7" s="65"/>
      <c r="EHR7" s="65"/>
      <c r="EHS7" s="65"/>
      <c r="EHT7" s="65"/>
      <c r="EHU7" s="65"/>
      <c r="EHV7" s="65"/>
      <c r="EHW7" s="65"/>
      <c r="EHX7" s="65"/>
      <c r="EHY7" s="65"/>
      <c r="EHZ7" s="65"/>
      <c r="EIA7" s="65"/>
      <c r="EIB7" s="65"/>
      <c r="EIC7" s="65"/>
      <c r="EID7" s="65"/>
      <c r="EIE7" s="65"/>
      <c r="EIF7" s="65"/>
      <c r="EIG7" s="65"/>
      <c r="EIH7" s="65"/>
      <c r="EII7" s="65"/>
      <c r="EIJ7" s="65"/>
      <c r="EIK7" s="65"/>
      <c r="EIL7" s="65"/>
      <c r="EIM7" s="65"/>
      <c r="EIN7" s="65"/>
      <c r="EIO7" s="65"/>
      <c r="EIP7" s="65"/>
      <c r="EIQ7" s="65"/>
      <c r="EIR7" s="65"/>
      <c r="EIS7" s="65"/>
      <c r="EIT7" s="65"/>
      <c r="EIU7" s="65"/>
      <c r="EIV7" s="65"/>
      <c r="EIW7" s="65"/>
      <c r="EIX7" s="65"/>
      <c r="EIY7" s="65"/>
      <c r="EIZ7" s="65"/>
      <c r="EJA7" s="65"/>
      <c r="EJB7" s="65"/>
      <c r="EJC7" s="65"/>
      <c r="EJD7" s="65"/>
      <c r="EJE7" s="65"/>
      <c r="EJF7" s="65"/>
      <c r="EJG7" s="65"/>
      <c r="EJH7" s="65"/>
      <c r="EJI7" s="65"/>
      <c r="EJJ7" s="65"/>
      <c r="EJK7" s="65"/>
      <c r="EJL7" s="65"/>
      <c r="EJM7" s="65"/>
      <c r="EJN7" s="65"/>
      <c r="EJO7" s="65"/>
      <c r="EJP7" s="65"/>
      <c r="EJQ7" s="65"/>
      <c r="EJR7" s="65"/>
      <c r="EJS7" s="65"/>
      <c r="EJT7" s="65"/>
      <c r="EJU7" s="65"/>
      <c r="EJV7" s="65"/>
      <c r="EJW7" s="65"/>
      <c r="EJX7" s="65"/>
      <c r="EJY7" s="65"/>
      <c r="EJZ7" s="65"/>
      <c r="EKA7" s="65"/>
      <c r="EKB7" s="65"/>
      <c r="EKC7" s="65"/>
      <c r="EKD7" s="65"/>
      <c r="EKE7" s="65"/>
      <c r="EKF7" s="65"/>
      <c r="EKG7" s="65"/>
      <c r="EKH7" s="65"/>
      <c r="EKI7" s="65"/>
      <c r="EKJ7" s="65"/>
      <c r="EKK7" s="65"/>
      <c r="EKL7" s="65"/>
      <c r="EKM7" s="65"/>
      <c r="EKN7" s="65"/>
      <c r="EKO7" s="65"/>
      <c r="EKP7" s="65"/>
      <c r="EKQ7" s="65"/>
      <c r="EKR7" s="65"/>
      <c r="EKS7" s="65"/>
      <c r="EKT7" s="65"/>
      <c r="EKU7" s="65"/>
      <c r="EKV7" s="65"/>
      <c r="EKW7" s="65"/>
      <c r="EKX7" s="65"/>
      <c r="EKY7" s="65"/>
      <c r="EKZ7" s="65"/>
      <c r="ELA7" s="65"/>
      <c r="ELB7" s="65"/>
      <c r="ELC7" s="65"/>
      <c r="ELD7" s="65"/>
      <c r="ELE7" s="65"/>
      <c r="ELF7" s="65"/>
      <c r="ELG7" s="65"/>
      <c r="ELH7" s="65"/>
      <c r="ELI7" s="65"/>
      <c r="ELJ7" s="65"/>
      <c r="ELK7" s="65"/>
      <c r="ELL7" s="65"/>
      <c r="ELM7" s="65"/>
      <c r="ELN7" s="65"/>
      <c r="ELO7" s="65"/>
      <c r="ELP7" s="65"/>
      <c r="ELQ7" s="65"/>
      <c r="ELR7" s="65"/>
      <c r="ELS7" s="65"/>
      <c r="ELT7" s="65"/>
      <c r="ELU7" s="65"/>
      <c r="ELV7" s="65"/>
      <c r="ELW7" s="65"/>
      <c r="ELX7" s="65"/>
      <c r="ELY7" s="65"/>
      <c r="ELZ7" s="65"/>
      <c r="EMA7" s="65"/>
      <c r="EMB7" s="65"/>
      <c r="EMC7" s="65"/>
      <c r="EMD7" s="65"/>
      <c r="EME7" s="65"/>
      <c r="EMF7" s="65"/>
      <c r="EMG7" s="65"/>
      <c r="EMH7" s="65"/>
      <c r="EMI7" s="65"/>
      <c r="EMJ7" s="65"/>
      <c r="EMK7" s="65"/>
      <c r="EML7" s="65"/>
      <c r="EMM7" s="65"/>
      <c r="EMN7" s="65"/>
      <c r="EMO7" s="65"/>
      <c r="EMP7" s="65"/>
      <c r="EMQ7" s="65"/>
      <c r="EMR7" s="65"/>
      <c r="EMS7" s="65"/>
      <c r="EMT7" s="65"/>
      <c r="EMU7" s="65"/>
      <c r="EMV7" s="65"/>
      <c r="EMW7" s="65"/>
      <c r="EMX7" s="65"/>
      <c r="EMY7" s="65"/>
      <c r="EMZ7" s="65"/>
      <c r="ENA7" s="65"/>
      <c r="ENB7" s="65"/>
      <c r="ENC7" s="65"/>
      <c r="END7" s="65"/>
      <c r="ENE7" s="65"/>
      <c r="ENF7" s="65"/>
      <c r="ENG7" s="65"/>
      <c r="ENH7" s="65"/>
      <c r="ENI7" s="65"/>
      <c r="ENJ7" s="65"/>
      <c r="ENK7" s="65"/>
      <c r="ENL7" s="65"/>
      <c r="ENM7" s="65"/>
      <c r="ENN7" s="65"/>
      <c r="ENO7" s="65"/>
      <c r="ENP7" s="65"/>
      <c r="ENQ7" s="65"/>
      <c r="ENR7" s="65"/>
      <c r="ENS7" s="65"/>
      <c r="ENT7" s="65"/>
      <c r="ENU7" s="65"/>
      <c r="ENV7" s="65"/>
      <c r="ENW7" s="65"/>
      <c r="ENX7" s="65"/>
      <c r="ENY7" s="65"/>
      <c r="ENZ7" s="65"/>
      <c r="EOA7" s="65"/>
      <c r="EOB7" s="65"/>
      <c r="EOC7" s="65"/>
      <c r="EOD7" s="65"/>
      <c r="EOE7" s="65"/>
      <c r="EOF7" s="65"/>
      <c r="EOG7" s="65"/>
      <c r="EOH7" s="65"/>
      <c r="EOI7" s="65"/>
      <c r="EOJ7" s="65"/>
      <c r="EOK7" s="65"/>
      <c r="EOL7" s="65"/>
      <c r="EOM7" s="65"/>
      <c r="EON7" s="65"/>
      <c r="EOO7" s="65"/>
      <c r="EOP7" s="65"/>
      <c r="EOQ7" s="65"/>
      <c r="EOR7" s="65"/>
      <c r="EOS7" s="65"/>
      <c r="EOT7" s="65"/>
      <c r="EOU7" s="65"/>
      <c r="EOV7" s="65"/>
      <c r="EOW7" s="65"/>
      <c r="EOX7" s="65"/>
      <c r="EOY7" s="65"/>
      <c r="EOZ7" s="65"/>
      <c r="EPA7" s="65"/>
      <c r="EPB7" s="65"/>
      <c r="EPC7" s="65"/>
      <c r="EPD7" s="65"/>
      <c r="EPE7" s="65"/>
      <c r="EPF7" s="65"/>
      <c r="EPG7" s="65"/>
      <c r="EPH7" s="65"/>
      <c r="EPI7" s="65"/>
      <c r="EPJ7" s="65"/>
      <c r="EPK7" s="65"/>
      <c r="EPL7" s="65"/>
      <c r="EPM7" s="65"/>
      <c r="EPN7" s="65"/>
      <c r="EPO7" s="65"/>
      <c r="EPP7" s="65"/>
      <c r="EPQ7" s="65"/>
      <c r="EPR7" s="65"/>
      <c r="EPS7" s="65"/>
      <c r="EPT7" s="65"/>
      <c r="EPU7" s="65"/>
      <c r="EPV7" s="65"/>
      <c r="EPW7" s="65"/>
      <c r="EPX7" s="65"/>
      <c r="EPY7" s="65"/>
      <c r="EPZ7" s="65"/>
      <c r="EQA7" s="65"/>
      <c r="EQB7" s="65"/>
      <c r="EQC7" s="65"/>
      <c r="EQD7" s="65"/>
      <c r="EQE7" s="65"/>
      <c r="EQF7" s="65"/>
      <c r="EQG7" s="65"/>
      <c r="EQH7" s="65"/>
      <c r="EQI7" s="65"/>
      <c r="EQJ7" s="65"/>
      <c r="EQK7" s="65"/>
      <c r="EQL7" s="65"/>
      <c r="EQM7" s="65"/>
      <c r="EQN7" s="65"/>
      <c r="EQO7" s="65"/>
      <c r="EQP7" s="65"/>
      <c r="EQQ7" s="65"/>
      <c r="EQR7" s="65"/>
      <c r="EQS7" s="65"/>
      <c r="EQT7" s="65"/>
      <c r="EQU7" s="65"/>
      <c r="EQV7" s="65"/>
      <c r="EQW7" s="65"/>
      <c r="EQX7" s="65"/>
      <c r="EQY7" s="65"/>
      <c r="EQZ7" s="65"/>
      <c r="ERA7" s="65"/>
      <c r="ERB7" s="65"/>
      <c r="ERC7" s="65"/>
      <c r="ERD7" s="65"/>
      <c r="ERE7" s="65"/>
      <c r="ERF7" s="65"/>
      <c r="ERG7" s="65"/>
      <c r="ERH7" s="65"/>
      <c r="ERI7" s="65"/>
      <c r="ERJ7" s="65"/>
      <c r="ERK7" s="65"/>
      <c r="ERL7" s="65"/>
      <c r="ERM7" s="65"/>
      <c r="ERN7" s="65"/>
      <c r="ERO7" s="65"/>
      <c r="ERP7" s="65"/>
      <c r="ERQ7" s="65"/>
      <c r="ERR7" s="65"/>
      <c r="ERS7" s="65"/>
      <c r="ERT7" s="65"/>
      <c r="ERU7" s="65"/>
      <c r="ERV7" s="65"/>
      <c r="ERW7" s="65"/>
      <c r="ERX7" s="65"/>
      <c r="ERY7" s="65"/>
      <c r="ERZ7" s="65"/>
      <c r="ESA7" s="65"/>
      <c r="ESB7" s="65"/>
      <c r="ESC7" s="65"/>
      <c r="ESD7" s="65"/>
      <c r="ESE7" s="65"/>
      <c r="ESF7" s="65"/>
      <c r="ESG7" s="65"/>
      <c r="ESH7" s="65"/>
      <c r="ESI7" s="65"/>
      <c r="ESJ7" s="65"/>
      <c r="ESK7" s="65"/>
      <c r="ESL7" s="65"/>
      <c r="ESM7" s="65"/>
      <c r="ESN7" s="65"/>
      <c r="ESO7" s="65"/>
      <c r="ESP7" s="65"/>
      <c r="ESQ7" s="65"/>
      <c r="ESR7" s="65"/>
      <c r="ESS7" s="65"/>
      <c r="EST7" s="65"/>
      <c r="ESU7" s="65"/>
      <c r="ESV7" s="65"/>
      <c r="ESW7" s="65"/>
      <c r="ESX7" s="65"/>
      <c r="ESY7" s="65"/>
      <c r="ESZ7" s="65"/>
      <c r="ETA7" s="65"/>
      <c r="ETB7" s="65"/>
      <c r="ETC7" s="65"/>
      <c r="ETD7" s="65"/>
      <c r="ETE7" s="65"/>
      <c r="ETF7" s="65"/>
      <c r="ETG7" s="65"/>
      <c r="ETH7" s="65"/>
      <c r="ETI7" s="65"/>
      <c r="ETJ7" s="65"/>
      <c r="ETK7" s="65"/>
      <c r="ETL7" s="65"/>
      <c r="ETM7" s="65"/>
      <c r="ETN7" s="65"/>
      <c r="ETO7" s="65"/>
      <c r="ETP7" s="65"/>
      <c r="ETQ7" s="65"/>
      <c r="ETR7" s="65"/>
      <c r="ETS7" s="65"/>
      <c r="ETT7" s="65"/>
      <c r="ETU7" s="65"/>
      <c r="ETV7" s="65"/>
      <c r="ETW7" s="65"/>
      <c r="ETX7" s="65"/>
      <c r="ETY7" s="65"/>
      <c r="ETZ7" s="65"/>
      <c r="EUA7" s="65"/>
      <c r="EUB7" s="65"/>
      <c r="EUC7" s="65"/>
      <c r="EUD7" s="65"/>
      <c r="EUE7" s="65"/>
      <c r="EUF7" s="65"/>
      <c r="EUG7" s="65"/>
      <c r="EUH7" s="65"/>
      <c r="EUI7" s="65"/>
      <c r="EUJ7" s="65"/>
      <c r="EUK7" s="65"/>
      <c r="EUL7" s="65"/>
      <c r="EUM7" s="65"/>
      <c r="EUN7" s="65"/>
      <c r="EUO7" s="65"/>
      <c r="EUP7" s="65"/>
      <c r="EUQ7" s="65"/>
      <c r="EUR7" s="65"/>
      <c r="EUS7" s="65"/>
      <c r="EUT7" s="65"/>
      <c r="EUU7" s="65"/>
      <c r="EUV7" s="65"/>
      <c r="EUW7" s="65"/>
      <c r="EUX7" s="65"/>
      <c r="EUY7" s="65"/>
      <c r="EUZ7" s="65"/>
      <c r="EVA7" s="65"/>
      <c r="EVB7" s="65"/>
      <c r="EVC7" s="65"/>
      <c r="EVD7" s="65"/>
      <c r="EVE7" s="65"/>
      <c r="EVF7" s="65"/>
      <c r="EVG7" s="65"/>
      <c r="EVH7" s="65"/>
      <c r="EVI7" s="65"/>
      <c r="EVJ7" s="65"/>
      <c r="EVK7" s="65"/>
      <c r="EVL7" s="65"/>
      <c r="EVM7" s="65"/>
      <c r="EVN7" s="65"/>
      <c r="EVO7" s="65"/>
      <c r="EVP7" s="65"/>
      <c r="EVQ7" s="65"/>
      <c r="EVR7" s="65"/>
      <c r="EVS7" s="65"/>
      <c r="EVT7" s="65"/>
      <c r="EVU7" s="65"/>
      <c r="EVV7" s="65"/>
      <c r="EVW7" s="65"/>
      <c r="EVX7" s="65"/>
      <c r="EVY7" s="65"/>
      <c r="EVZ7" s="65"/>
      <c r="EWA7" s="65"/>
      <c r="EWB7" s="65"/>
      <c r="EWC7" s="65"/>
      <c r="EWD7" s="65"/>
      <c r="EWE7" s="65"/>
      <c r="EWF7" s="65"/>
      <c r="EWG7" s="65"/>
      <c r="EWH7" s="65"/>
      <c r="EWI7" s="65"/>
      <c r="EWJ7" s="65"/>
      <c r="EWK7" s="65"/>
      <c r="EWL7" s="65"/>
      <c r="EWM7" s="65"/>
      <c r="EWN7" s="65"/>
      <c r="EWO7" s="65"/>
      <c r="EWP7" s="65"/>
      <c r="EWQ7" s="65"/>
      <c r="EWR7" s="65"/>
      <c r="EWS7" s="65"/>
      <c r="EWT7" s="65"/>
      <c r="EWU7" s="65"/>
      <c r="EWV7" s="65"/>
      <c r="EWW7" s="65"/>
      <c r="EWX7" s="65"/>
      <c r="EWY7" s="65"/>
      <c r="EWZ7" s="65"/>
      <c r="EXA7" s="65"/>
      <c r="EXB7" s="65"/>
      <c r="EXC7" s="65"/>
      <c r="EXD7" s="65"/>
      <c r="EXE7" s="65"/>
      <c r="EXF7" s="65"/>
      <c r="EXG7" s="65"/>
      <c r="EXH7" s="65"/>
      <c r="EXI7" s="65"/>
      <c r="EXJ7" s="65"/>
      <c r="EXK7" s="65"/>
      <c r="EXL7" s="65"/>
      <c r="EXM7" s="65"/>
      <c r="EXN7" s="65"/>
      <c r="EXO7" s="65"/>
      <c r="EXP7" s="65"/>
      <c r="EXQ7" s="65"/>
      <c r="EXR7" s="65"/>
      <c r="EXS7" s="65"/>
      <c r="EXT7" s="65"/>
      <c r="EXU7" s="65"/>
      <c r="EXV7" s="65"/>
      <c r="EXW7" s="65"/>
      <c r="EXX7" s="65"/>
      <c r="EXY7" s="65"/>
      <c r="EXZ7" s="65"/>
      <c r="EYA7" s="65"/>
      <c r="EYB7" s="65"/>
      <c r="EYC7" s="65"/>
      <c r="EYD7" s="65"/>
      <c r="EYE7" s="65"/>
      <c r="EYF7" s="65"/>
      <c r="EYG7" s="65"/>
      <c r="EYH7" s="65"/>
      <c r="EYI7" s="65"/>
      <c r="EYJ7" s="65"/>
      <c r="EYK7" s="65"/>
      <c r="EYL7" s="65"/>
      <c r="EYM7" s="65"/>
      <c r="EYN7" s="65"/>
      <c r="EYO7" s="65"/>
      <c r="EYP7" s="65"/>
      <c r="EYQ7" s="65"/>
      <c r="EYR7" s="65"/>
      <c r="EYS7" s="65"/>
      <c r="EYT7" s="65"/>
      <c r="EYU7" s="65"/>
      <c r="EYV7" s="65"/>
      <c r="EYW7" s="65"/>
      <c r="EYX7" s="65"/>
      <c r="EYY7" s="65"/>
      <c r="EYZ7" s="65"/>
      <c r="EZA7" s="65"/>
      <c r="EZB7" s="65"/>
      <c r="EZC7" s="65"/>
      <c r="EZD7" s="65"/>
      <c r="EZE7" s="65"/>
      <c r="EZF7" s="65"/>
      <c r="EZG7" s="65"/>
      <c r="EZH7" s="65"/>
      <c r="EZI7" s="65"/>
      <c r="EZJ7" s="65"/>
      <c r="EZK7" s="65"/>
      <c r="EZL7" s="65"/>
      <c r="EZM7" s="65"/>
      <c r="EZN7" s="65"/>
      <c r="EZO7" s="65"/>
      <c r="EZP7" s="65"/>
      <c r="EZQ7" s="65"/>
      <c r="EZR7" s="65"/>
      <c r="EZS7" s="65"/>
      <c r="EZT7" s="65"/>
      <c r="EZU7" s="65"/>
      <c r="EZV7" s="65"/>
      <c r="EZW7" s="65"/>
      <c r="EZX7" s="65"/>
      <c r="EZY7" s="65"/>
      <c r="EZZ7" s="65"/>
      <c r="FAA7" s="65"/>
      <c r="FAB7" s="65"/>
      <c r="FAC7" s="65"/>
      <c r="FAD7" s="65"/>
      <c r="FAE7" s="65"/>
      <c r="FAF7" s="65"/>
      <c r="FAG7" s="65"/>
      <c r="FAH7" s="65"/>
      <c r="FAI7" s="65"/>
      <c r="FAJ7" s="65"/>
      <c r="FAK7" s="65"/>
      <c r="FAL7" s="65"/>
      <c r="FAM7" s="65"/>
      <c r="FAN7" s="65"/>
      <c r="FAO7" s="65"/>
      <c r="FAP7" s="65"/>
      <c r="FAQ7" s="65"/>
      <c r="FAR7" s="65"/>
      <c r="FAS7" s="65"/>
      <c r="FAT7" s="65"/>
      <c r="FAU7" s="65"/>
      <c r="FAV7" s="65"/>
      <c r="FAW7" s="65"/>
      <c r="FAX7" s="65"/>
      <c r="FAY7" s="65"/>
      <c r="FAZ7" s="65"/>
      <c r="FBA7" s="65"/>
      <c r="FBB7" s="65"/>
      <c r="FBC7" s="65"/>
      <c r="FBD7" s="65"/>
      <c r="FBE7" s="65"/>
      <c r="FBF7" s="65"/>
      <c r="FBG7" s="65"/>
      <c r="FBH7" s="65"/>
      <c r="FBI7" s="65"/>
      <c r="FBJ7" s="65"/>
      <c r="FBK7" s="65"/>
      <c r="FBL7" s="65"/>
      <c r="FBM7" s="65"/>
      <c r="FBN7" s="65"/>
      <c r="FBO7" s="65"/>
      <c r="FBP7" s="65"/>
      <c r="FBQ7" s="65"/>
      <c r="FBR7" s="65"/>
      <c r="FBS7" s="65"/>
      <c r="FBT7" s="65"/>
      <c r="FBU7" s="65"/>
      <c r="FBV7" s="65"/>
      <c r="FBW7" s="65"/>
      <c r="FBX7" s="65"/>
      <c r="FBY7" s="65"/>
      <c r="FBZ7" s="65"/>
      <c r="FCA7" s="65"/>
      <c r="FCB7" s="65"/>
      <c r="FCC7" s="65"/>
      <c r="FCD7" s="65"/>
      <c r="FCE7" s="65"/>
      <c r="FCF7" s="65"/>
      <c r="FCG7" s="65"/>
      <c r="FCH7" s="65"/>
      <c r="FCI7" s="65"/>
      <c r="FCJ7" s="65"/>
      <c r="FCK7" s="65"/>
      <c r="FCL7" s="65"/>
      <c r="FCM7" s="65"/>
      <c r="FCN7" s="65"/>
      <c r="FCO7" s="65"/>
      <c r="FCP7" s="65"/>
      <c r="FCQ7" s="65"/>
      <c r="FCR7" s="65"/>
      <c r="FCS7" s="65"/>
      <c r="FCT7" s="65"/>
      <c r="FCU7" s="65"/>
      <c r="FCV7" s="65"/>
      <c r="FCW7" s="65"/>
      <c r="FCX7" s="65"/>
      <c r="FCY7" s="65"/>
      <c r="FCZ7" s="65"/>
      <c r="FDA7" s="65"/>
      <c r="FDB7" s="65"/>
      <c r="FDC7" s="65"/>
      <c r="FDD7" s="65"/>
      <c r="FDE7" s="65"/>
      <c r="FDF7" s="65"/>
      <c r="FDG7" s="65"/>
      <c r="FDH7" s="65"/>
      <c r="FDI7" s="65"/>
      <c r="FDJ7" s="65"/>
      <c r="FDK7" s="65"/>
      <c r="FDL7" s="65"/>
      <c r="FDM7" s="65"/>
      <c r="FDN7" s="65"/>
      <c r="FDO7" s="65"/>
      <c r="FDP7" s="65"/>
      <c r="FDQ7" s="65"/>
      <c r="FDR7" s="65"/>
      <c r="FDS7" s="65"/>
      <c r="FDT7" s="65"/>
      <c r="FDU7" s="65"/>
      <c r="FDV7" s="65"/>
      <c r="FDW7" s="65"/>
      <c r="FDX7" s="65"/>
      <c r="FDY7" s="65"/>
      <c r="FDZ7" s="65"/>
      <c r="FEA7" s="65"/>
      <c r="FEB7" s="65"/>
      <c r="FEC7" s="65"/>
      <c r="FED7" s="65"/>
      <c r="FEE7" s="65"/>
      <c r="FEF7" s="65"/>
      <c r="FEG7" s="65"/>
      <c r="FEH7" s="65"/>
      <c r="FEI7" s="65"/>
      <c r="FEJ7" s="65"/>
      <c r="FEK7" s="65"/>
      <c r="FEL7" s="65"/>
      <c r="FEM7" s="65"/>
      <c r="FEN7" s="65"/>
      <c r="FEO7" s="65"/>
      <c r="FEP7" s="65"/>
      <c r="FEQ7" s="65"/>
      <c r="FER7" s="65"/>
      <c r="FES7" s="65"/>
      <c r="FET7" s="65"/>
      <c r="FEU7" s="65"/>
      <c r="FEV7" s="65"/>
      <c r="FEW7" s="65"/>
      <c r="FEX7" s="65"/>
      <c r="FEY7" s="65"/>
      <c r="FEZ7" s="65"/>
      <c r="FFA7" s="65"/>
      <c r="FFB7" s="65"/>
      <c r="FFC7" s="65"/>
      <c r="FFD7" s="65"/>
      <c r="FFE7" s="65"/>
      <c r="FFF7" s="65"/>
      <c r="FFG7" s="65"/>
      <c r="FFH7" s="65"/>
      <c r="FFI7" s="65"/>
      <c r="FFJ7" s="65"/>
      <c r="FFK7" s="65"/>
      <c r="FFL7" s="65"/>
      <c r="FFM7" s="65"/>
      <c r="FFN7" s="65"/>
      <c r="FFO7" s="65"/>
      <c r="FFP7" s="65"/>
      <c r="FFQ7" s="65"/>
      <c r="FFR7" s="65"/>
      <c r="FFS7" s="65"/>
      <c r="FFT7" s="65"/>
      <c r="FFU7" s="65"/>
      <c r="FFV7" s="65"/>
      <c r="FFW7" s="65"/>
      <c r="FFX7" s="65"/>
      <c r="FFY7" s="65"/>
      <c r="FFZ7" s="65"/>
      <c r="FGA7" s="65"/>
      <c r="FGB7" s="65"/>
      <c r="FGC7" s="65"/>
      <c r="FGD7" s="65"/>
      <c r="FGE7" s="65"/>
      <c r="FGF7" s="65"/>
      <c r="FGG7" s="65"/>
      <c r="FGH7" s="65"/>
      <c r="FGI7" s="65"/>
      <c r="FGJ7" s="65"/>
      <c r="FGK7" s="65"/>
      <c r="FGL7" s="65"/>
      <c r="FGM7" s="65"/>
      <c r="FGN7" s="65"/>
      <c r="FGO7" s="65"/>
      <c r="FGP7" s="65"/>
      <c r="FGQ7" s="65"/>
      <c r="FGR7" s="65"/>
      <c r="FGS7" s="65"/>
      <c r="FGT7" s="65"/>
      <c r="FGU7" s="65"/>
      <c r="FGV7" s="65"/>
      <c r="FGW7" s="65"/>
      <c r="FGX7" s="65"/>
      <c r="FGY7" s="65"/>
      <c r="FGZ7" s="65"/>
      <c r="FHA7" s="65"/>
      <c r="FHB7" s="65"/>
      <c r="FHC7" s="65"/>
      <c r="FHD7" s="65"/>
      <c r="FHE7" s="65"/>
      <c r="FHF7" s="65"/>
      <c r="FHG7" s="65"/>
      <c r="FHH7" s="65"/>
      <c r="FHI7" s="65"/>
      <c r="FHJ7" s="65"/>
      <c r="FHK7" s="65"/>
      <c r="FHL7" s="65"/>
      <c r="FHM7" s="65"/>
      <c r="FHN7" s="65"/>
      <c r="FHO7" s="65"/>
      <c r="FHP7" s="65"/>
      <c r="FHQ7" s="65"/>
      <c r="FHR7" s="65"/>
      <c r="FHS7" s="65"/>
      <c r="FHT7" s="65"/>
      <c r="FHU7" s="65"/>
      <c r="FHV7" s="65"/>
      <c r="FHW7" s="65"/>
      <c r="FHX7" s="65"/>
      <c r="FHY7" s="65"/>
      <c r="FHZ7" s="65"/>
      <c r="FIA7" s="65"/>
      <c r="FIB7" s="65"/>
      <c r="FIC7" s="65"/>
      <c r="FID7" s="65"/>
      <c r="FIE7" s="65"/>
      <c r="FIF7" s="65"/>
      <c r="FIG7" s="65"/>
      <c r="FIH7" s="65"/>
      <c r="FII7" s="65"/>
      <c r="FIJ7" s="65"/>
      <c r="FIK7" s="65"/>
      <c r="FIL7" s="65"/>
      <c r="FIM7" s="65"/>
      <c r="FIN7" s="65"/>
      <c r="FIO7" s="65"/>
      <c r="FIP7" s="65"/>
      <c r="FIQ7" s="65"/>
      <c r="FIR7" s="65"/>
      <c r="FIS7" s="65"/>
      <c r="FIT7" s="65"/>
      <c r="FIU7" s="65"/>
      <c r="FIV7" s="65"/>
      <c r="FIW7" s="65"/>
      <c r="FIX7" s="65"/>
      <c r="FIY7" s="65"/>
      <c r="FIZ7" s="65"/>
      <c r="FJA7" s="65"/>
      <c r="FJB7" s="65"/>
      <c r="FJC7" s="65"/>
      <c r="FJD7" s="65"/>
      <c r="FJE7" s="65"/>
      <c r="FJF7" s="65"/>
      <c r="FJG7" s="65"/>
      <c r="FJH7" s="65"/>
      <c r="FJI7" s="65"/>
      <c r="FJJ7" s="65"/>
      <c r="FJK7" s="65"/>
      <c r="FJL7" s="65"/>
      <c r="FJM7" s="65"/>
      <c r="FJN7" s="65"/>
      <c r="FJO7" s="65"/>
      <c r="FJP7" s="65"/>
      <c r="FJQ7" s="65"/>
      <c r="FJR7" s="65"/>
      <c r="FJS7" s="65"/>
      <c r="FJT7" s="65"/>
      <c r="FJU7" s="65"/>
      <c r="FJV7" s="65"/>
      <c r="FJW7" s="65"/>
      <c r="FJX7" s="65"/>
      <c r="FJY7" s="65"/>
      <c r="FJZ7" s="65"/>
      <c r="FKA7" s="65"/>
      <c r="FKB7" s="65"/>
      <c r="FKC7" s="65"/>
      <c r="FKD7" s="65"/>
      <c r="FKE7" s="65"/>
      <c r="FKF7" s="65"/>
      <c r="FKG7" s="65"/>
      <c r="FKH7" s="65"/>
      <c r="FKI7" s="65"/>
      <c r="FKJ7" s="65"/>
      <c r="FKK7" s="65"/>
      <c r="FKL7" s="65"/>
      <c r="FKM7" s="65"/>
      <c r="FKN7" s="65"/>
      <c r="FKO7" s="65"/>
      <c r="FKP7" s="65"/>
      <c r="FKQ7" s="65"/>
      <c r="FKR7" s="65"/>
      <c r="FKS7" s="65"/>
      <c r="FKT7" s="65"/>
      <c r="FKU7" s="65"/>
      <c r="FKV7" s="65"/>
      <c r="FKW7" s="65"/>
      <c r="FKX7" s="65"/>
      <c r="FKY7" s="65"/>
      <c r="FKZ7" s="65"/>
      <c r="FLA7" s="65"/>
      <c r="FLB7" s="65"/>
      <c r="FLC7" s="65"/>
      <c r="FLD7" s="65"/>
      <c r="FLE7" s="65"/>
      <c r="FLF7" s="65"/>
      <c r="FLG7" s="65"/>
      <c r="FLH7" s="65"/>
      <c r="FLI7" s="65"/>
      <c r="FLJ7" s="65"/>
      <c r="FLK7" s="65"/>
      <c r="FLL7" s="65"/>
      <c r="FLM7" s="65"/>
      <c r="FLN7" s="65"/>
      <c r="FLO7" s="65"/>
      <c r="FLP7" s="65"/>
      <c r="FLQ7" s="65"/>
      <c r="FLR7" s="65"/>
      <c r="FLS7" s="65"/>
      <c r="FLT7" s="65"/>
      <c r="FLU7" s="65"/>
      <c r="FLV7" s="65"/>
      <c r="FLW7" s="65"/>
      <c r="FLX7" s="65"/>
      <c r="FLY7" s="65"/>
      <c r="FLZ7" s="65"/>
      <c r="FMA7" s="65"/>
      <c r="FMB7" s="65"/>
      <c r="FMC7" s="65"/>
      <c r="FMD7" s="65"/>
      <c r="FME7" s="65"/>
      <c r="FMF7" s="65"/>
      <c r="FMG7" s="65"/>
      <c r="FMH7" s="65"/>
      <c r="FMI7" s="65"/>
      <c r="FMJ7" s="65"/>
      <c r="FMK7" s="65"/>
      <c r="FML7" s="65"/>
      <c r="FMM7" s="65"/>
      <c r="FMN7" s="65"/>
      <c r="FMO7" s="65"/>
      <c r="FMP7" s="65"/>
      <c r="FMQ7" s="65"/>
      <c r="FMR7" s="65"/>
      <c r="FMS7" s="65"/>
      <c r="FMT7" s="65"/>
      <c r="FMU7" s="65"/>
      <c r="FMV7" s="65"/>
      <c r="FMW7" s="65"/>
      <c r="FMX7" s="65"/>
      <c r="FMY7" s="65"/>
      <c r="FMZ7" s="65"/>
      <c r="FNA7" s="65"/>
      <c r="FNB7" s="65"/>
      <c r="FNC7" s="65"/>
      <c r="FND7" s="65"/>
      <c r="FNE7" s="65"/>
      <c r="FNF7" s="65"/>
      <c r="FNG7" s="65"/>
      <c r="FNH7" s="65"/>
      <c r="FNI7" s="65"/>
      <c r="FNJ7" s="65"/>
      <c r="FNK7" s="65"/>
      <c r="FNL7" s="65"/>
      <c r="FNM7" s="65"/>
      <c r="FNN7" s="65"/>
      <c r="FNO7" s="65"/>
      <c r="FNP7" s="65"/>
      <c r="FNQ7" s="65"/>
      <c r="FNR7" s="65"/>
      <c r="FNS7" s="65"/>
      <c r="FNT7" s="65"/>
      <c r="FNU7" s="65"/>
      <c r="FNV7" s="65"/>
      <c r="FNW7" s="65"/>
      <c r="FNX7" s="65"/>
      <c r="FNY7" s="65"/>
      <c r="FNZ7" s="65"/>
      <c r="FOA7" s="65"/>
      <c r="FOB7" s="65"/>
      <c r="FOC7" s="65"/>
      <c r="FOD7" s="65"/>
      <c r="FOE7" s="65"/>
      <c r="FOF7" s="65"/>
      <c r="FOG7" s="65"/>
      <c r="FOH7" s="65"/>
      <c r="FOI7" s="65"/>
      <c r="FOJ7" s="65"/>
      <c r="FOK7" s="65"/>
      <c r="FOL7" s="65"/>
      <c r="FOM7" s="65"/>
      <c r="FON7" s="65"/>
      <c r="FOO7" s="65"/>
      <c r="FOP7" s="65"/>
      <c r="FOQ7" s="65"/>
      <c r="FOR7" s="65"/>
      <c r="FOS7" s="65"/>
      <c r="FOT7" s="65"/>
      <c r="FOU7" s="65"/>
      <c r="FOV7" s="65"/>
      <c r="FOW7" s="65"/>
      <c r="FOX7" s="65"/>
      <c r="FOY7" s="65"/>
      <c r="FOZ7" s="65"/>
      <c r="FPA7" s="65"/>
      <c r="FPB7" s="65"/>
      <c r="FPC7" s="65"/>
      <c r="FPD7" s="65"/>
      <c r="FPE7" s="65"/>
      <c r="FPF7" s="65"/>
      <c r="FPG7" s="65"/>
      <c r="FPH7" s="65"/>
      <c r="FPI7" s="65"/>
      <c r="FPJ7" s="65"/>
      <c r="FPK7" s="65"/>
      <c r="FPL7" s="65"/>
      <c r="FPM7" s="65"/>
      <c r="FPN7" s="65"/>
      <c r="FPO7" s="65"/>
      <c r="FPP7" s="65"/>
      <c r="FPQ7" s="65"/>
      <c r="FPR7" s="65"/>
      <c r="FPS7" s="65"/>
      <c r="FPT7" s="65"/>
      <c r="FPU7" s="65"/>
      <c r="FPV7" s="65"/>
      <c r="FPW7" s="65"/>
      <c r="FPX7" s="65"/>
      <c r="FPY7" s="65"/>
      <c r="FPZ7" s="65"/>
      <c r="FQA7" s="65"/>
      <c r="FQB7" s="65"/>
      <c r="FQC7" s="65"/>
      <c r="FQD7" s="65"/>
      <c r="FQE7" s="65"/>
      <c r="FQF7" s="65"/>
      <c r="FQG7" s="65"/>
      <c r="FQH7" s="65"/>
      <c r="FQI7" s="65"/>
      <c r="FQJ7" s="65"/>
      <c r="FQK7" s="65"/>
      <c r="FQL7" s="65"/>
      <c r="FQM7" s="65"/>
      <c r="FQN7" s="65"/>
      <c r="FQO7" s="65"/>
      <c r="FQP7" s="65"/>
      <c r="FQQ7" s="65"/>
      <c r="FQR7" s="65"/>
      <c r="FQS7" s="65"/>
      <c r="FQT7" s="65"/>
      <c r="FQU7" s="65"/>
      <c r="FQV7" s="65"/>
      <c r="FQW7" s="65"/>
      <c r="FQX7" s="65"/>
      <c r="FQY7" s="65"/>
      <c r="FQZ7" s="65"/>
      <c r="FRA7" s="65"/>
      <c r="FRB7" s="65"/>
      <c r="FRC7" s="65"/>
      <c r="FRD7" s="65"/>
      <c r="FRE7" s="65"/>
      <c r="FRF7" s="65"/>
      <c r="FRG7" s="65"/>
      <c r="FRH7" s="65"/>
      <c r="FRI7" s="65"/>
      <c r="FRJ7" s="65"/>
      <c r="FRK7" s="65"/>
      <c r="FRL7" s="65"/>
      <c r="FRM7" s="65"/>
      <c r="FRN7" s="65"/>
      <c r="FRO7" s="65"/>
      <c r="FRP7" s="65"/>
      <c r="FRQ7" s="65"/>
      <c r="FRR7" s="65"/>
      <c r="FRS7" s="65"/>
      <c r="FRT7" s="65"/>
      <c r="FRU7" s="65"/>
      <c r="FRV7" s="65"/>
      <c r="FRW7" s="65"/>
      <c r="FRX7" s="65"/>
      <c r="FRY7" s="65"/>
      <c r="FRZ7" s="65"/>
      <c r="FSA7" s="65"/>
      <c r="FSB7" s="65"/>
      <c r="FSC7" s="65"/>
      <c r="FSD7" s="65"/>
      <c r="FSE7" s="65"/>
      <c r="FSF7" s="65"/>
      <c r="FSG7" s="65"/>
      <c r="FSH7" s="65"/>
      <c r="FSI7" s="65"/>
      <c r="FSJ7" s="65"/>
      <c r="FSK7" s="65"/>
      <c r="FSL7" s="65"/>
      <c r="FSM7" s="65"/>
      <c r="FSN7" s="65"/>
      <c r="FSO7" s="65"/>
      <c r="FSP7" s="65"/>
      <c r="FSQ7" s="65"/>
      <c r="FSR7" s="65"/>
      <c r="FSS7" s="65"/>
      <c r="FST7" s="65"/>
      <c r="FSU7" s="65"/>
      <c r="FSV7" s="65"/>
      <c r="FSW7" s="65"/>
      <c r="FSX7" s="65"/>
      <c r="FSY7" s="65"/>
      <c r="FSZ7" s="65"/>
      <c r="FTA7" s="65"/>
      <c r="FTB7" s="65"/>
      <c r="FTC7" s="65"/>
      <c r="FTD7" s="65"/>
      <c r="FTE7" s="65"/>
      <c r="FTF7" s="65"/>
      <c r="FTG7" s="65"/>
      <c r="FTH7" s="65"/>
      <c r="FTI7" s="65"/>
      <c r="FTJ7" s="65"/>
      <c r="FTK7" s="65"/>
      <c r="FTL7" s="65"/>
      <c r="FTM7" s="65"/>
      <c r="FTN7" s="65"/>
      <c r="FTO7" s="65"/>
      <c r="FTP7" s="65"/>
      <c r="FTQ7" s="65"/>
      <c r="FTR7" s="65"/>
      <c r="FTS7" s="65"/>
      <c r="FTT7" s="65"/>
      <c r="FTU7" s="65"/>
      <c r="FTV7" s="65"/>
      <c r="FTW7" s="65"/>
      <c r="FTX7" s="65"/>
      <c r="FTY7" s="65"/>
      <c r="FTZ7" s="65"/>
      <c r="FUA7" s="65"/>
      <c r="FUB7" s="65"/>
      <c r="FUC7" s="65"/>
      <c r="FUD7" s="65"/>
      <c r="FUE7" s="65"/>
      <c r="FUF7" s="65"/>
      <c r="FUG7" s="65"/>
      <c r="FUH7" s="65"/>
      <c r="FUI7" s="65"/>
      <c r="FUJ7" s="65"/>
      <c r="FUK7" s="65"/>
      <c r="FUL7" s="65"/>
      <c r="FUM7" s="65"/>
      <c r="FUN7" s="65"/>
      <c r="FUO7" s="65"/>
      <c r="FUP7" s="65"/>
      <c r="FUQ7" s="65"/>
      <c r="FUR7" s="65"/>
      <c r="FUS7" s="65"/>
      <c r="FUT7" s="65"/>
      <c r="FUU7" s="65"/>
      <c r="FUV7" s="65"/>
      <c r="FUW7" s="65"/>
      <c r="FUX7" s="65"/>
      <c r="FUY7" s="65"/>
      <c r="FUZ7" s="65"/>
      <c r="FVA7" s="65"/>
      <c r="FVB7" s="65"/>
      <c r="FVC7" s="65"/>
      <c r="FVD7" s="65"/>
      <c r="FVE7" s="65"/>
      <c r="FVF7" s="65"/>
      <c r="FVG7" s="65"/>
      <c r="FVH7" s="65"/>
      <c r="FVI7" s="65"/>
      <c r="FVJ7" s="65"/>
      <c r="FVK7" s="65"/>
      <c r="FVL7" s="65"/>
      <c r="FVM7" s="65"/>
      <c r="FVN7" s="65"/>
      <c r="FVO7" s="65"/>
      <c r="FVP7" s="65"/>
      <c r="FVQ7" s="65"/>
      <c r="FVR7" s="65"/>
      <c r="FVS7" s="65"/>
      <c r="FVT7" s="65"/>
      <c r="FVU7" s="65"/>
      <c r="FVV7" s="65"/>
      <c r="FVW7" s="65"/>
      <c r="FVX7" s="65"/>
      <c r="FVY7" s="65"/>
      <c r="FVZ7" s="65"/>
      <c r="FWA7" s="65"/>
      <c r="FWB7" s="65"/>
      <c r="FWC7" s="65"/>
      <c r="FWD7" s="65"/>
      <c r="FWE7" s="65"/>
      <c r="FWF7" s="65"/>
      <c r="FWG7" s="65"/>
      <c r="FWH7" s="65"/>
      <c r="FWI7" s="65"/>
      <c r="FWJ7" s="65"/>
      <c r="FWK7" s="65"/>
      <c r="FWL7" s="65"/>
      <c r="FWM7" s="65"/>
      <c r="FWN7" s="65"/>
      <c r="FWO7" s="65"/>
      <c r="FWP7" s="65"/>
      <c r="FWQ7" s="65"/>
      <c r="FWR7" s="65"/>
      <c r="FWS7" s="65"/>
      <c r="FWT7" s="65"/>
      <c r="FWU7" s="65"/>
      <c r="FWV7" s="65"/>
      <c r="FWW7" s="65"/>
      <c r="FWX7" s="65"/>
      <c r="FWY7" s="65"/>
      <c r="FWZ7" s="65"/>
      <c r="FXA7" s="65"/>
      <c r="FXB7" s="65"/>
      <c r="FXC7" s="65"/>
      <c r="FXD7" s="65"/>
      <c r="FXE7" s="65"/>
      <c r="FXF7" s="65"/>
      <c r="FXG7" s="65"/>
      <c r="FXH7" s="65"/>
      <c r="FXI7" s="65"/>
      <c r="FXJ7" s="65"/>
      <c r="FXK7" s="65"/>
      <c r="FXL7" s="65"/>
      <c r="FXM7" s="65"/>
      <c r="FXN7" s="65"/>
      <c r="FXO7" s="65"/>
      <c r="FXP7" s="65"/>
      <c r="FXQ7" s="65"/>
      <c r="FXR7" s="65"/>
      <c r="FXS7" s="65"/>
      <c r="FXT7" s="65"/>
      <c r="FXU7" s="65"/>
      <c r="FXV7" s="65"/>
      <c r="FXW7" s="65"/>
      <c r="FXX7" s="65"/>
      <c r="FXY7" s="65"/>
      <c r="FXZ7" s="65"/>
      <c r="FYA7" s="65"/>
      <c r="FYB7" s="65"/>
      <c r="FYC7" s="65"/>
      <c r="FYD7" s="65"/>
      <c r="FYE7" s="65"/>
      <c r="FYF7" s="65"/>
      <c r="FYG7" s="65"/>
      <c r="FYH7" s="65"/>
      <c r="FYI7" s="65"/>
      <c r="FYJ7" s="65"/>
      <c r="FYK7" s="65"/>
      <c r="FYL7" s="65"/>
      <c r="FYM7" s="65"/>
      <c r="FYN7" s="65"/>
      <c r="FYO7" s="65"/>
      <c r="FYP7" s="65"/>
      <c r="FYQ7" s="65"/>
      <c r="FYR7" s="65"/>
      <c r="FYS7" s="65"/>
      <c r="FYT7" s="65"/>
      <c r="FYU7" s="65"/>
      <c r="FYV7" s="65"/>
      <c r="FYW7" s="65"/>
      <c r="FYX7" s="65"/>
      <c r="FYY7" s="65"/>
      <c r="FYZ7" s="65"/>
      <c r="FZA7" s="65"/>
      <c r="FZB7" s="65"/>
      <c r="FZC7" s="65"/>
      <c r="FZD7" s="65"/>
      <c r="FZE7" s="65"/>
      <c r="FZF7" s="65"/>
      <c r="FZG7" s="65"/>
      <c r="FZH7" s="65"/>
      <c r="FZI7" s="65"/>
      <c r="FZJ7" s="65"/>
      <c r="FZK7" s="65"/>
      <c r="FZL7" s="65"/>
      <c r="FZM7" s="65"/>
      <c r="FZN7" s="65"/>
      <c r="FZO7" s="65"/>
      <c r="FZP7" s="65"/>
      <c r="FZQ7" s="65"/>
      <c r="FZR7" s="65"/>
      <c r="FZS7" s="65"/>
      <c r="FZT7" s="65"/>
      <c r="FZU7" s="65"/>
      <c r="FZV7" s="65"/>
      <c r="FZW7" s="65"/>
      <c r="FZX7" s="65"/>
      <c r="FZY7" s="65"/>
      <c r="FZZ7" s="65"/>
      <c r="GAA7" s="65"/>
      <c r="GAB7" s="65"/>
      <c r="GAC7" s="65"/>
      <c r="GAD7" s="65"/>
      <c r="GAE7" s="65"/>
      <c r="GAF7" s="65"/>
      <c r="GAG7" s="65"/>
      <c r="GAH7" s="65"/>
      <c r="GAI7" s="65"/>
      <c r="GAJ7" s="65"/>
      <c r="GAK7" s="65"/>
      <c r="GAL7" s="65"/>
      <c r="GAM7" s="65"/>
      <c r="GAN7" s="65"/>
      <c r="GAO7" s="65"/>
      <c r="GAP7" s="65"/>
      <c r="GAQ7" s="65"/>
      <c r="GAR7" s="65"/>
      <c r="GAS7" s="65"/>
      <c r="GAT7" s="65"/>
      <c r="GAU7" s="65"/>
      <c r="GAV7" s="65"/>
      <c r="GAW7" s="65"/>
      <c r="GAX7" s="65"/>
      <c r="GAY7" s="65"/>
      <c r="GAZ7" s="65"/>
      <c r="GBA7" s="65"/>
      <c r="GBB7" s="65"/>
      <c r="GBC7" s="65"/>
      <c r="GBD7" s="65"/>
      <c r="GBE7" s="65"/>
      <c r="GBF7" s="65"/>
      <c r="GBG7" s="65"/>
      <c r="GBH7" s="65"/>
      <c r="GBI7" s="65"/>
      <c r="GBJ7" s="65"/>
      <c r="GBK7" s="65"/>
      <c r="GBL7" s="65"/>
      <c r="GBM7" s="65"/>
      <c r="GBN7" s="65"/>
      <c r="GBO7" s="65"/>
      <c r="GBP7" s="65"/>
      <c r="GBQ7" s="65"/>
      <c r="GBR7" s="65"/>
      <c r="GBS7" s="65"/>
      <c r="GBT7" s="65"/>
      <c r="GBU7" s="65"/>
      <c r="GBV7" s="65"/>
      <c r="GBW7" s="65"/>
      <c r="GBX7" s="65"/>
      <c r="GBY7" s="65"/>
      <c r="GBZ7" s="65"/>
      <c r="GCA7" s="65"/>
      <c r="GCB7" s="65"/>
      <c r="GCC7" s="65"/>
      <c r="GCD7" s="65"/>
      <c r="GCE7" s="65"/>
      <c r="GCF7" s="65"/>
      <c r="GCG7" s="65"/>
      <c r="GCH7" s="65"/>
      <c r="GCI7" s="65"/>
      <c r="GCJ7" s="65"/>
      <c r="GCK7" s="65"/>
      <c r="GCL7" s="65"/>
      <c r="GCM7" s="65"/>
      <c r="GCN7" s="65"/>
      <c r="GCO7" s="65"/>
      <c r="GCP7" s="65"/>
      <c r="GCQ7" s="65"/>
      <c r="GCR7" s="65"/>
      <c r="GCS7" s="65"/>
      <c r="GCT7" s="65"/>
      <c r="GCU7" s="65"/>
      <c r="GCV7" s="65"/>
      <c r="GCW7" s="65"/>
      <c r="GCX7" s="65"/>
      <c r="GCY7" s="65"/>
      <c r="GCZ7" s="65"/>
      <c r="GDA7" s="65"/>
      <c r="GDB7" s="65"/>
      <c r="GDC7" s="65"/>
      <c r="GDD7" s="65"/>
      <c r="GDE7" s="65"/>
      <c r="GDF7" s="65"/>
      <c r="GDG7" s="65"/>
      <c r="GDH7" s="65"/>
      <c r="GDI7" s="65"/>
      <c r="GDJ7" s="65"/>
      <c r="GDK7" s="65"/>
      <c r="GDL7" s="65"/>
      <c r="GDM7" s="65"/>
      <c r="GDN7" s="65"/>
      <c r="GDO7" s="65"/>
      <c r="GDP7" s="65"/>
      <c r="GDQ7" s="65"/>
      <c r="GDR7" s="65"/>
      <c r="GDS7" s="65"/>
      <c r="GDT7" s="65"/>
      <c r="GDU7" s="65"/>
      <c r="GDV7" s="65"/>
      <c r="GDW7" s="65"/>
      <c r="GDX7" s="65"/>
      <c r="GDY7" s="65"/>
      <c r="GDZ7" s="65"/>
      <c r="GEA7" s="65"/>
      <c r="GEB7" s="65"/>
      <c r="GEC7" s="65"/>
      <c r="GED7" s="65"/>
      <c r="GEE7" s="65"/>
      <c r="GEF7" s="65"/>
      <c r="GEG7" s="65"/>
      <c r="GEH7" s="65"/>
      <c r="GEI7" s="65"/>
      <c r="GEJ7" s="65"/>
      <c r="GEK7" s="65"/>
      <c r="GEL7" s="65"/>
      <c r="GEM7" s="65"/>
      <c r="GEN7" s="65"/>
      <c r="GEO7" s="65"/>
      <c r="GEP7" s="65"/>
      <c r="GEQ7" s="65"/>
      <c r="GER7" s="65"/>
      <c r="GES7" s="65"/>
      <c r="GET7" s="65"/>
      <c r="GEU7" s="65"/>
      <c r="GEV7" s="65"/>
      <c r="GEW7" s="65"/>
      <c r="GEX7" s="65"/>
      <c r="GEY7" s="65"/>
      <c r="GEZ7" s="65"/>
      <c r="GFA7" s="65"/>
      <c r="GFB7" s="65"/>
      <c r="GFC7" s="65"/>
      <c r="GFD7" s="65"/>
      <c r="GFE7" s="65"/>
      <c r="GFF7" s="65"/>
      <c r="GFG7" s="65"/>
      <c r="GFH7" s="65"/>
      <c r="GFI7" s="65"/>
      <c r="GFJ7" s="65"/>
      <c r="GFK7" s="65"/>
      <c r="GFL7" s="65"/>
      <c r="GFM7" s="65"/>
      <c r="GFN7" s="65"/>
      <c r="GFO7" s="65"/>
      <c r="GFP7" s="65"/>
      <c r="GFQ7" s="65"/>
      <c r="GFR7" s="65"/>
      <c r="GFS7" s="65"/>
      <c r="GFT7" s="65"/>
      <c r="GFU7" s="65"/>
      <c r="GFV7" s="65"/>
      <c r="GFW7" s="65"/>
      <c r="GFX7" s="65"/>
      <c r="GFY7" s="65"/>
      <c r="GFZ7" s="65"/>
      <c r="GGA7" s="65"/>
      <c r="GGB7" s="65"/>
      <c r="GGC7" s="65"/>
      <c r="GGD7" s="65"/>
      <c r="GGE7" s="65"/>
      <c r="GGF7" s="65"/>
      <c r="GGG7" s="65"/>
      <c r="GGH7" s="65"/>
      <c r="GGI7" s="65"/>
      <c r="GGJ7" s="65"/>
      <c r="GGK7" s="65"/>
      <c r="GGL7" s="65"/>
      <c r="GGM7" s="65"/>
      <c r="GGN7" s="65"/>
      <c r="GGO7" s="65"/>
      <c r="GGP7" s="65"/>
      <c r="GGQ7" s="65"/>
      <c r="GGR7" s="65"/>
      <c r="GGS7" s="65"/>
      <c r="GGT7" s="65"/>
      <c r="GGU7" s="65"/>
      <c r="GGV7" s="65"/>
      <c r="GGW7" s="65"/>
      <c r="GGX7" s="65"/>
      <c r="GGY7" s="65"/>
      <c r="GGZ7" s="65"/>
      <c r="GHA7" s="65"/>
      <c r="GHB7" s="65"/>
      <c r="GHC7" s="65"/>
      <c r="GHD7" s="65"/>
      <c r="GHE7" s="65"/>
      <c r="GHF7" s="65"/>
      <c r="GHG7" s="65"/>
      <c r="GHH7" s="65"/>
      <c r="GHI7" s="65"/>
      <c r="GHJ7" s="65"/>
      <c r="GHK7" s="65"/>
      <c r="GHL7" s="65"/>
      <c r="GHM7" s="65"/>
      <c r="GHN7" s="65"/>
      <c r="GHO7" s="65"/>
      <c r="GHP7" s="65"/>
      <c r="GHQ7" s="65"/>
      <c r="GHR7" s="65"/>
      <c r="GHS7" s="65"/>
      <c r="GHT7" s="65"/>
      <c r="GHU7" s="65"/>
      <c r="GHV7" s="65"/>
      <c r="GHW7" s="65"/>
      <c r="GHX7" s="65"/>
      <c r="GHY7" s="65"/>
      <c r="GHZ7" s="65"/>
      <c r="GIA7" s="65"/>
      <c r="GIB7" s="65"/>
      <c r="GIC7" s="65"/>
      <c r="GID7" s="65"/>
      <c r="GIE7" s="65"/>
      <c r="GIF7" s="65"/>
      <c r="GIG7" s="65"/>
      <c r="GIH7" s="65"/>
      <c r="GII7" s="65"/>
      <c r="GIJ7" s="65"/>
      <c r="GIK7" s="65"/>
      <c r="GIL7" s="65"/>
      <c r="GIM7" s="65"/>
      <c r="GIN7" s="65"/>
      <c r="GIO7" s="65"/>
      <c r="GIP7" s="65"/>
      <c r="GIQ7" s="65"/>
      <c r="GIR7" s="65"/>
      <c r="GIS7" s="65"/>
      <c r="GIT7" s="65"/>
      <c r="GIU7" s="65"/>
      <c r="GIV7" s="65"/>
      <c r="GIW7" s="65"/>
      <c r="GIX7" s="65"/>
      <c r="GIY7" s="65"/>
      <c r="GIZ7" s="65"/>
      <c r="GJA7" s="65"/>
      <c r="GJB7" s="65"/>
      <c r="GJC7" s="65"/>
      <c r="GJD7" s="65"/>
      <c r="GJE7" s="65"/>
      <c r="GJF7" s="65"/>
      <c r="GJG7" s="65"/>
      <c r="GJH7" s="65"/>
      <c r="GJI7" s="65"/>
      <c r="GJJ7" s="65"/>
      <c r="GJK7" s="65"/>
      <c r="GJL7" s="65"/>
      <c r="GJM7" s="65"/>
      <c r="GJN7" s="65"/>
      <c r="GJO7" s="65"/>
      <c r="GJP7" s="65"/>
      <c r="GJQ7" s="65"/>
      <c r="GJR7" s="65"/>
      <c r="GJS7" s="65"/>
      <c r="GJT7" s="65"/>
      <c r="GJU7" s="65"/>
      <c r="GJV7" s="65"/>
      <c r="GJW7" s="65"/>
      <c r="GJX7" s="65"/>
      <c r="GJY7" s="65"/>
      <c r="GJZ7" s="65"/>
      <c r="GKA7" s="65"/>
      <c r="GKB7" s="65"/>
      <c r="GKC7" s="65"/>
      <c r="GKD7" s="65"/>
      <c r="GKE7" s="65"/>
      <c r="GKF7" s="65"/>
      <c r="GKG7" s="65"/>
      <c r="GKH7" s="65"/>
      <c r="GKI7" s="65"/>
      <c r="GKJ7" s="65"/>
      <c r="GKK7" s="65"/>
      <c r="GKL7" s="65"/>
      <c r="GKM7" s="65"/>
      <c r="GKN7" s="65"/>
      <c r="GKO7" s="65"/>
      <c r="GKP7" s="65"/>
      <c r="GKQ7" s="65"/>
      <c r="GKR7" s="65"/>
      <c r="GKS7" s="65"/>
      <c r="GKT7" s="65"/>
      <c r="GKU7" s="65"/>
      <c r="GKV7" s="65"/>
      <c r="GKW7" s="65"/>
      <c r="GKX7" s="65"/>
      <c r="GKY7" s="65"/>
      <c r="GKZ7" s="65"/>
      <c r="GLA7" s="65"/>
      <c r="GLB7" s="65"/>
      <c r="GLC7" s="65"/>
      <c r="GLD7" s="65"/>
      <c r="GLE7" s="65"/>
      <c r="GLF7" s="65"/>
      <c r="GLG7" s="65"/>
      <c r="GLH7" s="65"/>
      <c r="GLI7" s="65"/>
      <c r="GLJ7" s="65"/>
      <c r="GLK7" s="65"/>
      <c r="GLL7" s="65"/>
      <c r="GLM7" s="65"/>
      <c r="GLN7" s="65"/>
      <c r="GLO7" s="65"/>
      <c r="GLP7" s="65"/>
      <c r="GLQ7" s="65"/>
      <c r="GLR7" s="65"/>
      <c r="GLS7" s="65"/>
      <c r="GLT7" s="65"/>
      <c r="GLU7" s="65"/>
      <c r="GLV7" s="65"/>
      <c r="GLW7" s="65"/>
      <c r="GLX7" s="65"/>
      <c r="GLY7" s="65"/>
      <c r="GLZ7" s="65"/>
      <c r="GMA7" s="65"/>
      <c r="GMB7" s="65"/>
      <c r="GMC7" s="65"/>
      <c r="GMD7" s="65"/>
      <c r="GME7" s="65"/>
      <c r="GMF7" s="65"/>
      <c r="GMG7" s="65"/>
      <c r="GMH7" s="65"/>
      <c r="GMI7" s="65"/>
      <c r="GMJ7" s="65"/>
      <c r="GMK7" s="65"/>
      <c r="GML7" s="65"/>
      <c r="GMM7" s="65"/>
      <c r="GMN7" s="65"/>
      <c r="GMO7" s="65"/>
      <c r="GMP7" s="65"/>
      <c r="GMQ7" s="65"/>
      <c r="GMR7" s="65"/>
      <c r="GMS7" s="65"/>
      <c r="GMT7" s="65"/>
      <c r="GMU7" s="65"/>
      <c r="GMV7" s="65"/>
      <c r="GMW7" s="65"/>
      <c r="GMX7" s="65"/>
      <c r="GMY7" s="65"/>
      <c r="GMZ7" s="65"/>
      <c r="GNA7" s="65"/>
      <c r="GNB7" s="65"/>
      <c r="GNC7" s="65"/>
      <c r="GND7" s="65"/>
      <c r="GNE7" s="65"/>
      <c r="GNF7" s="65"/>
      <c r="GNG7" s="65"/>
      <c r="GNH7" s="65"/>
      <c r="GNI7" s="65"/>
      <c r="GNJ7" s="65"/>
      <c r="GNK7" s="65"/>
      <c r="GNL7" s="65"/>
      <c r="GNM7" s="65"/>
      <c r="GNN7" s="65"/>
      <c r="GNO7" s="65"/>
      <c r="GNP7" s="65"/>
      <c r="GNQ7" s="65"/>
      <c r="GNR7" s="65"/>
      <c r="GNS7" s="65"/>
      <c r="GNT7" s="65"/>
      <c r="GNU7" s="65"/>
      <c r="GNV7" s="65"/>
      <c r="GNW7" s="65"/>
      <c r="GNX7" s="65"/>
      <c r="GNY7" s="65"/>
      <c r="GNZ7" s="65"/>
      <c r="GOA7" s="65"/>
      <c r="GOB7" s="65"/>
      <c r="GOC7" s="65"/>
      <c r="GOD7" s="65"/>
      <c r="GOE7" s="65"/>
      <c r="GOF7" s="65"/>
      <c r="GOG7" s="65"/>
      <c r="GOH7" s="65"/>
      <c r="GOI7" s="65"/>
      <c r="GOJ7" s="65"/>
      <c r="GOK7" s="65"/>
      <c r="GOL7" s="65"/>
      <c r="GOM7" s="65"/>
      <c r="GON7" s="65"/>
      <c r="GOO7" s="65"/>
      <c r="GOP7" s="65"/>
      <c r="GOQ7" s="65"/>
      <c r="GOR7" s="65"/>
      <c r="GOS7" s="65"/>
      <c r="GOT7" s="65"/>
      <c r="GOU7" s="65"/>
      <c r="GOV7" s="65"/>
      <c r="GOW7" s="65"/>
      <c r="GOX7" s="65"/>
      <c r="GOY7" s="65"/>
      <c r="GOZ7" s="65"/>
      <c r="GPA7" s="65"/>
      <c r="GPB7" s="65"/>
      <c r="GPC7" s="65"/>
      <c r="GPD7" s="65"/>
      <c r="GPE7" s="65"/>
      <c r="GPF7" s="65"/>
      <c r="GPG7" s="65"/>
      <c r="GPH7" s="65"/>
      <c r="GPI7" s="65"/>
      <c r="GPJ7" s="65"/>
      <c r="GPK7" s="65"/>
      <c r="GPL7" s="65"/>
      <c r="GPM7" s="65"/>
      <c r="GPN7" s="65"/>
      <c r="GPO7" s="65"/>
      <c r="GPP7" s="65"/>
      <c r="GPQ7" s="65"/>
      <c r="GPR7" s="65"/>
      <c r="GPS7" s="65"/>
      <c r="GPT7" s="65"/>
      <c r="GPU7" s="65"/>
      <c r="GPV7" s="65"/>
      <c r="GPW7" s="65"/>
      <c r="GPX7" s="65"/>
      <c r="GPY7" s="65"/>
      <c r="GPZ7" s="65"/>
      <c r="GQA7" s="65"/>
      <c r="GQB7" s="65"/>
      <c r="GQC7" s="65"/>
      <c r="GQD7" s="65"/>
      <c r="GQE7" s="65"/>
      <c r="GQF7" s="65"/>
      <c r="GQG7" s="65"/>
      <c r="GQH7" s="65"/>
      <c r="GQI7" s="65"/>
      <c r="GQJ7" s="65"/>
      <c r="GQK7" s="65"/>
      <c r="GQL7" s="65"/>
      <c r="GQM7" s="65"/>
      <c r="GQN7" s="65"/>
      <c r="GQO7" s="65"/>
      <c r="GQP7" s="65"/>
      <c r="GQQ7" s="65"/>
      <c r="GQR7" s="65"/>
      <c r="GQS7" s="65"/>
      <c r="GQT7" s="65"/>
      <c r="GQU7" s="65"/>
      <c r="GQV7" s="65"/>
      <c r="GQW7" s="65"/>
      <c r="GQX7" s="65"/>
      <c r="GQY7" s="65"/>
      <c r="GQZ7" s="65"/>
      <c r="GRA7" s="65"/>
      <c r="GRB7" s="65"/>
      <c r="GRC7" s="65"/>
      <c r="GRD7" s="65"/>
      <c r="GRE7" s="65"/>
      <c r="GRF7" s="65"/>
      <c r="GRG7" s="65"/>
      <c r="GRH7" s="65"/>
      <c r="GRI7" s="65"/>
      <c r="GRJ7" s="65"/>
      <c r="GRK7" s="65"/>
      <c r="GRL7" s="65"/>
      <c r="GRM7" s="65"/>
      <c r="GRN7" s="65"/>
      <c r="GRO7" s="65"/>
      <c r="GRP7" s="65"/>
      <c r="GRQ7" s="65"/>
      <c r="GRR7" s="65"/>
      <c r="GRS7" s="65"/>
      <c r="GRT7" s="65"/>
      <c r="GRU7" s="65"/>
      <c r="GRV7" s="65"/>
      <c r="GRW7" s="65"/>
      <c r="GRX7" s="65"/>
      <c r="GRY7" s="65"/>
      <c r="GRZ7" s="65"/>
      <c r="GSA7" s="65"/>
      <c r="GSB7" s="65"/>
      <c r="GSC7" s="65"/>
      <c r="GSD7" s="65"/>
      <c r="GSE7" s="65"/>
      <c r="GSF7" s="65"/>
      <c r="GSG7" s="65"/>
      <c r="GSH7" s="65"/>
      <c r="GSI7" s="65"/>
      <c r="GSJ7" s="65"/>
      <c r="GSK7" s="65"/>
      <c r="GSL7" s="65"/>
      <c r="GSM7" s="65"/>
      <c r="GSN7" s="65"/>
      <c r="GSO7" s="65"/>
      <c r="GSP7" s="65"/>
      <c r="GSQ7" s="65"/>
      <c r="GSR7" s="65"/>
      <c r="GSS7" s="65"/>
      <c r="GST7" s="65"/>
      <c r="GSU7" s="65"/>
      <c r="GSV7" s="65"/>
      <c r="GSW7" s="65"/>
      <c r="GSX7" s="65"/>
      <c r="GSY7" s="65"/>
      <c r="GSZ7" s="65"/>
      <c r="GTA7" s="65"/>
      <c r="GTB7" s="65"/>
      <c r="GTC7" s="65"/>
      <c r="GTD7" s="65"/>
      <c r="GTE7" s="65"/>
      <c r="GTF7" s="65"/>
      <c r="GTG7" s="65"/>
      <c r="GTH7" s="65"/>
      <c r="GTI7" s="65"/>
      <c r="GTJ7" s="65"/>
      <c r="GTK7" s="65"/>
      <c r="GTL7" s="65"/>
      <c r="GTM7" s="65"/>
      <c r="GTN7" s="65"/>
      <c r="GTO7" s="65"/>
      <c r="GTP7" s="65"/>
      <c r="GTQ7" s="65"/>
      <c r="GTR7" s="65"/>
      <c r="GTS7" s="65"/>
      <c r="GTT7" s="65"/>
      <c r="GTU7" s="65"/>
      <c r="GTV7" s="65"/>
      <c r="GTW7" s="65"/>
      <c r="GTX7" s="65"/>
      <c r="GTY7" s="65"/>
      <c r="GTZ7" s="65"/>
      <c r="GUA7" s="65"/>
      <c r="GUB7" s="65"/>
      <c r="GUC7" s="65"/>
      <c r="GUD7" s="65"/>
      <c r="GUE7" s="65"/>
      <c r="GUF7" s="65"/>
      <c r="GUG7" s="65"/>
      <c r="GUH7" s="65"/>
      <c r="GUI7" s="65"/>
      <c r="GUJ7" s="65"/>
      <c r="GUK7" s="65"/>
      <c r="GUL7" s="65"/>
      <c r="GUM7" s="65"/>
      <c r="GUN7" s="65"/>
      <c r="GUO7" s="65"/>
      <c r="GUP7" s="65"/>
      <c r="GUQ7" s="65"/>
      <c r="GUR7" s="65"/>
      <c r="GUS7" s="65"/>
      <c r="GUT7" s="65"/>
      <c r="GUU7" s="65"/>
      <c r="GUV7" s="65"/>
      <c r="GUW7" s="65"/>
      <c r="GUX7" s="65"/>
      <c r="GUY7" s="65"/>
      <c r="GUZ7" s="65"/>
      <c r="GVA7" s="65"/>
      <c r="GVB7" s="65"/>
      <c r="GVC7" s="65"/>
      <c r="GVD7" s="65"/>
      <c r="GVE7" s="65"/>
      <c r="GVF7" s="65"/>
      <c r="GVG7" s="65"/>
      <c r="GVH7" s="65"/>
      <c r="GVI7" s="65"/>
      <c r="GVJ7" s="65"/>
      <c r="GVK7" s="65"/>
      <c r="GVL7" s="65"/>
      <c r="GVM7" s="65"/>
      <c r="GVN7" s="65"/>
      <c r="GVO7" s="65"/>
      <c r="GVP7" s="65"/>
      <c r="GVQ7" s="65"/>
      <c r="GVR7" s="65"/>
      <c r="GVS7" s="65"/>
      <c r="GVT7" s="65"/>
      <c r="GVU7" s="65"/>
      <c r="GVV7" s="65"/>
      <c r="GVW7" s="65"/>
      <c r="GVX7" s="65"/>
      <c r="GVY7" s="65"/>
      <c r="GVZ7" s="65"/>
      <c r="GWA7" s="65"/>
      <c r="GWB7" s="65"/>
      <c r="GWC7" s="65"/>
      <c r="GWD7" s="65"/>
      <c r="GWE7" s="65"/>
      <c r="GWF7" s="65"/>
      <c r="GWG7" s="65"/>
      <c r="GWH7" s="65"/>
      <c r="GWI7" s="65"/>
      <c r="GWJ7" s="65"/>
      <c r="GWK7" s="65"/>
      <c r="GWL7" s="65"/>
      <c r="GWM7" s="65"/>
      <c r="GWN7" s="65"/>
      <c r="GWO7" s="65"/>
      <c r="GWP7" s="65"/>
      <c r="GWQ7" s="65"/>
      <c r="GWR7" s="65"/>
      <c r="GWS7" s="65"/>
      <c r="GWT7" s="65"/>
      <c r="GWU7" s="65"/>
      <c r="GWV7" s="65"/>
      <c r="GWW7" s="65"/>
      <c r="GWX7" s="65"/>
      <c r="GWY7" s="65"/>
      <c r="GWZ7" s="65"/>
      <c r="GXA7" s="65"/>
      <c r="GXB7" s="65"/>
      <c r="GXC7" s="65"/>
      <c r="GXD7" s="65"/>
      <c r="GXE7" s="65"/>
      <c r="GXF7" s="65"/>
      <c r="GXG7" s="65"/>
      <c r="GXH7" s="65"/>
      <c r="GXI7" s="65"/>
      <c r="GXJ7" s="65"/>
      <c r="GXK7" s="65"/>
      <c r="GXL7" s="65"/>
      <c r="GXM7" s="65"/>
      <c r="GXN7" s="65"/>
      <c r="GXO7" s="65"/>
      <c r="GXP7" s="65"/>
      <c r="GXQ7" s="65"/>
      <c r="GXR7" s="65"/>
      <c r="GXS7" s="65"/>
      <c r="GXT7" s="65"/>
      <c r="GXU7" s="65"/>
      <c r="GXV7" s="65"/>
      <c r="GXW7" s="65"/>
      <c r="GXX7" s="65"/>
      <c r="GXY7" s="65"/>
      <c r="GXZ7" s="65"/>
      <c r="GYA7" s="65"/>
      <c r="GYB7" s="65"/>
      <c r="GYC7" s="65"/>
      <c r="GYD7" s="65"/>
      <c r="GYE7" s="65"/>
      <c r="GYF7" s="65"/>
      <c r="GYG7" s="65"/>
      <c r="GYH7" s="65"/>
      <c r="GYI7" s="65"/>
      <c r="GYJ7" s="65"/>
      <c r="GYK7" s="65"/>
      <c r="GYL7" s="65"/>
      <c r="GYM7" s="65"/>
      <c r="GYN7" s="65"/>
      <c r="GYO7" s="65"/>
      <c r="GYP7" s="65"/>
      <c r="GYQ7" s="65"/>
      <c r="GYR7" s="65"/>
      <c r="GYS7" s="65"/>
      <c r="GYT7" s="65"/>
      <c r="GYU7" s="65"/>
      <c r="GYV7" s="65"/>
      <c r="GYW7" s="65"/>
      <c r="GYX7" s="65"/>
      <c r="GYY7" s="65"/>
      <c r="GYZ7" s="65"/>
      <c r="GZA7" s="65"/>
      <c r="GZB7" s="65"/>
      <c r="GZC7" s="65"/>
      <c r="GZD7" s="65"/>
      <c r="GZE7" s="65"/>
      <c r="GZF7" s="65"/>
      <c r="GZG7" s="65"/>
      <c r="GZH7" s="65"/>
      <c r="GZI7" s="65"/>
      <c r="GZJ7" s="65"/>
      <c r="GZK7" s="65"/>
      <c r="GZL7" s="65"/>
      <c r="GZM7" s="65"/>
      <c r="GZN7" s="65"/>
      <c r="GZO7" s="65"/>
      <c r="GZP7" s="65"/>
      <c r="GZQ7" s="65"/>
      <c r="GZR7" s="65"/>
      <c r="GZS7" s="65"/>
      <c r="GZT7" s="65"/>
      <c r="GZU7" s="65"/>
      <c r="GZV7" s="65"/>
      <c r="GZW7" s="65"/>
      <c r="GZX7" s="65"/>
      <c r="GZY7" s="65"/>
      <c r="GZZ7" s="65"/>
      <c r="HAA7" s="65"/>
      <c r="HAB7" s="65"/>
      <c r="HAC7" s="65"/>
      <c r="HAD7" s="65"/>
      <c r="HAE7" s="65"/>
      <c r="HAF7" s="65"/>
      <c r="HAG7" s="65"/>
      <c r="HAH7" s="65"/>
      <c r="HAI7" s="65"/>
      <c r="HAJ7" s="65"/>
      <c r="HAK7" s="65"/>
      <c r="HAL7" s="65"/>
      <c r="HAM7" s="65"/>
      <c r="HAN7" s="65"/>
      <c r="HAO7" s="65"/>
      <c r="HAP7" s="65"/>
      <c r="HAQ7" s="65"/>
      <c r="HAR7" s="65"/>
      <c r="HAS7" s="65"/>
      <c r="HAT7" s="65"/>
      <c r="HAU7" s="65"/>
      <c r="HAV7" s="65"/>
      <c r="HAW7" s="65"/>
      <c r="HAX7" s="65"/>
      <c r="HAY7" s="65"/>
      <c r="HAZ7" s="65"/>
      <c r="HBA7" s="65"/>
      <c r="HBB7" s="65"/>
      <c r="HBC7" s="65"/>
      <c r="HBD7" s="65"/>
      <c r="HBE7" s="65"/>
      <c r="HBF7" s="65"/>
      <c r="HBG7" s="65"/>
      <c r="HBH7" s="65"/>
      <c r="HBI7" s="65"/>
      <c r="HBJ7" s="65"/>
      <c r="HBK7" s="65"/>
      <c r="HBL7" s="65"/>
      <c r="HBM7" s="65"/>
      <c r="HBN7" s="65"/>
      <c r="HBO7" s="65"/>
      <c r="HBP7" s="65"/>
      <c r="HBQ7" s="65"/>
      <c r="HBR7" s="65"/>
      <c r="HBS7" s="65"/>
      <c r="HBT7" s="65"/>
      <c r="HBU7" s="65"/>
      <c r="HBV7" s="65"/>
      <c r="HBW7" s="65"/>
      <c r="HBX7" s="65"/>
      <c r="HBY7" s="65"/>
      <c r="HBZ7" s="65"/>
      <c r="HCA7" s="65"/>
      <c r="HCB7" s="65"/>
      <c r="HCC7" s="65"/>
      <c r="HCD7" s="65"/>
      <c r="HCE7" s="65"/>
      <c r="HCF7" s="65"/>
      <c r="HCG7" s="65"/>
      <c r="HCH7" s="65"/>
      <c r="HCI7" s="65"/>
      <c r="HCJ7" s="65"/>
      <c r="HCK7" s="65"/>
      <c r="HCL7" s="65"/>
      <c r="HCM7" s="65"/>
      <c r="HCN7" s="65"/>
      <c r="HCO7" s="65"/>
      <c r="HCP7" s="65"/>
      <c r="HCQ7" s="65"/>
      <c r="HCR7" s="65"/>
      <c r="HCS7" s="65"/>
      <c r="HCT7" s="65"/>
      <c r="HCU7" s="65"/>
      <c r="HCV7" s="65"/>
      <c r="HCW7" s="65"/>
      <c r="HCX7" s="65"/>
      <c r="HCY7" s="65"/>
      <c r="HCZ7" s="65"/>
      <c r="HDA7" s="65"/>
      <c r="HDB7" s="65"/>
      <c r="HDC7" s="65"/>
      <c r="HDD7" s="65"/>
      <c r="HDE7" s="65"/>
      <c r="HDF7" s="65"/>
      <c r="HDG7" s="65"/>
      <c r="HDH7" s="65"/>
      <c r="HDI7" s="65"/>
      <c r="HDJ7" s="65"/>
      <c r="HDK7" s="65"/>
      <c r="HDL7" s="65"/>
      <c r="HDM7" s="65"/>
      <c r="HDN7" s="65"/>
      <c r="HDO7" s="65"/>
      <c r="HDP7" s="65"/>
      <c r="HDQ7" s="65"/>
      <c r="HDR7" s="65"/>
      <c r="HDS7" s="65"/>
      <c r="HDT7" s="65"/>
      <c r="HDU7" s="65"/>
      <c r="HDV7" s="65"/>
      <c r="HDW7" s="65"/>
      <c r="HDX7" s="65"/>
      <c r="HDY7" s="65"/>
      <c r="HDZ7" s="65"/>
      <c r="HEA7" s="65"/>
      <c r="HEB7" s="65"/>
      <c r="HEC7" s="65"/>
      <c r="HED7" s="65"/>
      <c r="HEE7" s="65"/>
      <c r="HEF7" s="65"/>
      <c r="HEG7" s="65"/>
      <c r="HEH7" s="65"/>
      <c r="HEI7" s="65"/>
      <c r="HEJ7" s="65"/>
      <c r="HEK7" s="65"/>
      <c r="HEL7" s="65"/>
      <c r="HEM7" s="65"/>
      <c r="HEN7" s="65"/>
      <c r="HEO7" s="65"/>
      <c r="HEP7" s="65"/>
      <c r="HEQ7" s="65"/>
      <c r="HER7" s="65"/>
      <c r="HES7" s="65"/>
      <c r="HET7" s="65"/>
      <c r="HEU7" s="65"/>
      <c r="HEV7" s="65"/>
      <c r="HEW7" s="65"/>
      <c r="HEX7" s="65"/>
      <c r="HEY7" s="65"/>
      <c r="HEZ7" s="65"/>
      <c r="HFA7" s="65"/>
      <c r="HFB7" s="65"/>
      <c r="HFC7" s="65"/>
      <c r="HFD7" s="65"/>
      <c r="HFE7" s="65"/>
      <c r="HFF7" s="65"/>
      <c r="HFG7" s="65"/>
      <c r="HFH7" s="65"/>
      <c r="HFI7" s="65"/>
      <c r="HFJ7" s="65"/>
      <c r="HFK7" s="65"/>
      <c r="HFL7" s="65"/>
      <c r="HFM7" s="65"/>
      <c r="HFN7" s="65"/>
      <c r="HFO7" s="65"/>
      <c r="HFP7" s="65"/>
      <c r="HFQ7" s="65"/>
      <c r="HFR7" s="65"/>
      <c r="HFS7" s="65"/>
      <c r="HFT7" s="65"/>
      <c r="HFU7" s="65"/>
      <c r="HFV7" s="65"/>
      <c r="HFW7" s="65"/>
      <c r="HFX7" s="65"/>
      <c r="HFY7" s="65"/>
      <c r="HFZ7" s="65"/>
      <c r="HGA7" s="65"/>
      <c r="HGB7" s="65"/>
      <c r="HGC7" s="65"/>
      <c r="HGD7" s="65"/>
      <c r="HGE7" s="65"/>
      <c r="HGF7" s="65"/>
      <c r="HGG7" s="65"/>
      <c r="HGH7" s="65"/>
      <c r="HGI7" s="65"/>
      <c r="HGJ7" s="65"/>
      <c r="HGK7" s="65"/>
      <c r="HGL7" s="65"/>
      <c r="HGM7" s="65"/>
      <c r="HGN7" s="65"/>
      <c r="HGO7" s="65"/>
      <c r="HGP7" s="65"/>
      <c r="HGQ7" s="65"/>
      <c r="HGR7" s="65"/>
      <c r="HGS7" s="65"/>
      <c r="HGT7" s="65"/>
      <c r="HGU7" s="65"/>
      <c r="HGV7" s="65"/>
      <c r="HGW7" s="65"/>
      <c r="HGX7" s="65"/>
      <c r="HGY7" s="65"/>
      <c r="HGZ7" s="65"/>
      <c r="HHA7" s="65"/>
      <c r="HHB7" s="65"/>
      <c r="HHC7" s="65"/>
      <c r="HHD7" s="65"/>
      <c r="HHE7" s="65"/>
      <c r="HHF7" s="65"/>
      <c r="HHG7" s="65"/>
      <c r="HHH7" s="65"/>
      <c r="HHI7" s="65"/>
      <c r="HHJ7" s="65"/>
      <c r="HHK7" s="65"/>
      <c r="HHL7" s="65"/>
      <c r="HHM7" s="65"/>
      <c r="HHN7" s="65"/>
      <c r="HHO7" s="65"/>
      <c r="HHP7" s="65"/>
      <c r="HHQ7" s="65"/>
      <c r="HHR7" s="65"/>
      <c r="HHS7" s="65"/>
      <c r="HHT7" s="65"/>
      <c r="HHU7" s="65"/>
      <c r="HHV7" s="65"/>
      <c r="HHW7" s="65"/>
      <c r="HHX7" s="65"/>
      <c r="HHY7" s="65"/>
      <c r="HHZ7" s="65"/>
      <c r="HIA7" s="65"/>
      <c r="HIB7" s="65"/>
      <c r="HIC7" s="65"/>
      <c r="HID7" s="65"/>
      <c r="HIE7" s="65"/>
      <c r="HIF7" s="65"/>
      <c r="HIG7" s="65"/>
      <c r="HIH7" s="65"/>
      <c r="HII7" s="65"/>
      <c r="HIJ7" s="65"/>
      <c r="HIK7" s="65"/>
      <c r="HIL7" s="65"/>
      <c r="HIM7" s="65"/>
      <c r="HIN7" s="65"/>
      <c r="HIO7" s="65"/>
      <c r="HIP7" s="65"/>
      <c r="HIQ7" s="65"/>
      <c r="HIR7" s="65"/>
      <c r="HIS7" s="65"/>
      <c r="HIT7" s="65"/>
      <c r="HIU7" s="65"/>
      <c r="HIV7" s="65"/>
      <c r="HIW7" s="65"/>
      <c r="HIX7" s="65"/>
      <c r="HIY7" s="65"/>
      <c r="HIZ7" s="65"/>
      <c r="HJA7" s="65"/>
      <c r="HJB7" s="65"/>
      <c r="HJC7" s="65"/>
      <c r="HJD7" s="65"/>
      <c r="HJE7" s="65"/>
      <c r="HJF7" s="65"/>
      <c r="HJG7" s="65"/>
      <c r="HJH7" s="65"/>
      <c r="HJI7" s="65"/>
      <c r="HJJ7" s="65"/>
      <c r="HJK7" s="65"/>
      <c r="HJL7" s="65"/>
      <c r="HJM7" s="65"/>
      <c r="HJN7" s="65"/>
      <c r="HJO7" s="65"/>
      <c r="HJP7" s="65"/>
      <c r="HJQ7" s="65"/>
      <c r="HJR7" s="65"/>
      <c r="HJS7" s="65"/>
      <c r="HJT7" s="65"/>
      <c r="HJU7" s="65"/>
      <c r="HJV7" s="65"/>
      <c r="HJW7" s="65"/>
      <c r="HJX7" s="65"/>
      <c r="HJY7" s="65"/>
      <c r="HJZ7" s="65"/>
      <c r="HKA7" s="65"/>
      <c r="HKB7" s="65"/>
      <c r="HKC7" s="65"/>
      <c r="HKD7" s="65"/>
      <c r="HKE7" s="65"/>
      <c r="HKF7" s="65"/>
      <c r="HKG7" s="65"/>
      <c r="HKH7" s="65"/>
      <c r="HKI7" s="65"/>
      <c r="HKJ7" s="65"/>
      <c r="HKK7" s="65"/>
      <c r="HKL7" s="65"/>
      <c r="HKM7" s="65"/>
      <c r="HKN7" s="65"/>
      <c r="HKO7" s="65"/>
      <c r="HKP7" s="65"/>
      <c r="HKQ7" s="65"/>
      <c r="HKR7" s="65"/>
      <c r="HKS7" s="65"/>
      <c r="HKT7" s="65"/>
      <c r="HKU7" s="65"/>
      <c r="HKV7" s="65"/>
      <c r="HKW7" s="65"/>
      <c r="HKX7" s="65"/>
      <c r="HKY7" s="65"/>
      <c r="HKZ7" s="65"/>
      <c r="HLA7" s="65"/>
      <c r="HLB7" s="65"/>
      <c r="HLC7" s="65"/>
      <c r="HLD7" s="65"/>
      <c r="HLE7" s="65"/>
      <c r="HLF7" s="65"/>
      <c r="HLG7" s="65"/>
      <c r="HLH7" s="65"/>
      <c r="HLI7" s="65"/>
      <c r="HLJ7" s="65"/>
      <c r="HLK7" s="65"/>
      <c r="HLL7" s="65"/>
      <c r="HLM7" s="65"/>
      <c r="HLN7" s="65"/>
      <c r="HLO7" s="65"/>
      <c r="HLP7" s="65"/>
      <c r="HLQ7" s="65"/>
      <c r="HLR7" s="65"/>
      <c r="HLS7" s="65"/>
      <c r="HLT7" s="65"/>
      <c r="HLU7" s="65"/>
      <c r="HLV7" s="65"/>
      <c r="HLW7" s="65"/>
      <c r="HLX7" s="65"/>
      <c r="HLY7" s="65"/>
      <c r="HLZ7" s="65"/>
      <c r="HMA7" s="65"/>
      <c r="HMB7" s="65"/>
      <c r="HMC7" s="65"/>
      <c r="HMD7" s="65"/>
      <c r="HME7" s="65"/>
      <c r="HMF7" s="65"/>
      <c r="HMG7" s="65"/>
      <c r="HMH7" s="65"/>
      <c r="HMI7" s="65"/>
      <c r="HMJ7" s="65"/>
      <c r="HMK7" s="65"/>
      <c r="HML7" s="65"/>
      <c r="HMM7" s="65"/>
      <c r="HMN7" s="65"/>
      <c r="HMO7" s="65"/>
      <c r="HMP7" s="65"/>
      <c r="HMQ7" s="65"/>
      <c r="HMR7" s="65"/>
      <c r="HMS7" s="65"/>
      <c r="HMT7" s="65"/>
      <c r="HMU7" s="65"/>
      <c r="HMV7" s="65"/>
      <c r="HMW7" s="65"/>
      <c r="HMX7" s="65"/>
      <c r="HMY7" s="65"/>
      <c r="HMZ7" s="65"/>
      <c r="HNA7" s="65"/>
      <c r="HNB7" s="65"/>
      <c r="HNC7" s="65"/>
      <c r="HND7" s="65"/>
      <c r="HNE7" s="65"/>
      <c r="HNF7" s="65"/>
      <c r="HNG7" s="65"/>
      <c r="HNH7" s="65"/>
      <c r="HNI7" s="65"/>
      <c r="HNJ7" s="65"/>
      <c r="HNK7" s="65"/>
      <c r="HNL7" s="65"/>
      <c r="HNM7" s="65"/>
      <c r="HNN7" s="65"/>
      <c r="HNO7" s="65"/>
      <c r="HNP7" s="65"/>
      <c r="HNQ7" s="65"/>
      <c r="HNR7" s="65"/>
      <c r="HNS7" s="65"/>
      <c r="HNT7" s="65"/>
      <c r="HNU7" s="65"/>
      <c r="HNV7" s="65"/>
      <c r="HNW7" s="65"/>
      <c r="HNX7" s="65"/>
      <c r="HNY7" s="65"/>
      <c r="HNZ7" s="65"/>
      <c r="HOA7" s="65"/>
      <c r="HOB7" s="65"/>
      <c r="HOC7" s="65"/>
      <c r="HOD7" s="65"/>
      <c r="HOE7" s="65"/>
      <c r="HOF7" s="65"/>
      <c r="HOG7" s="65"/>
      <c r="HOH7" s="65"/>
      <c r="HOI7" s="65"/>
      <c r="HOJ7" s="65"/>
      <c r="HOK7" s="65"/>
      <c r="HOL7" s="65"/>
      <c r="HOM7" s="65"/>
      <c r="HON7" s="65"/>
      <c r="HOO7" s="65"/>
      <c r="HOP7" s="65"/>
      <c r="HOQ7" s="65"/>
      <c r="HOR7" s="65"/>
      <c r="HOS7" s="65"/>
      <c r="HOT7" s="65"/>
      <c r="HOU7" s="65"/>
      <c r="HOV7" s="65"/>
      <c r="HOW7" s="65"/>
      <c r="HOX7" s="65"/>
      <c r="HOY7" s="65"/>
      <c r="HOZ7" s="65"/>
      <c r="HPA7" s="65"/>
      <c r="HPB7" s="65"/>
      <c r="HPC7" s="65"/>
      <c r="HPD7" s="65"/>
      <c r="HPE7" s="65"/>
      <c r="HPF7" s="65"/>
      <c r="HPG7" s="65"/>
      <c r="HPH7" s="65"/>
      <c r="HPI7" s="65"/>
      <c r="HPJ7" s="65"/>
      <c r="HPK7" s="65"/>
      <c r="HPL7" s="65"/>
      <c r="HPM7" s="65"/>
      <c r="HPN7" s="65"/>
      <c r="HPO7" s="65"/>
      <c r="HPP7" s="65"/>
      <c r="HPQ7" s="65"/>
      <c r="HPR7" s="65"/>
      <c r="HPS7" s="65"/>
      <c r="HPT7" s="65"/>
      <c r="HPU7" s="65"/>
      <c r="HPV7" s="65"/>
      <c r="HPW7" s="65"/>
      <c r="HPX7" s="65"/>
      <c r="HPY7" s="65"/>
      <c r="HPZ7" s="65"/>
      <c r="HQA7" s="65"/>
      <c r="HQB7" s="65"/>
      <c r="HQC7" s="65"/>
      <c r="HQD7" s="65"/>
      <c r="HQE7" s="65"/>
      <c r="HQF7" s="65"/>
      <c r="HQG7" s="65"/>
      <c r="HQH7" s="65"/>
      <c r="HQI7" s="65"/>
      <c r="HQJ7" s="65"/>
      <c r="HQK7" s="65"/>
      <c r="HQL7" s="65"/>
      <c r="HQM7" s="65"/>
      <c r="HQN7" s="65"/>
      <c r="HQO7" s="65"/>
      <c r="HQP7" s="65"/>
      <c r="HQQ7" s="65"/>
      <c r="HQR7" s="65"/>
      <c r="HQS7" s="65"/>
      <c r="HQT7" s="65"/>
      <c r="HQU7" s="65"/>
      <c r="HQV7" s="65"/>
      <c r="HQW7" s="65"/>
      <c r="HQX7" s="65"/>
      <c r="HQY7" s="65"/>
      <c r="HQZ7" s="65"/>
      <c r="HRA7" s="65"/>
      <c r="HRB7" s="65"/>
      <c r="HRC7" s="65"/>
      <c r="HRD7" s="65"/>
      <c r="HRE7" s="65"/>
      <c r="HRF7" s="65"/>
      <c r="HRG7" s="65"/>
      <c r="HRH7" s="65"/>
      <c r="HRI7" s="65"/>
      <c r="HRJ7" s="65"/>
      <c r="HRK7" s="65"/>
      <c r="HRL7" s="65"/>
      <c r="HRM7" s="65"/>
      <c r="HRN7" s="65"/>
      <c r="HRO7" s="65"/>
      <c r="HRP7" s="65"/>
      <c r="HRQ7" s="65"/>
      <c r="HRR7" s="65"/>
      <c r="HRS7" s="65"/>
      <c r="HRT7" s="65"/>
      <c r="HRU7" s="65"/>
      <c r="HRV7" s="65"/>
      <c r="HRW7" s="65"/>
      <c r="HRX7" s="65"/>
      <c r="HRY7" s="65"/>
      <c r="HRZ7" s="65"/>
      <c r="HSA7" s="65"/>
      <c r="HSB7" s="65"/>
      <c r="HSC7" s="65"/>
      <c r="HSD7" s="65"/>
      <c r="HSE7" s="65"/>
      <c r="HSF7" s="65"/>
      <c r="HSG7" s="65"/>
      <c r="HSH7" s="65"/>
      <c r="HSI7" s="65"/>
      <c r="HSJ7" s="65"/>
      <c r="HSK7" s="65"/>
      <c r="HSL7" s="65"/>
      <c r="HSM7" s="65"/>
      <c r="HSN7" s="65"/>
      <c r="HSO7" s="65"/>
      <c r="HSP7" s="65"/>
      <c r="HSQ7" s="65"/>
      <c r="HSR7" s="65"/>
      <c r="HSS7" s="65"/>
      <c r="HST7" s="65"/>
      <c r="HSU7" s="65"/>
      <c r="HSV7" s="65"/>
      <c r="HSW7" s="65"/>
      <c r="HSX7" s="65"/>
      <c r="HSY7" s="65"/>
      <c r="HSZ7" s="65"/>
      <c r="HTA7" s="65"/>
      <c r="HTB7" s="65"/>
      <c r="HTC7" s="65"/>
      <c r="HTD7" s="65"/>
      <c r="HTE7" s="65"/>
      <c r="HTF7" s="65"/>
      <c r="HTG7" s="65"/>
      <c r="HTH7" s="65"/>
      <c r="HTI7" s="65"/>
      <c r="HTJ7" s="65"/>
      <c r="HTK7" s="65"/>
      <c r="HTL7" s="65"/>
      <c r="HTM7" s="65"/>
      <c r="HTN7" s="65"/>
      <c r="HTO7" s="65"/>
      <c r="HTP7" s="65"/>
      <c r="HTQ7" s="65"/>
      <c r="HTR7" s="65"/>
      <c r="HTS7" s="65"/>
      <c r="HTT7" s="65"/>
      <c r="HTU7" s="65"/>
      <c r="HTV7" s="65"/>
      <c r="HTW7" s="65"/>
      <c r="HTX7" s="65"/>
      <c r="HTY7" s="65"/>
      <c r="HTZ7" s="65"/>
      <c r="HUA7" s="65"/>
      <c r="HUB7" s="65"/>
      <c r="HUC7" s="65"/>
      <c r="HUD7" s="65"/>
      <c r="HUE7" s="65"/>
      <c r="HUF7" s="65"/>
      <c r="HUG7" s="65"/>
      <c r="HUH7" s="65"/>
      <c r="HUI7" s="65"/>
      <c r="HUJ7" s="65"/>
      <c r="HUK7" s="65"/>
      <c r="HUL7" s="65"/>
      <c r="HUM7" s="65"/>
      <c r="HUN7" s="65"/>
      <c r="HUO7" s="65"/>
      <c r="HUP7" s="65"/>
      <c r="HUQ7" s="65"/>
      <c r="HUR7" s="65"/>
      <c r="HUS7" s="65"/>
      <c r="HUT7" s="65"/>
      <c r="HUU7" s="65"/>
      <c r="HUV7" s="65"/>
      <c r="HUW7" s="65"/>
      <c r="HUX7" s="65"/>
      <c r="HUY7" s="65"/>
      <c r="HUZ7" s="65"/>
      <c r="HVA7" s="65"/>
      <c r="HVB7" s="65"/>
      <c r="HVC7" s="65"/>
      <c r="HVD7" s="65"/>
      <c r="HVE7" s="65"/>
      <c r="HVF7" s="65"/>
      <c r="HVG7" s="65"/>
      <c r="HVH7" s="65"/>
      <c r="HVI7" s="65"/>
      <c r="HVJ7" s="65"/>
      <c r="HVK7" s="65"/>
      <c r="HVL7" s="65"/>
      <c r="HVM7" s="65"/>
      <c r="HVN7" s="65"/>
      <c r="HVO7" s="65"/>
      <c r="HVP7" s="65"/>
      <c r="HVQ7" s="65"/>
      <c r="HVR7" s="65"/>
      <c r="HVS7" s="65"/>
      <c r="HVT7" s="65"/>
      <c r="HVU7" s="65"/>
      <c r="HVV7" s="65"/>
      <c r="HVW7" s="65"/>
      <c r="HVX7" s="65"/>
      <c r="HVY7" s="65"/>
      <c r="HVZ7" s="65"/>
      <c r="HWA7" s="65"/>
      <c r="HWB7" s="65"/>
      <c r="HWC7" s="65"/>
      <c r="HWD7" s="65"/>
      <c r="HWE7" s="65"/>
      <c r="HWF7" s="65"/>
      <c r="HWG7" s="65"/>
      <c r="HWH7" s="65"/>
      <c r="HWI7" s="65"/>
      <c r="HWJ7" s="65"/>
      <c r="HWK7" s="65"/>
      <c r="HWL7" s="65"/>
      <c r="HWM7" s="65"/>
      <c r="HWN7" s="65"/>
      <c r="HWO7" s="65"/>
      <c r="HWP7" s="65"/>
      <c r="HWQ7" s="65"/>
      <c r="HWR7" s="65"/>
      <c r="HWS7" s="65"/>
      <c r="HWT7" s="65"/>
      <c r="HWU7" s="65"/>
      <c r="HWV7" s="65"/>
      <c r="HWW7" s="65"/>
      <c r="HWX7" s="65"/>
      <c r="HWY7" s="65"/>
      <c r="HWZ7" s="65"/>
      <c r="HXA7" s="65"/>
      <c r="HXB7" s="65"/>
      <c r="HXC7" s="65"/>
      <c r="HXD7" s="65"/>
      <c r="HXE7" s="65"/>
      <c r="HXF7" s="65"/>
      <c r="HXG7" s="65"/>
      <c r="HXH7" s="65"/>
      <c r="HXI7" s="65"/>
      <c r="HXJ7" s="65"/>
      <c r="HXK7" s="65"/>
      <c r="HXL7" s="65"/>
      <c r="HXM7" s="65"/>
      <c r="HXN7" s="65"/>
      <c r="HXO7" s="65"/>
      <c r="HXP7" s="65"/>
      <c r="HXQ7" s="65"/>
      <c r="HXR7" s="65"/>
      <c r="HXS7" s="65"/>
      <c r="HXT7" s="65"/>
      <c r="HXU7" s="65"/>
      <c r="HXV7" s="65"/>
      <c r="HXW7" s="65"/>
      <c r="HXX7" s="65"/>
      <c r="HXY7" s="65"/>
      <c r="HXZ7" s="65"/>
      <c r="HYA7" s="65"/>
      <c r="HYB7" s="65"/>
      <c r="HYC7" s="65"/>
      <c r="HYD7" s="65"/>
      <c r="HYE7" s="65"/>
      <c r="HYF7" s="65"/>
      <c r="HYG7" s="65"/>
      <c r="HYH7" s="65"/>
      <c r="HYI7" s="65"/>
      <c r="HYJ7" s="65"/>
      <c r="HYK7" s="65"/>
      <c r="HYL7" s="65"/>
      <c r="HYM7" s="65"/>
      <c r="HYN7" s="65"/>
      <c r="HYO7" s="65"/>
      <c r="HYP7" s="65"/>
      <c r="HYQ7" s="65"/>
      <c r="HYR7" s="65"/>
      <c r="HYS7" s="65"/>
      <c r="HYT7" s="65"/>
      <c r="HYU7" s="65"/>
      <c r="HYV7" s="65"/>
      <c r="HYW7" s="65"/>
      <c r="HYX7" s="65"/>
      <c r="HYY7" s="65"/>
      <c r="HYZ7" s="65"/>
      <c r="HZA7" s="65"/>
      <c r="HZB7" s="65"/>
      <c r="HZC7" s="65"/>
      <c r="HZD7" s="65"/>
      <c r="HZE7" s="65"/>
      <c r="HZF7" s="65"/>
      <c r="HZG7" s="65"/>
      <c r="HZH7" s="65"/>
      <c r="HZI7" s="65"/>
      <c r="HZJ7" s="65"/>
      <c r="HZK7" s="65"/>
      <c r="HZL7" s="65"/>
      <c r="HZM7" s="65"/>
      <c r="HZN7" s="65"/>
      <c r="HZO7" s="65"/>
      <c r="HZP7" s="65"/>
      <c r="HZQ7" s="65"/>
      <c r="HZR7" s="65"/>
      <c r="HZS7" s="65"/>
      <c r="HZT7" s="65"/>
      <c r="HZU7" s="65"/>
      <c r="HZV7" s="65"/>
      <c r="HZW7" s="65"/>
      <c r="HZX7" s="65"/>
      <c r="HZY7" s="65"/>
      <c r="HZZ7" s="65"/>
      <c r="IAA7" s="65"/>
      <c r="IAB7" s="65"/>
      <c r="IAC7" s="65"/>
      <c r="IAD7" s="65"/>
      <c r="IAE7" s="65"/>
      <c r="IAF7" s="65"/>
      <c r="IAG7" s="65"/>
      <c r="IAH7" s="65"/>
      <c r="IAI7" s="65"/>
      <c r="IAJ7" s="65"/>
      <c r="IAK7" s="65"/>
      <c r="IAL7" s="65"/>
      <c r="IAM7" s="65"/>
      <c r="IAN7" s="65"/>
      <c r="IAO7" s="65"/>
      <c r="IAP7" s="65"/>
      <c r="IAQ7" s="65"/>
      <c r="IAR7" s="65"/>
      <c r="IAS7" s="65"/>
      <c r="IAT7" s="65"/>
      <c r="IAU7" s="65"/>
      <c r="IAV7" s="65"/>
      <c r="IAW7" s="65"/>
      <c r="IAX7" s="65"/>
      <c r="IAY7" s="65"/>
      <c r="IAZ7" s="65"/>
      <c r="IBA7" s="65"/>
      <c r="IBB7" s="65"/>
      <c r="IBC7" s="65"/>
      <c r="IBD7" s="65"/>
      <c r="IBE7" s="65"/>
      <c r="IBF7" s="65"/>
      <c r="IBG7" s="65"/>
      <c r="IBH7" s="65"/>
      <c r="IBI7" s="65"/>
      <c r="IBJ7" s="65"/>
      <c r="IBK7" s="65"/>
      <c r="IBL7" s="65"/>
      <c r="IBM7" s="65"/>
      <c r="IBN7" s="65"/>
      <c r="IBO7" s="65"/>
      <c r="IBP7" s="65"/>
      <c r="IBQ7" s="65"/>
      <c r="IBR7" s="65"/>
      <c r="IBS7" s="65"/>
      <c r="IBT7" s="65"/>
      <c r="IBU7" s="65"/>
      <c r="IBV7" s="65"/>
      <c r="IBW7" s="65"/>
      <c r="IBX7" s="65"/>
      <c r="IBY7" s="65"/>
      <c r="IBZ7" s="65"/>
      <c r="ICA7" s="65"/>
      <c r="ICB7" s="65"/>
      <c r="ICC7" s="65"/>
      <c r="ICD7" s="65"/>
      <c r="ICE7" s="65"/>
      <c r="ICF7" s="65"/>
      <c r="ICG7" s="65"/>
      <c r="ICH7" s="65"/>
      <c r="ICI7" s="65"/>
      <c r="ICJ7" s="65"/>
      <c r="ICK7" s="65"/>
      <c r="ICL7" s="65"/>
      <c r="ICM7" s="65"/>
      <c r="ICN7" s="65"/>
      <c r="ICO7" s="65"/>
      <c r="ICP7" s="65"/>
      <c r="ICQ7" s="65"/>
      <c r="ICR7" s="65"/>
      <c r="ICS7" s="65"/>
      <c r="ICT7" s="65"/>
      <c r="ICU7" s="65"/>
      <c r="ICV7" s="65"/>
      <c r="ICW7" s="65"/>
      <c r="ICX7" s="65"/>
      <c r="ICY7" s="65"/>
      <c r="ICZ7" s="65"/>
      <c r="IDA7" s="65"/>
      <c r="IDB7" s="65"/>
      <c r="IDC7" s="65"/>
      <c r="IDD7" s="65"/>
      <c r="IDE7" s="65"/>
      <c r="IDF7" s="65"/>
      <c r="IDG7" s="65"/>
      <c r="IDH7" s="65"/>
      <c r="IDI7" s="65"/>
      <c r="IDJ7" s="65"/>
      <c r="IDK7" s="65"/>
      <c r="IDL7" s="65"/>
      <c r="IDM7" s="65"/>
      <c r="IDN7" s="65"/>
      <c r="IDO7" s="65"/>
      <c r="IDP7" s="65"/>
      <c r="IDQ7" s="65"/>
      <c r="IDR7" s="65"/>
      <c r="IDS7" s="65"/>
      <c r="IDT7" s="65"/>
      <c r="IDU7" s="65"/>
      <c r="IDV7" s="65"/>
      <c r="IDW7" s="65"/>
      <c r="IDX7" s="65"/>
      <c r="IDY7" s="65"/>
      <c r="IDZ7" s="65"/>
      <c r="IEA7" s="65"/>
      <c r="IEB7" s="65"/>
      <c r="IEC7" s="65"/>
      <c r="IED7" s="65"/>
      <c r="IEE7" s="65"/>
      <c r="IEF7" s="65"/>
      <c r="IEG7" s="65"/>
      <c r="IEH7" s="65"/>
      <c r="IEI7" s="65"/>
      <c r="IEJ7" s="65"/>
      <c r="IEK7" s="65"/>
      <c r="IEL7" s="65"/>
      <c r="IEM7" s="65"/>
      <c r="IEN7" s="65"/>
      <c r="IEO7" s="65"/>
      <c r="IEP7" s="65"/>
      <c r="IEQ7" s="65"/>
      <c r="IER7" s="65"/>
      <c r="IES7" s="65"/>
      <c r="IET7" s="65"/>
      <c r="IEU7" s="65"/>
      <c r="IEV7" s="65"/>
      <c r="IEW7" s="65"/>
      <c r="IEX7" s="65"/>
      <c r="IEY7" s="65"/>
      <c r="IEZ7" s="65"/>
      <c r="IFA7" s="65"/>
      <c r="IFB7" s="65"/>
      <c r="IFC7" s="65"/>
      <c r="IFD7" s="65"/>
      <c r="IFE7" s="65"/>
      <c r="IFF7" s="65"/>
      <c r="IFG7" s="65"/>
      <c r="IFH7" s="65"/>
      <c r="IFI7" s="65"/>
      <c r="IFJ7" s="65"/>
      <c r="IFK7" s="65"/>
      <c r="IFL7" s="65"/>
      <c r="IFM7" s="65"/>
      <c r="IFN7" s="65"/>
      <c r="IFO7" s="65"/>
      <c r="IFP7" s="65"/>
      <c r="IFQ7" s="65"/>
      <c r="IFR7" s="65"/>
      <c r="IFS7" s="65"/>
      <c r="IFT7" s="65"/>
      <c r="IFU7" s="65"/>
      <c r="IFV7" s="65"/>
      <c r="IFW7" s="65"/>
      <c r="IFX7" s="65"/>
      <c r="IFY7" s="65"/>
      <c r="IFZ7" s="65"/>
      <c r="IGA7" s="65"/>
      <c r="IGB7" s="65"/>
      <c r="IGC7" s="65"/>
      <c r="IGD7" s="65"/>
      <c r="IGE7" s="65"/>
      <c r="IGF7" s="65"/>
      <c r="IGG7" s="65"/>
      <c r="IGH7" s="65"/>
      <c r="IGI7" s="65"/>
      <c r="IGJ7" s="65"/>
      <c r="IGK7" s="65"/>
      <c r="IGL7" s="65"/>
      <c r="IGM7" s="65"/>
      <c r="IGN7" s="65"/>
      <c r="IGO7" s="65"/>
      <c r="IGP7" s="65"/>
      <c r="IGQ7" s="65"/>
      <c r="IGR7" s="65"/>
      <c r="IGS7" s="65"/>
      <c r="IGT7" s="65"/>
      <c r="IGU7" s="65"/>
      <c r="IGV7" s="65"/>
      <c r="IGW7" s="65"/>
      <c r="IGX7" s="65"/>
      <c r="IGY7" s="65"/>
      <c r="IGZ7" s="65"/>
      <c r="IHA7" s="65"/>
      <c r="IHB7" s="65"/>
      <c r="IHC7" s="65"/>
      <c r="IHD7" s="65"/>
      <c r="IHE7" s="65"/>
      <c r="IHF7" s="65"/>
      <c r="IHG7" s="65"/>
      <c r="IHH7" s="65"/>
      <c r="IHI7" s="65"/>
      <c r="IHJ7" s="65"/>
      <c r="IHK7" s="65"/>
      <c r="IHL7" s="65"/>
      <c r="IHM7" s="65"/>
      <c r="IHN7" s="65"/>
      <c r="IHO7" s="65"/>
      <c r="IHP7" s="65"/>
      <c r="IHQ7" s="65"/>
      <c r="IHR7" s="65"/>
      <c r="IHS7" s="65"/>
      <c r="IHT7" s="65"/>
      <c r="IHU7" s="65"/>
      <c r="IHV7" s="65"/>
      <c r="IHW7" s="65"/>
      <c r="IHX7" s="65"/>
      <c r="IHY7" s="65"/>
      <c r="IHZ7" s="65"/>
      <c r="IIA7" s="65"/>
      <c r="IIB7" s="65"/>
      <c r="IIC7" s="65"/>
      <c r="IID7" s="65"/>
      <c r="IIE7" s="65"/>
      <c r="IIF7" s="65"/>
      <c r="IIG7" s="65"/>
      <c r="IIH7" s="65"/>
      <c r="III7" s="65"/>
      <c r="IIJ7" s="65"/>
      <c r="IIK7" s="65"/>
      <c r="IIL7" s="65"/>
      <c r="IIM7" s="65"/>
      <c r="IIN7" s="65"/>
      <c r="IIO7" s="65"/>
      <c r="IIP7" s="65"/>
      <c r="IIQ7" s="65"/>
      <c r="IIR7" s="65"/>
      <c r="IIS7" s="65"/>
      <c r="IIT7" s="65"/>
      <c r="IIU7" s="65"/>
      <c r="IIV7" s="65"/>
      <c r="IIW7" s="65"/>
      <c r="IIX7" s="65"/>
      <c r="IIY7" s="65"/>
      <c r="IIZ7" s="65"/>
      <c r="IJA7" s="65"/>
      <c r="IJB7" s="65"/>
      <c r="IJC7" s="65"/>
      <c r="IJD7" s="65"/>
      <c r="IJE7" s="65"/>
      <c r="IJF7" s="65"/>
      <c r="IJG7" s="65"/>
      <c r="IJH7" s="65"/>
      <c r="IJI7" s="65"/>
      <c r="IJJ7" s="65"/>
      <c r="IJK7" s="65"/>
      <c r="IJL7" s="65"/>
      <c r="IJM7" s="65"/>
      <c r="IJN7" s="65"/>
      <c r="IJO7" s="65"/>
      <c r="IJP7" s="65"/>
      <c r="IJQ7" s="65"/>
      <c r="IJR7" s="65"/>
      <c r="IJS7" s="65"/>
      <c r="IJT7" s="65"/>
      <c r="IJU7" s="65"/>
      <c r="IJV7" s="65"/>
      <c r="IJW7" s="65"/>
      <c r="IJX7" s="65"/>
      <c r="IJY7" s="65"/>
      <c r="IJZ7" s="65"/>
      <c r="IKA7" s="65"/>
      <c r="IKB7" s="65"/>
      <c r="IKC7" s="65"/>
      <c r="IKD7" s="65"/>
      <c r="IKE7" s="65"/>
      <c r="IKF7" s="65"/>
      <c r="IKG7" s="65"/>
      <c r="IKH7" s="65"/>
      <c r="IKI7" s="65"/>
      <c r="IKJ7" s="65"/>
      <c r="IKK7" s="65"/>
      <c r="IKL7" s="65"/>
      <c r="IKM7" s="65"/>
      <c r="IKN7" s="65"/>
      <c r="IKO7" s="65"/>
      <c r="IKP7" s="65"/>
      <c r="IKQ7" s="65"/>
      <c r="IKR7" s="65"/>
      <c r="IKS7" s="65"/>
      <c r="IKT7" s="65"/>
      <c r="IKU7" s="65"/>
      <c r="IKV7" s="65"/>
      <c r="IKW7" s="65"/>
      <c r="IKX7" s="65"/>
      <c r="IKY7" s="65"/>
      <c r="IKZ7" s="65"/>
      <c r="ILA7" s="65"/>
      <c r="ILB7" s="65"/>
      <c r="ILC7" s="65"/>
      <c r="ILD7" s="65"/>
      <c r="ILE7" s="65"/>
      <c r="ILF7" s="65"/>
      <c r="ILG7" s="65"/>
      <c r="ILH7" s="65"/>
      <c r="ILI7" s="65"/>
      <c r="ILJ7" s="65"/>
      <c r="ILK7" s="65"/>
      <c r="ILL7" s="65"/>
      <c r="ILM7" s="65"/>
      <c r="ILN7" s="65"/>
      <c r="ILO7" s="65"/>
      <c r="ILP7" s="65"/>
      <c r="ILQ7" s="65"/>
      <c r="ILR7" s="65"/>
      <c r="ILS7" s="65"/>
      <c r="ILT7" s="65"/>
      <c r="ILU7" s="65"/>
      <c r="ILV7" s="65"/>
      <c r="ILW7" s="65"/>
      <c r="ILX7" s="65"/>
      <c r="ILY7" s="65"/>
      <c r="ILZ7" s="65"/>
      <c r="IMA7" s="65"/>
      <c r="IMB7" s="65"/>
      <c r="IMC7" s="65"/>
      <c r="IMD7" s="65"/>
      <c r="IME7" s="65"/>
      <c r="IMF7" s="65"/>
      <c r="IMG7" s="65"/>
      <c r="IMH7" s="65"/>
      <c r="IMI7" s="65"/>
      <c r="IMJ7" s="65"/>
      <c r="IMK7" s="65"/>
      <c r="IML7" s="65"/>
      <c r="IMM7" s="65"/>
      <c r="IMN7" s="65"/>
      <c r="IMO7" s="65"/>
      <c r="IMP7" s="65"/>
      <c r="IMQ7" s="65"/>
      <c r="IMR7" s="65"/>
      <c r="IMS7" s="65"/>
      <c r="IMT7" s="65"/>
      <c r="IMU7" s="65"/>
      <c r="IMV7" s="65"/>
      <c r="IMW7" s="65"/>
      <c r="IMX7" s="65"/>
      <c r="IMY7" s="65"/>
      <c r="IMZ7" s="65"/>
      <c r="INA7" s="65"/>
      <c r="INB7" s="65"/>
      <c r="INC7" s="65"/>
      <c r="IND7" s="65"/>
      <c r="INE7" s="65"/>
      <c r="INF7" s="65"/>
      <c r="ING7" s="65"/>
      <c r="INH7" s="65"/>
      <c r="INI7" s="65"/>
      <c r="INJ7" s="65"/>
      <c r="INK7" s="65"/>
      <c r="INL7" s="65"/>
      <c r="INM7" s="65"/>
      <c r="INN7" s="65"/>
      <c r="INO7" s="65"/>
      <c r="INP7" s="65"/>
      <c r="INQ7" s="65"/>
      <c r="INR7" s="65"/>
      <c r="INS7" s="65"/>
      <c r="INT7" s="65"/>
      <c r="INU7" s="65"/>
      <c r="INV7" s="65"/>
      <c r="INW7" s="65"/>
      <c r="INX7" s="65"/>
      <c r="INY7" s="65"/>
      <c r="INZ7" s="65"/>
      <c r="IOA7" s="65"/>
      <c r="IOB7" s="65"/>
      <c r="IOC7" s="65"/>
      <c r="IOD7" s="65"/>
      <c r="IOE7" s="65"/>
      <c r="IOF7" s="65"/>
      <c r="IOG7" s="65"/>
      <c r="IOH7" s="65"/>
      <c r="IOI7" s="65"/>
      <c r="IOJ7" s="65"/>
      <c r="IOK7" s="65"/>
      <c r="IOL7" s="65"/>
      <c r="IOM7" s="65"/>
      <c r="ION7" s="65"/>
      <c r="IOO7" s="65"/>
      <c r="IOP7" s="65"/>
      <c r="IOQ7" s="65"/>
      <c r="IOR7" s="65"/>
      <c r="IOS7" s="65"/>
      <c r="IOT7" s="65"/>
      <c r="IOU7" s="65"/>
      <c r="IOV7" s="65"/>
      <c r="IOW7" s="65"/>
      <c r="IOX7" s="65"/>
      <c r="IOY7" s="65"/>
      <c r="IOZ7" s="65"/>
      <c r="IPA7" s="65"/>
      <c r="IPB7" s="65"/>
      <c r="IPC7" s="65"/>
      <c r="IPD7" s="65"/>
      <c r="IPE7" s="65"/>
      <c r="IPF7" s="65"/>
      <c r="IPG7" s="65"/>
      <c r="IPH7" s="65"/>
      <c r="IPI7" s="65"/>
      <c r="IPJ7" s="65"/>
      <c r="IPK7" s="65"/>
      <c r="IPL7" s="65"/>
      <c r="IPM7" s="65"/>
      <c r="IPN7" s="65"/>
      <c r="IPO7" s="65"/>
      <c r="IPP7" s="65"/>
      <c r="IPQ7" s="65"/>
      <c r="IPR7" s="65"/>
      <c r="IPS7" s="65"/>
      <c r="IPT7" s="65"/>
      <c r="IPU7" s="65"/>
      <c r="IPV7" s="65"/>
      <c r="IPW7" s="65"/>
      <c r="IPX7" s="65"/>
      <c r="IPY7" s="65"/>
      <c r="IPZ7" s="65"/>
      <c r="IQA7" s="65"/>
      <c r="IQB7" s="65"/>
      <c r="IQC7" s="65"/>
      <c r="IQD7" s="65"/>
      <c r="IQE7" s="65"/>
      <c r="IQF7" s="65"/>
      <c r="IQG7" s="65"/>
      <c r="IQH7" s="65"/>
      <c r="IQI7" s="65"/>
      <c r="IQJ7" s="65"/>
      <c r="IQK7" s="65"/>
      <c r="IQL7" s="65"/>
      <c r="IQM7" s="65"/>
      <c r="IQN7" s="65"/>
      <c r="IQO7" s="65"/>
      <c r="IQP7" s="65"/>
      <c r="IQQ7" s="65"/>
      <c r="IQR7" s="65"/>
      <c r="IQS7" s="65"/>
      <c r="IQT7" s="65"/>
      <c r="IQU7" s="65"/>
      <c r="IQV7" s="65"/>
      <c r="IQW7" s="65"/>
      <c r="IQX7" s="65"/>
      <c r="IQY7" s="65"/>
      <c r="IQZ7" s="65"/>
      <c r="IRA7" s="65"/>
      <c r="IRB7" s="65"/>
      <c r="IRC7" s="65"/>
      <c r="IRD7" s="65"/>
      <c r="IRE7" s="65"/>
      <c r="IRF7" s="65"/>
      <c r="IRG7" s="65"/>
      <c r="IRH7" s="65"/>
      <c r="IRI7" s="65"/>
      <c r="IRJ7" s="65"/>
      <c r="IRK7" s="65"/>
      <c r="IRL7" s="65"/>
      <c r="IRM7" s="65"/>
      <c r="IRN7" s="65"/>
      <c r="IRO7" s="65"/>
      <c r="IRP7" s="65"/>
      <c r="IRQ7" s="65"/>
      <c r="IRR7" s="65"/>
      <c r="IRS7" s="65"/>
      <c r="IRT7" s="65"/>
      <c r="IRU7" s="65"/>
      <c r="IRV7" s="65"/>
      <c r="IRW7" s="65"/>
      <c r="IRX7" s="65"/>
      <c r="IRY7" s="65"/>
      <c r="IRZ7" s="65"/>
      <c r="ISA7" s="65"/>
      <c r="ISB7" s="65"/>
      <c r="ISC7" s="65"/>
      <c r="ISD7" s="65"/>
      <c r="ISE7" s="65"/>
      <c r="ISF7" s="65"/>
      <c r="ISG7" s="65"/>
      <c r="ISH7" s="65"/>
      <c r="ISI7" s="65"/>
      <c r="ISJ7" s="65"/>
      <c r="ISK7" s="65"/>
      <c r="ISL7" s="65"/>
      <c r="ISM7" s="65"/>
      <c r="ISN7" s="65"/>
      <c r="ISO7" s="65"/>
      <c r="ISP7" s="65"/>
      <c r="ISQ7" s="65"/>
      <c r="ISR7" s="65"/>
      <c r="ISS7" s="65"/>
      <c r="IST7" s="65"/>
      <c r="ISU7" s="65"/>
      <c r="ISV7" s="65"/>
      <c r="ISW7" s="65"/>
      <c r="ISX7" s="65"/>
      <c r="ISY7" s="65"/>
      <c r="ISZ7" s="65"/>
      <c r="ITA7" s="65"/>
      <c r="ITB7" s="65"/>
      <c r="ITC7" s="65"/>
      <c r="ITD7" s="65"/>
      <c r="ITE7" s="65"/>
      <c r="ITF7" s="65"/>
      <c r="ITG7" s="65"/>
      <c r="ITH7" s="65"/>
      <c r="ITI7" s="65"/>
      <c r="ITJ7" s="65"/>
      <c r="ITK7" s="65"/>
      <c r="ITL7" s="65"/>
      <c r="ITM7" s="65"/>
      <c r="ITN7" s="65"/>
      <c r="ITO7" s="65"/>
      <c r="ITP7" s="65"/>
      <c r="ITQ7" s="65"/>
      <c r="ITR7" s="65"/>
      <c r="ITS7" s="65"/>
      <c r="ITT7" s="65"/>
      <c r="ITU7" s="65"/>
      <c r="ITV7" s="65"/>
      <c r="ITW7" s="65"/>
      <c r="ITX7" s="65"/>
      <c r="ITY7" s="65"/>
      <c r="ITZ7" s="65"/>
      <c r="IUA7" s="65"/>
      <c r="IUB7" s="65"/>
      <c r="IUC7" s="65"/>
      <c r="IUD7" s="65"/>
      <c r="IUE7" s="65"/>
      <c r="IUF7" s="65"/>
      <c r="IUG7" s="65"/>
      <c r="IUH7" s="65"/>
      <c r="IUI7" s="65"/>
      <c r="IUJ7" s="65"/>
      <c r="IUK7" s="65"/>
      <c r="IUL7" s="65"/>
      <c r="IUM7" s="65"/>
      <c r="IUN7" s="65"/>
      <c r="IUO7" s="65"/>
      <c r="IUP7" s="65"/>
      <c r="IUQ7" s="65"/>
      <c r="IUR7" s="65"/>
      <c r="IUS7" s="65"/>
      <c r="IUT7" s="65"/>
      <c r="IUU7" s="65"/>
      <c r="IUV7" s="65"/>
      <c r="IUW7" s="65"/>
      <c r="IUX7" s="65"/>
      <c r="IUY7" s="65"/>
      <c r="IUZ7" s="65"/>
      <c r="IVA7" s="65"/>
      <c r="IVB7" s="65"/>
      <c r="IVC7" s="65"/>
      <c r="IVD7" s="65"/>
      <c r="IVE7" s="65"/>
      <c r="IVF7" s="65"/>
      <c r="IVG7" s="65"/>
      <c r="IVH7" s="65"/>
      <c r="IVI7" s="65"/>
      <c r="IVJ7" s="65"/>
      <c r="IVK7" s="65"/>
      <c r="IVL7" s="65"/>
      <c r="IVM7" s="65"/>
      <c r="IVN7" s="65"/>
      <c r="IVO7" s="65"/>
      <c r="IVP7" s="65"/>
      <c r="IVQ7" s="65"/>
      <c r="IVR7" s="65"/>
      <c r="IVS7" s="65"/>
      <c r="IVT7" s="65"/>
      <c r="IVU7" s="65"/>
      <c r="IVV7" s="65"/>
      <c r="IVW7" s="65"/>
      <c r="IVX7" s="65"/>
      <c r="IVY7" s="65"/>
      <c r="IVZ7" s="65"/>
      <c r="IWA7" s="65"/>
      <c r="IWB7" s="65"/>
      <c r="IWC7" s="65"/>
      <c r="IWD7" s="65"/>
      <c r="IWE7" s="65"/>
      <c r="IWF7" s="65"/>
      <c r="IWG7" s="65"/>
      <c r="IWH7" s="65"/>
      <c r="IWI7" s="65"/>
      <c r="IWJ7" s="65"/>
      <c r="IWK7" s="65"/>
      <c r="IWL7" s="65"/>
      <c r="IWM7" s="65"/>
      <c r="IWN7" s="65"/>
      <c r="IWO7" s="65"/>
      <c r="IWP7" s="65"/>
      <c r="IWQ7" s="65"/>
      <c r="IWR7" s="65"/>
      <c r="IWS7" s="65"/>
      <c r="IWT7" s="65"/>
      <c r="IWU7" s="65"/>
      <c r="IWV7" s="65"/>
      <c r="IWW7" s="65"/>
      <c r="IWX7" s="65"/>
      <c r="IWY7" s="65"/>
      <c r="IWZ7" s="65"/>
      <c r="IXA7" s="65"/>
      <c r="IXB7" s="65"/>
      <c r="IXC7" s="65"/>
      <c r="IXD7" s="65"/>
      <c r="IXE7" s="65"/>
      <c r="IXF7" s="65"/>
      <c r="IXG7" s="65"/>
      <c r="IXH7" s="65"/>
      <c r="IXI7" s="65"/>
      <c r="IXJ7" s="65"/>
      <c r="IXK7" s="65"/>
      <c r="IXL7" s="65"/>
      <c r="IXM7" s="65"/>
      <c r="IXN7" s="65"/>
      <c r="IXO7" s="65"/>
      <c r="IXP7" s="65"/>
      <c r="IXQ7" s="65"/>
      <c r="IXR7" s="65"/>
      <c r="IXS7" s="65"/>
      <c r="IXT7" s="65"/>
      <c r="IXU7" s="65"/>
      <c r="IXV7" s="65"/>
      <c r="IXW7" s="65"/>
      <c r="IXX7" s="65"/>
      <c r="IXY7" s="65"/>
      <c r="IXZ7" s="65"/>
      <c r="IYA7" s="65"/>
      <c r="IYB7" s="65"/>
      <c r="IYC7" s="65"/>
      <c r="IYD7" s="65"/>
      <c r="IYE7" s="65"/>
      <c r="IYF7" s="65"/>
      <c r="IYG7" s="65"/>
      <c r="IYH7" s="65"/>
      <c r="IYI7" s="65"/>
      <c r="IYJ7" s="65"/>
      <c r="IYK7" s="65"/>
      <c r="IYL7" s="65"/>
      <c r="IYM7" s="65"/>
      <c r="IYN7" s="65"/>
      <c r="IYO7" s="65"/>
      <c r="IYP7" s="65"/>
      <c r="IYQ7" s="65"/>
      <c r="IYR7" s="65"/>
      <c r="IYS7" s="65"/>
      <c r="IYT7" s="65"/>
      <c r="IYU7" s="65"/>
      <c r="IYV7" s="65"/>
      <c r="IYW7" s="65"/>
      <c r="IYX7" s="65"/>
      <c r="IYY7" s="65"/>
      <c r="IYZ7" s="65"/>
      <c r="IZA7" s="65"/>
      <c r="IZB7" s="65"/>
      <c r="IZC7" s="65"/>
      <c r="IZD7" s="65"/>
      <c r="IZE7" s="65"/>
      <c r="IZF7" s="65"/>
      <c r="IZG7" s="65"/>
      <c r="IZH7" s="65"/>
      <c r="IZI7" s="65"/>
      <c r="IZJ7" s="65"/>
      <c r="IZK7" s="65"/>
      <c r="IZL7" s="65"/>
      <c r="IZM7" s="65"/>
      <c r="IZN7" s="65"/>
      <c r="IZO7" s="65"/>
      <c r="IZP7" s="65"/>
      <c r="IZQ7" s="65"/>
      <c r="IZR7" s="65"/>
      <c r="IZS7" s="65"/>
      <c r="IZT7" s="65"/>
      <c r="IZU7" s="65"/>
      <c r="IZV7" s="65"/>
      <c r="IZW7" s="65"/>
      <c r="IZX7" s="65"/>
      <c r="IZY7" s="65"/>
      <c r="IZZ7" s="65"/>
      <c r="JAA7" s="65"/>
      <c r="JAB7" s="65"/>
      <c r="JAC7" s="65"/>
      <c r="JAD7" s="65"/>
      <c r="JAE7" s="65"/>
      <c r="JAF7" s="65"/>
      <c r="JAG7" s="65"/>
      <c r="JAH7" s="65"/>
      <c r="JAI7" s="65"/>
      <c r="JAJ7" s="65"/>
      <c r="JAK7" s="65"/>
      <c r="JAL7" s="65"/>
      <c r="JAM7" s="65"/>
      <c r="JAN7" s="65"/>
      <c r="JAO7" s="65"/>
      <c r="JAP7" s="65"/>
      <c r="JAQ7" s="65"/>
      <c r="JAR7" s="65"/>
      <c r="JAS7" s="65"/>
      <c r="JAT7" s="65"/>
      <c r="JAU7" s="65"/>
      <c r="JAV7" s="65"/>
      <c r="JAW7" s="65"/>
      <c r="JAX7" s="65"/>
      <c r="JAY7" s="65"/>
      <c r="JAZ7" s="65"/>
      <c r="JBA7" s="65"/>
      <c r="JBB7" s="65"/>
      <c r="JBC7" s="65"/>
      <c r="JBD7" s="65"/>
      <c r="JBE7" s="65"/>
      <c r="JBF7" s="65"/>
      <c r="JBG7" s="65"/>
      <c r="JBH7" s="65"/>
      <c r="JBI7" s="65"/>
      <c r="JBJ7" s="65"/>
      <c r="JBK7" s="65"/>
      <c r="JBL7" s="65"/>
      <c r="JBM7" s="65"/>
      <c r="JBN7" s="65"/>
      <c r="JBO7" s="65"/>
      <c r="JBP7" s="65"/>
      <c r="JBQ7" s="65"/>
      <c r="JBR7" s="65"/>
      <c r="JBS7" s="65"/>
      <c r="JBT7" s="65"/>
      <c r="JBU7" s="65"/>
      <c r="JBV7" s="65"/>
      <c r="JBW7" s="65"/>
      <c r="JBX7" s="65"/>
      <c r="JBY7" s="65"/>
      <c r="JBZ7" s="65"/>
      <c r="JCA7" s="65"/>
      <c r="JCB7" s="65"/>
      <c r="JCC7" s="65"/>
      <c r="JCD7" s="65"/>
      <c r="JCE7" s="65"/>
      <c r="JCF7" s="65"/>
      <c r="JCG7" s="65"/>
      <c r="JCH7" s="65"/>
      <c r="JCI7" s="65"/>
      <c r="JCJ7" s="65"/>
      <c r="JCK7" s="65"/>
      <c r="JCL7" s="65"/>
      <c r="JCM7" s="65"/>
      <c r="JCN7" s="65"/>
      <c r="JCO7" s="65"/>
      <c r="JCP7" s="65"/>
      <c r="JCQ7" s="65"/>
      <c r="JCR7" s="65"/>
      <c r="JCS7" s="65"/>
      <c r="JCT7" s="65"/>
      <c r="JCU7" s="65"/>
      <c r="JCV7" s="65"/>
      <c r="JCW7" s="65"/>
      <c r="JCX7" s="65"/>
      <c r="JCY7" s="65"/>
      <c r="JCZ7" s="65"/>
      <c r="JDA7" s="65"/>
      <c r="JDB7" s="65"/>
      <c r="JDC7" s="65"/>
      <c r="JDD7" s="65"/>
      <c r="JDE7" s="65"/>
      <c r="JDF7" s="65"/>
      <c r="JDG7" s="65"/>
      <c r="JDH7" s="65"/>
      <c r="JDI7" s="65"/>
      <c r="JDJ7" s="65"/>
      <c r="JDK7" s="65"/>
      <c r="JDL7" s="65"/>
      <c r="JDM7" s="65"/>
      <c r="JDN7" s="65"/>
      <c r="JDO7" s="65"/>
      <c r="JDP7" s="65"/>
      <c r="JDQ7" s="65"/>
      <c r="JDR7" s="65"/>
      <c r="JDS7" s="65"/>
      <c r="JDT7" s="65"/>
      <c r="JDU7" s="65"/>
      <c r="JDV7" s="65"/>
      <c r="JDW7" s="65"/>
      <c r="JDX7" s="65"/>
      <c r="JDY7" s="65"/>
      <c r="JDZ7" s="65"/>
      <c r="JEA7" s="65"/>
      <c r="JEB7" s="65"/>
      <c r="JEC7" s="65"/>
      <c r="JED7" s="65"/>
      <c r="JEE7" s="65"/>
      <c r="JEF7" s="65"/>
      <c r="JEG7" s="65"/>
      <c r="JEH7" s="65"/>
      <c r="JEI7" s="65"/>
      <c r="JEJ7" s="65"/>
      <c r="JEK7" s="65"/>
      <c r="JEL7" s="65"/>
      <c r="JEM7" s="65"/>
      <c r="JEN7" s="65"/>
      <c r="JEO7" s="65"/>
      <c r="JEP7" s="65"/>
      <c r="JEQ7" s="65"/>
      <c r="JER7" s="65"/>
      <c r="JES7" s="65"/>
      <c r="JET7" s="65"/>
      <c r="JEU7" s="65"/>
      <c r="JEV7" s="65"/>
      <c r="JEW7" s="65"/>
      <c r="JEX7" s="65"/>
      <c r="JEY7" s="65"/>
      <c r="JEZ7" s="65"/>
      <c r="JFA7" s="65"/>
      <c r="JFB7" s="65"/>
      <c r="JFC7" s="65"/>
      <c r="JFD7" s="65"/>
      <c r="JFE7" s="65"/>
      <c r="JFF7" s="65"/>
      <c r="JFG7" s="65"/>
      <c r="JFH7" s="65"/>
      <c r="JFI7" s="65"/>
      <c r="JFJ7" s="65"/>
      <c r="JFK7" s="65"/>
      <c r="JFL7" s="65"/>
      <c r="JFM7" s="65"/>
      <c r="JFN7" s="65"/>
      <c r="JFO7" s="65"/>
      <c r="JFP7" s="65"/>
      <c r="JFQ7" s="65"/>
      <c r="JFR7" s="65"/>
      <c r="JFS7" s="65"/>
      <c r="JFT7" s="65"/>
      <c r="JFU7" s="65"/>
      <c r="JFV7" s="65"/>
      <c r="JFW7" s="65"/>
      <c r="JFX7" s="65"/>
      <c r="JFY7" s="65"/>
      <c r="JFZ7" s="65"/>
      <c r="JGA7" s="65"/>
      <c r="JGB7" s="65"/>
      <c r="JGC7" s="65"/>
      <c r="JGD7" s="65"/>
      <c r="JGE7" s="65"/>
      <c r="JGF7" s="65"/>
      <c r="JGG7" s="65"/>
      <c r="JGH7" s="65"/>
      <c r="JGI7" s="65"/>
      <c r="JGJ7" s="65"/>
      <c r="JGK7" s="65"/>
      <c r="JGL7" s="65"/>
      <c r="JGM7" s="65"/>
      <c r="JGN7" s="65"/>
      <c r="JGO7" s="65"/>
      <c r="JGP7" s="65"/>
      <c r="JGQ7" s="65"/>
      <c r="JGR7" s="65"/>
      <c r="JGS7" s="65"/>
      <c r="JGT7" s="65"/>
      <c r="JGU7" s="65"/>
      <c r="JGV7" s="65"/>
      <c r="JGW7" s="65"/>
      <c r="JGX7" s="65"/>
      <c r="JGY7" s="65"/>
      <c r="JGZ7" s="65"/>
      <c r="JHA7" s="65"/>
      <c r="JHB7" s="65"/>
      <c r="JHC7" s="65"/>
      <c r="JHD7" s="65"/>
      <c r="JHE7" s="65"/>
      <c r="JHF7" s="65"/>
      <c r="JHG7" s="65"/>
      <c r="JHH7" s="65"/>
      <c r="JHI7" s="65"/>
      <c r="JHJ7" s="65"/>
      <c r="JHK7" s="65"/>
      <c r="JHL7" s="65"/>
      <c r="JHM7" s="65"/>
      <c r="JHN7" s="65"/>
      <c r="JHO7" s="65"/>
      <c r="JHP7" s="65"/>
      <c r="JHQ7" s="65"/>
      <c r="JHR7" s="65"/>
      <c r="JHS7" s="65"/>
      <c r="JHT7" s="65"/>
      <c r="JHU7" s="65"/>
      <c r="JHV7" s="65"/>
      <c r="JHW7" s="65"/>
      <c r="JHX7" s="65"/>
      <c r="JHY7" s="65"/>
      <c r="JHZ7" s="65"/>
      <c r="JIA7" s="65"/>
      <c r="JIB7" s="65"/>
      <c r="JIC7" s="65"/>
      <c r="JID7" s="65"/>
      <c r="JIE7" s="65"/>
      <c r="JIF7" s="65"/>
      <c r="JIG7" s="65"/>
      <c r="JIH7" s="65"/>
      <c r="JII7" s="65"/>
      <c r="JIJ7" s="65"/>
      <c r="JIK7" s="65"/>
      <c r="JIL7" s="65"/>
      <c r="JIM7" s="65"/>
      <c r="JIN7" s="65"/>
      <c r="JIO7" s="65"/>
      <c r="JIP7" s="65"/>
      <c r="JIQ7" s="65"/>
      <c r="JIR7" s="65"/>
      <c r="JIS7" s="65"/>
      <c r="JIT7" s="65"/>
      <c r="JIU7" s="65"/>
      <c r="JIV7" s="65"/>
      <c r="JIW7" s="65"/>
      <c r="JIX7" s="65"/>
      <c r="JIY7" s="65"/>
      <c r="JIZ7" s="65"/>
      <c r="JJA7" s="65"/>
      <c r="JJB7" s="65"/>
      <c r="JJC7" s="65"/>
      <c r="JJD7" s="65"/>
      <c r="JJE7" s="65"/>
      <c r="JJF7" s="65"/>
      <c r="JJG7" s="65"/>
      <c r="JJH7" s="65"/>
      <c r="JJI7" s="65"/>
      <c r="JJJ7" s="65"/>
      <c r="JJK7" s="65"/>
      <c r="JJL7" s="65"/>
      <c r="JJM7" s="65"/>
      <c r="JJN7" s="65"/>
      <c r="JJO7" s="65"/>
      <c r="JJP7" s="65"/>
      <c r="JJQ7" s="65"/>
      <c r="JJR7" s="65"/>
      <c r="JJS7" s="65"/>
      <c r="JJT7" s="65"/>
      <c r="JJU7" s="65"/>
      <c r="JJV7" s="65"/>
      <c r="JJW7" s="65"/>
      <c r="JJX7" s="65"/>
      <c r="JJY7" s="65"/>
      <c r="JJZ7" s="65"/>
      <c r="JKA7" s="65"/>
      <c r="JKB7" s="65"/>
      <c r="JKC7" s="65"/>
      <c r="JKD7" s="65"/>
      <c r="JKE7" s="65"/>
      <c r="JKF7" s="65"/>
      <c r="JKG7" s="65"/>
      <c r="JKH7" s="65"/>
      <c r="JKI7" s="65"/>
      <c r="JKJ7" s="65"/>
      <c r="JKK7" s="65"/>
      <c r="JKL7" s="65"/>
      <c r="JKM7" s="65"/>
      <c r="JKN7" s="65"/>
      <c r="JKO7" s="65"/>
      <c r="JKP7" s="65"/>
      <c r="JKQ7" s="65"/>
      <c r="JKR7" s="65"/>
      <c r="JKS7" s="65"/>
      <c r="JKT7" s="65"/>
      <c r="JKU7" s="65"/>
      <c r="JKV7" s="65"/>
      <c r="JKW7" s="65"/>
      <c r="JKX7" s="65"/>
      <c r="JKY7" s="65"/>
      <c r="JKZ7" s="65"/>
      <c r="JLA7" s="65"/>
      <c r="JLB7" s="65"/>
      <c r="JLC7" s="65"/>
      <c r="JLD7" s="65"/>
      <c r="JLE7" s="65"/>
      <c r="JLF7" s="65"/>
      <c r="JLG7" s="65"/>
      <c r="JLH7" s="65"/>
      <c r="JLI7" s="65"/>
      <c r="JLJ7" s="65"/>
      <c r="JLK7" s="65"/>
      <c r="JLL7" s="65"/>
      <c r="JLM7" s="65"/>
      <c r="JLN7" s="65"/>
      <c r="JLO7" s="65"/>
      <c r="JLP7" s="65"/>
      <c r="JLQ7" s="65"/>
      <c r="JLR7" s="65"/>
      <c r="JLS7" s="65"/>
      <c r="JLT7" s="65"/>
      <c r="JLU7" s="65"/>
      <c r="JLV7" s="65"/>
      <c r="JLW7" s="65"/>
      <c r="JLX7" s="65"/>
      <c r="JLY7" s="65"/>
      <c r="JLZ7" s="65"/>
      <c r="JMA7" s="65"/>
      <c r="JMB7" s="65"/>
      <c r="JMC7" s="65"/>
      <c r="JMD7" s="65"/>
      <c r="JME7" s="65"/>
      <c r="JMF7" s="65"/>
      <c r="JMG7" s="65"/>
      <c r="JMH7" s="65"/>
      <c r="JMI7" s="65"/>
      <c r="JMJ7" s="65"/>
      <c r="JMK7" s="65"/>
      <c r="JML7" s="65"/>
      <c r="JMM7" s="65"/>
      <c r="JMN7" s="65"/>
      <c r="JMO7" s="65"/>
      <c r="JMP7" s="65"/>
      <c r="JMQ7" s="65"/>
      <c r="JMR7" s="65"/>
      <c r="JMS7" s="65"/>
      <c r="JMT7" s="65"/>
      <c r="JMU7" s="65"/>
      <c r="JMV7" s="65"/>
      <c r="JMW7" s="65"/>
      <c r="JMX7" s="65"/>
      <c r="JMY7" s="65"/>
      <c r="JMZ7" s="65"/>
      <c r="JNA7" s="65"/>
      <c r="JNB7" s="65"/>
      <c r="JNC7" s="65"/>
      <c r="JND7" s="65"/>
      <c r="JNE7" s="65"/>
      <c r="JNF7" s="65"/>
      <c r="JNG7" s="65"/>
      <c r="JNH7" s="65"/>
      <c r="JNI7" s="65"/>
      <c r="JNJ7" s="65"/>
      <c r="JNK7" s="65"/>
      <c r="JNL7" s="65"/>
      <c r="JNM7" s="65"/>
      <c r="JNN7" s="65"/>
      <c r="JNO7" s="65"/>
      <c r="JNP7" s="65"/>
      <c r="JNQ7" s="65"/>
      <c r="JNR7" s="65"/>
      <c r="JNS7" s="65"/>
      <c r="JNT7" s="65"/>
      <c r="JNU7" s="65"/>
      <c r="JNV7" s="65"/>
      <c r="JNW7" s="65"/>
      <c r="JNX7" s="65"/>
      <c r="JNY7" s="65"/>
      <c r="JNZ7" s="65"/>
      <c r="JOA7" s="65"/>
      <c r="JOB7" s="65"/>
      <c r="JOC7" s="65"/>
      <c r="JOD7" s="65"/>
      <c r="JOE7" s="65"/>
      <c r="JOF7" s="65"/>
      <c r="JOG7" s="65"/>
      <c r="JOH7" s="65"/>
      <c r="JOI7" s="65"/>
      <c r="JOJ7" s="65"/>
      <c r="JOK7" s="65"/>
      <c r="JOL7" s="65"/>
      <c r="JOM7" s="65"/>
      <c r="JON7" s="65"/>
      <c r="JOO7" s="65"/>
      <c r="JOP7" s="65"/>
      <c r="JOQ7" s="65"/>
      <c r="JOR7" s="65"/>
      <c r="JOS7" s="65"/>
      <c r="JOT7" s="65"/>
      <c r="JOU7" s="65"/>
      <c r="JOV7" s="65"/>
      <c r="JOW7" s="65"/>
      <c r="JOX7" s="65"/>
      <c r="JOY7" s="65"/>
      <c r="JOZ7" s="65"/>
      <c r="JPA7" s="65"/>
      <c r="JPB7" s="65"/>
      <c r="JPC7" s="65"/>
      <c r="JPD7" s="65"/>
      <c r="JPE7" s="65"/>
      <c r="JPF7" s="65"/>
      <c r="JPG7" s="65"/>
      <c r="JPH7" s="65"/>
      <c r="JPI7" s="65"/>
      <c r="JPJ7" s="65"/>
      <c r="JPK7" s="65"/>
      <c r="JPL7" s="65"/>
      <c r="JPM7" s="65"/>
      <c r="JPN7" s="65"/>
      <c r="JPO7" s="65"/>
      <c r="JPP7" s="65"/>
      <c r="JPQ7" s="65"/>
      <c r="JPR7" s="65"/>
      <c r="JPS7" s="65"/>
      <c r="JPT7" s="65"/>
      <c r="JPU7" s="65"/>
      <c r="JPV7" s="65"/>
      <c r="JPW7" s="65"/>
      <c r="JPX7" s="65"/>
      <c r="JPY7" s="65"/>
      <c r="JPZ7" s="65"/>
      <c r="JQA7" s="65"/>
      <c r="JQB7" s="65"/>
      <c r="JQC7" s="65"/>
      <c r="JQD7" s="65"/>
      <c r="JQE7" s="65"/>
      <c r="JQF7" s="65"/>
      <c r="JQG7" s="65"/>
      <c r="JQH7" s="65"/>
      <c r="JQI7" s="65"/>
      <c r="JQJ7" s="65"/>
      <c r="JQK7" s="65"/>
      <c r="JQL7" s="65"/>
      <c r="JQM7" s="65"/>
      <c r="JQN7" s="65"/>
      <c r="JQO7" s="65"/>
      <c r="JQP7" s="65"/>
      <c r="JQQ7" s="65"/>
      <c r="JQR7" s="65"/>
      <c r="JQS7" s="65"/>
      <c r="JQT7" s="65"/>
      <c r="JQU7" s="65"/>
      <c r="JQV7" s="65"/>
      <c r="JQW7" s="65"/>
      <c r="JQX7" s="65"/>
      <c r="JQY7" s="65"/>
      <c r="JQZ7" s="65"/>
      <c r="JRA7" s="65"/>
      <c r="JRB7" s="65"/>
      <c r="JRC7" s="65"/>
      <c r="JRD7" s="65"/>
      <c r="JRE7" s="65"/>
      <c r="JRF7" s="65"/>
      <c r="JRG7" s="65"/>
      <c r="JRH7" s="65"/>
      <c r="JRI7" s="65"/>
      <c r="JRJ7" s="65"/>
      <c r="JRK7" s="65"/>
      <c r="JRL7" s="65"/>
      <c r="JRM7" s="65"/>
      <c r="JRN7" s="65"/>
      <c r="JRO7" s="65"/>
      <c r="JRP7" s="65"/>
      <c r="JRQ7" s="65"/>
      <c r="JRR7" s="65"/>
      <c r="JRS7" s="65"/>
      <c r="JRT7" s="65"/>
      <c r="JRU7" s="65"/>
      <c r="JRV7" s="65"/>
      <c r="JRW7" s="65"/>
      <c r="JRX7" s="65"/>
      <c r="JRY7" s="65"/>
      <c r="JRZ7" s="65"/>
      <c r="JSA7" s="65"/>
      <c r="JSB7" s="65"/>
      <c r="JSC7" s="65"/>
      <c r="JSD7" s="65"/>
      <c r="JSE7" s="65"/>
      <c r="JSF7" s="65"/>
      <c r="JSG7" s="65"/>
      <c r="JSH7" s="65"/>
      <c r="JSI7" s="65"/>
      <c r="JSJ7" s="65"/>
      <c r="JSK7" s="65"/>
      <c r="JSL7" s="65"/>
      <c r="JSM7" s="65"/>
      <c r="JSN7" s="65"/>
      <c r="JSO7" s="65"/>
      <c r="JSP7" s="65"/>
      <c r="JSQ7" s="65"/>
      <c r="JSR7" s="65"/>
      <c r="JSS7" s="65"/>
      <c r="JST7" s="65"/>
      <c r="JSU7" s="65"/>
      <c r="JSV7" s="65"/>
      <c r="JSW7" s="65"/>
      <c r="JSX7" s="65"/>
      <c r="JSY7" s="65"/>
      <c r="JSZ7" s="65"/>
      <c r="JTA7" s="65"/>
      <c r="JTB7" s="65"/>
      <c r="JTC7" s="65"/>
      <c r="JTD7" s="65"/>
      <c r="JTE7" s="65"/>
      <c r="JTF7" s="65"/>
      <c r="JTG7" s="65"/>
      <c r="JTH7" s="65"/>
      <c r="JTI7" s="65"/>
      <c r="JTJ7" s="65"/>
      <c r="JTK7" s="65"/>
      <c r="JTL7" s="65"/>
      <c r="JTM7" s="65"/>
      <c r="JTN7" s="65"/>
      <c r="JTO7" s="65"/>
      <c r="JTP7" s="65"/>
      <c r="JTQ7" s="65"/>
      <c r="JTR7" s="65"/>
      <c r="JTS7" s="65"/>
      <c r="JTT7" s="65"/>
      <c r="JTU7" s="65"/>
      <c r="JTV7" s="65"/>
      <c r="JTW7" s="65"/>
      <c r="JTX7" s="65"/>
      <c r="JTY7" s="65"/>
      <c r="JTZ7" s="65"/>
      <c r="JUA7" s="65"/>
      <c r="JUB7" s="65"/>
      <c r="JUC7" s="65"/>
      <c r="JUD7" s="65"/>
      <c r="JUE7" s="65"/>
      <c r="JUF7" s="65"/>
      <c r="JUG7" s="65"/>
      <c r="JUH7" s="65"/>
      <c r="JUI7" s="65"/>
      <c r="JUJ7" s="65"/>
      <c r="JUK7" s="65"/>
      <c r="JUL7" s="65"/>
      <c r="JUM7" s="65"/>
      <c r="JUN7" s="65"/>
      <c r="JUO7" s="65"/>
      <c r="JUP7" s="65"/>
      <c r="JUQ7" s="65"/>
      <c r="JUR7" s="65"/>
      <c r="JUS7" s="65"/>
      <c r="JUT7" s="65"/>
      <c r="JUU7" s="65"/>
      <c r="JUV7" s="65"/>
      <c r="JUW7" s="65"/>
      <c r="JUX7" s="65"/>
      <c r="JUY7" s="65"/>
      <c r="JUZ7" s="65"/>
      <c r="JVA7" s="65"/>
      <c r="JVB7" s="65"/>
      <c r="JVC7" s="65"/>
      <c r="JVD7" s="65"/>
      <c r="JVE7" s="65"/>
      <c r="JVF7" s="65"/>
      <c r="JVG7" s="65"/>
      <c r="JVH7" s="65"/>
      <c r="JVI7" s="65"/>
      <c r="JVJ7" s="65"/>
      <c r="JVK7" s="65"/>
      <c r="JVL7" s="65"/>
      <c r="JVM7" s="65"/>
      <c r="JVN7" s="65"/>
      <c r="JVO7" s="65"/>
      <c r="JVP7" s="65"/>
      <c r="JVQ7" s="65"/>
      <c r="JVR7" s="65"/>
      <c r="JVS7" s="65"/>
      <c r="JVT7" s="65"/>
      <c r="JVU7" s="65"/>
      <c r="JVV7" s="65"/>
      <c r="JVW7" s="65"/>
      <c r="JVX7" s="65"/>
      <c r="JVY7" s="65"/>
      <c r="JVZ7" s="65"/>
      <c r="JWA7" s="65"/>
      <c r="JWB7" s="65"/>
      <c r="JWC7" s="65"/>
      <c r="JWD7" s="65"/>
      <c r="JWE7" s="65"/>
      <c r="JWF7" s="65"/>
      <c r="JWG7" s="65"/>
      <c r="JWH7" s="65"/>
      <c r="JWI7" s="65"/>
      <c r="JWJ7" s="65"/>
      <c r="JWK7" s="65"/>
      <c r="JWL7" s="65"/>
      <c r="JWM7" s="65"/>
      <c r="JWN7" s="65"/>
      <c r="JWO7" s="65"/>
      <c r="JWP7" s="65"/>
      <c r="JWQ7" s="65"/>
      <c r="JWR7" s="65"/>
      <c r="JWS7" s="65"/>
      <c r="JWT7" s="65"/>
      <c r="JWU7" s="65"/>
      <c r="JWV7" s="65"/>
      <c r="JWW7" s="65"/>
      <c r="JWX7" s="65"/>
      <c r="JWY7" s="65"/>
      <c r="JWZ7" s="65"/>
      <c r="JXA7" s="65"/>
      <c r="JXB7" s="65"/>
      <c r="JXC7" s="65"/>
      <c r="JXD7" s="65"/>
      <c r="JXE7" s="65"/>
      <c r="JXF7" s="65"/>
      <c r="JXG7" s="65"/>
      <c r="JXH7" s="65"/>
      <c r="JXI7" s="65"/>
      <c r="JXJ7" s="65"/>
      <c r="JXK7" s="65"/>
      <c r="JXL7" s="65"/>
      <c r="JXM7" s="65"/>
      <c r="JXN7" s="65"/>
      <c r="JXO7" s="65"/>
      <c r="JXP7" s="65"/>
      <c r="JXQ7" s="65"/>
      <c r="JXR7" s="65"/>
      <c r="JXS7" s="65"/>
      <c r="JXT7" s="65"/>
      <c r="JXU7" s="65"/>
      <c r="JXV7" s="65"/>
      <c r="JXW7" s="65"/>
      <c r="JXX7" s="65"/>
      <c r="JXY7" s="65"/>
      <c r="JXZ7" s="65"/>
      <c r="JYA7" s="65"/>
      <c r="JYB7" s="65"/>
      <c r="JYC7" s="65"/>
      <c r="JYD7" s="65"/>
      <c r="JYE7" s="65"/>
      <c r="JYF7" s="65"/>
      <c r="JYG7" s="65"/>
      <c r="JYH7" s="65"/>
      <c r="JYI7" s="65"/>
      <c r="JYJ7" s="65"/>
      <c r="JYK7" s="65"/>
      <c r="JYL7" s="65"/>
      <c r="JYM7" s="65"/>
      <c r="JYN7" s="65"/>
      <c r="JYO7" s="65"/>
      <c r="JYP7" s="65"/>
      <c r="JYQ7" s="65"/>
      <c r="JYR7" s="65"/>
      <c r="JYS7" s="65"/>
      <c r="JYT7" s="65"/>
      <c r="JYU7" s="65"/>
      <c r="JYV7" s="65"/>
      <c r="JYW7" s="65"/>
      <c r="JYX7" s="65"/>
      <c r="JYY7" s="65"/>
      <c r="JYZ7" s="65"/>
      <c r="JZA7" s="65"/>
      <c r="JZB7" s="65"/>
      <c r="JZC7" s="65"/>
      <c r="JZD7" s="65"/>
      <c r="JZE7" s="65"/>
      <c r="JZF7" s="65"/>
      <c r="JZG7" s="65"/>
      <c r="JZH7" s="65"/>
      <c r="JZI7" s="65"/>
      <c r="JZJ7" s="65"/>
      <c r="JZK7" s="65"/>
      <c r="JZL7" s="65"/>
      <c r="JZM7" s="65"/>
      <c r="JZN7" s="65"/>
      <c r="JZO7" s="65"/>
      <c r="JZP7" s="65"/>
      <c r="JZQ7" s="65"/>
      <c r="JZR7" s="65"/>
      <c r="JZS7" s="65"/>
      <c r="JZT7" s="65"/>
      <c r="JZU7" s="65"/>
      <c r="JZV7" s="65"/>
      <c r="JZW7" s="65"/>
      <c r="JZX7" s="65"/>
      <c r="JZY7" s="65"/>
      <c r="JZZ7" s="65"/>
      <c r="KAA7" s="65"/>
      <c r="KAB7" s="65"/>
      <c r="KAC7" s="65"/>
      <c r="KAD7" s="65"/>
      <c r="KAE7" s="65"/>
      <c r="KAF7" s="65"/>
      <c r="KAG7" s="65"/>
      <c r="KAH7" s="65"/>
      <c r="KAI7" s="65"/>
      <c r="KAJ7" s="65"/>
      <c r="KAK7" s="65"/>
      <c r="KAL7" s="65"/>
      <c r="KAM7" s="65"/>
      <c r="KAN7" s="65"/>
      <c r="KAO7" s="65"/>
      <c r="KAP7" s="65"/>
      <c r="KAQ7" s="65"/>
      <c r="KAR7" s="65"/>
      <c r="KAS7" s="65"/>
      <c r="KAT7" s="65"/>
      <c r="KAU7" s="65"/>
      <c r="KAV7" s="65"/>
      <c r="KAW7" s="65"/>
      <c r="KAX7" s="65"/>
      <c r="KAY7" s="65"/>
      <c r="KAZ7" s="65"/>
      <c r="KBA7" s="65"/>
      <c r="KBB7" s="65"/>
      <c r="KBC7" s="65"/>
      <c r="KBD7" s="65"/>
      <c r="KBE7" s="65"/>
      <c r="KBF7" s="65"/>
      <c r="KBG7" s="65"/>
      <c r="KBH7" s="65"/>
      <c r="KBI7" s="65"/>
      <c r="KBJ7" s="65"/>
      <c r="KBK7" s="65"/>
      <c r="KBL7" s="65"/>
      <c r="KBM7" s="65"/>
      <c r="KBN7" s="65"/>
      <c r="KBO7" s="65"/>
      <c r="KBP7" s="65"/>
      <c r="KBQ7" s="65"/>
      <c r="KBR7" s="65"/>
      <c r="KBS7" s="65"/>
      <c r="KBT7" s="65"/>
      <c r="KBU7" s="65"/>
      <c r="KBV7" s="65"/>
      <c r="KBW7" s="65"/>
      <c r="KBX7" s="65"/>
      <c r="KBY7" s="65"/>
      <c r="KBZ7" s="65"/>
      <c r="KCA7" s="65"/>
      <c r="KCB7" s="65"/>
      <c r="KCC7" s="65"/>
      <c r="KCD7" s="65"/>
      <c r="KCE7" s="65"/>
      <c r="KCF7" s="65"/>
      <c r="KCG7" s="65"/>
      <c r="KCH7" s="65"/>
      <c r="KCI7" s="65"/>
      <c r="KCJ7" s="65"/>
      <c r="KCK7" s="65"/>
      <c r="KCL7" s="65"/>
      <c r="KCM7" s="65"/>
      <c r="KCN7" s="65"/>
      <c r="KCO7" s="65"/>
      <c r="KCP7" s="65"/>
      <c r="KCQ7" s="65"/>
      <c r="KCR7" s="65"/>
      <c r="KCS7" s="65"/>
      <c r="KCT7" s="65"/>
      <c r="KCU7" s="65"/>
      <c r="KCV7" s="65"/>
      <c r="KCW7" s="65"/>
      <c r="KCX7" s="65"/>
      <c r="KCY7" s="65"/>
      <c r="KCZ7" s="65"/>
      <c r="KDA7" s="65"/>
      <c r="KDB7" s="65"/>
      <c r="KDC7" s="65"/>
      <c r="KDD7" s="65"/>
      <c r="KDE7" s="65"/>
      <c r="KDF7" s="65"/>
      <c r="KDG7" s="65"/>
      <c r="KDH7" s="65"/>
      <c r="KDI7" s="65"/>
      <c r="KDJ7" s="65"/>
      <c r="KDK7" s="65"/>
      <c r="KDL7" s="65"/>
      <c r="KDM7" s="65"/>
      <c r="KDN7" s="65"/>
      <c r="KDO7" s="65"/>
      <c r="KDP7" s="65"/>
      <c r="KDQ7" s="65"/>
      <c r="KDR7" s="65"/>
      <c r="KDS7" s="65"/>
      <c r="KDT7" s="65"/>
      <c r="KDU7" s="65"/>
      <c r="KDV7" s="65"/>
      <c r="KDW7" s="65"/>
      <c r="KDX7" s="65"/>
      <c r="KDY7" s="65"/>
      <c r="KDZ7" s="65"/>
      <c r="KEA7" s="65"/>
      <c r="KEB7" s="65"/>
      <c r="KEC7" s="65"/>
      <c r="KED7" s="65"/>
      <c r="KEE7" s="65"/>
      <c r="KEF7" s="65"/>
      <c r="KEG7" s="65"/>
      <c r="KEH7" s="65"/>
      <c r="KEI7" s="65"/>
      <c r="KEJ7" s="65"/>
      <c r="KEK7" s="65"/>
      <c r="KEL7" s="65"/>
      <c r="KEM7" s="65"/>
      <c r="KEN7" s="65"/>
      <c r="KEO7" s="65"/>
      <c r="KEP7" s="65"/>
      <c r="KEQ7" s="65"/>
      <c r="KER7" s="65"/>
      <c r="KES7" s="65"/>
      <c r="KET7" s="65"/>
      <c r="KEU7" s="65"/>
      <c r="KEV7" s="65"/>
      <c r="KEW7" s="65"/>
      <c r="KEX7" s="65"/>
      <c r="KEY7" s="65"/>
      <c r="KEZ7" s="65"/>
      <c r="KFA7" s="65"/>
      <c r="KFB7" s="65"/>
      <c r="KFC7" s="65"/>
      <c r="KFD7" s="65"/>
      <c r="KFE7" s="65"/>
      <c r="KFF7" s="65"/>
      <c r="KFG7" s="65"/>
      <c r="KFH7" s="65"/>
      <c r="KFI7" s="65"/>
      <c r="KFJ7" s="65"/>
      <c r="KFK7" s="65"/>
      <c r="KFL7" s="65"/>
      <c r="KFM7" s="65"/>
      <c r="KFN7" s="65"/>
      <c r="KFO7" s="65"/>
      <c r="KFP7" s="65"/>
      <c r="KFQ7" s="65"/>
      <c r="KFR7" s="65"/>
      <c r="KFS7" s="65"/>
      <c r="KFT7" s="65"/>
      <c r="KFU7" s="65"/>
      <c r="KFV7" s="65"/>
      <c r="KFW7" s="65"/>
      <c r="KFX7" s="65"/>
      <c r="KFY7" s="65"/>
      <c r="KFZ7" s="65"/>
      <c r="KGA7" s="65"/>
      <c r="KGB7" s="65"/>
      <c r="KGC7" s="65"/>
      <c r="KGD7" s="65"/>
      <c r="KGE7" s="65"/>
      <c r="KGF7" s="65"/>
      <c r="KGG7" s="65"/>
      <c r="KGH7" s="65"/>
      <c r="KGI7" s="65"/>
      <c r="KGJ7" s="65"/>
      <c r="KGK7" s="65"/>
      <c r="KGL7" s="65"/>
      <c r="KGM7" s="65"/>
      <c r="KGN7" s="65"/>
      <c r="KGO7" s="65"/>
      <c r="KGP7" s="65"/>
      <c r="KGQ7" s="65"/>
      <c r="KGR7" s="65"/>
      <c r="KGS7" s="65"/>
      <c r="KGT7" s="65"/>
      <c r="KGU7" s="65"/>
      <c r="KGV7" s="65"/>
      <c r="KGW7" s="65"/>
      <c r="KGX7" s="65"/>
      <c r="KGY7" s="65"/>
      <c r="KGZ7" s="65"/>
      <c r="KHA7" s="65"/>
      <c r="KHB7" s="65"/>
      <c r="KHC7" s="65"/>
      <c r="KHD7" s="65"/>
      <c r="KHE7" s="65"/>
      <c r="KHF7" s="65"/>
      <c r="KHG7" s="65"/>
      <c r="KHH7" s="65"/>
      <c r="KHI7" s="65"/>
      <c r="KHJ7" s="65"/>
      <c r="KHK7" s="65"/>
      <c r="KHL7" s="65"/>
      <c r="KHM7" s="65"/>
      <c r="KHN7" s="65"/>
      <c r="KHO7" s="65"/>
      <c r="KHP7" s="65"/>
      <c r="KHQ7" s="65"/>
      <c r="KHR7" s="65"/>
      <c r="KHS7" s="65"/>
      <c r="KHT7" s="65"/>
      <c r="KHU7" s="65"/>
      <c r="KHV7" s="65"/>
      <c r="KHW7" s="65"/>
      <c r="KHX7" s="65"/>
      <c r="KHY7" s="65"/>
      <c r="KHZ7" s="65"/>
      <c r="KIA7" s="65"/>
      <c r="KIB7" s="65"/>
      <c r="KIC7" s="65"/>
      <c r="KID7" s="65"/>
      <c r="KIE7" s="65"/>
      <c r="KIF7" s="65"/>
      <c r="KIG7" s="65"/>
      <c r="KIH7" s="65"/>
      <c r="KII7" s="65"/>
      <c r="KIJ7" s="65"/>
      <c r="KIK7" s="65"/>
      <c r="KIL7" s="65"/>
      <c r="KIM7" s="65"/>
      <c r="KIN7" s="65"/>
      <c r="KIO7" s="65"/>
      <c r="KIP7" s="65"/>
      <c r="KIQ7" s="65"/>
      <c r="KIR7" s="65"/>
      <c r="KIS7" s="65"/>
      <c r="KIT7" s="65"/>
      <c r="KIU7" s="65"/>
      <c r="KIV7" s="65"/>
      <c r="KIW7" s="65"/>
      <c r="KIX7" s="65"/>
      <c r="KIY7" s="65"/>
      <c r="KIZ7" s="65"/>
      <c r="KJA7" s="65"/>
      <c r="KJB7" s="65"/>
      <c r="KJC7" s="65"/>
      <c r="KJD7" s="65"/>
      <c r="KJE7" s="65"/>
      <c r="KJF7" s="65"/>
      <c r="KJG7" s="65"/>
      <c r="KJH7" s="65"/>
      <c r="KJI7" s="65"/>
      <c r="KJJ7" s="65"/>
      <c r="KJK7" s="65"/>
      <c r="KJL7" s="65"/>
      <c r="KJM7" s="65"/>
      <c r="KJN7" s="65"/>
      <c r="KJO7" s="65"/>
      <c r="KJP7" s="65"/>
      <c r="KJQ7" s="65"/>
      <c r="KJR7" s="65"/>
      <c r="KJS7" s="65"/>
      <c r="KJT7" s="65"/>
      <c r="KJU7" s="65"/>
      <c r="KJV7" s="65"/>
      <c r="KJW7" s="65"/>
      <c r="KJX7" s="65"/>
      <c r="KJY7" s="65"/>
      <c r="KJZ7" s="65"/>
      <c r="KKA7" s="65"/>
      <c r="KKB7" s="65"/>
      <c r="KKC7" s="65"/>
      <c r="KKD7" s="65"/>
      <c r="KKE7" s="65"/>
      <c r="KKF7" s="65"/>
      <c r="KKG7" s="65"/>
      <c r="KKH7" s="65"/>
      <c r="KKI7" s="65"/>
      <c r="KKJ7" s="65"/>
      <c r="KKK7" s="65"/>
      <c r="KKL7" s="65"/>
      <c r="KKM7" s="65"/>
      <c r="KKN7" s="65"/>
      <c r="KKO7" s="65"/>
      <c r="KKP7" s="65"/>
      <c r="KKQ7" s="65"/>
      <c r="KKR7" s="65"/>
      <c r="KKS7" s="65"/>
      <c r="KKT7" s="65"/>
      <c r="KKU7" s="65"/>
      <c r="KKV7" s="65"/>
      <c r="KKW7" s="65"/>
      <c r="KKX7" s="65"/>
      <c r="KKY7" s="65"/>
      <c r="KKZ7" s="65"/>
      <c r="KLA7" s="65"/>
      <c r="KLB7" s="65"/>
      <c r="KLC7" s="65"/>
      <c r="KLD7" s="65"/>
      <c r="KLE7" s="65"/>
      <c r="KLF7" s="65"/>
      <c r="KLG7" s="65"/>
      <c r="KLH7" s="65"/>
      <c r="KLI7" s="65"/>
      <c r="KLJ7" s="65"/>
      <c r="KLK7" s="65"/>
      <c r="KLL7" s="65"/>
      <c r="KLM7" s="65"/>
      <c r="KLN7" s="65"/>
      <c r="KLO7" s="65"/>
      <c r="KLP7" s="65"/>
      <c r="KLQ7" s="65"/>
      <c r="KLR7" s="65"/>
      <c r="KLS7" s="65"/>
      <c r="KLT7" s="65"/>
      <c r="KLU7" s="65"/>
      <c r="KLV7" s="65"/>
      <c r="KLW7" s="65"/>
      <c r="KLX7" s="65"/>
      <c r="KLY7" s="65"/>
      <c r="KLZ7" s="65"/>
      <c r="KMA7" s="65"/>
      <c r="KMB7" s="65"/>
      <c r="KMC7" s="65"/>
      <c r="KMD7" s="65"/>
      <c r="KME7" s="65"/>
      <c r="KMF7" s="65"/>
      <c r="KMG7" s="65"/>
      <c r="KMH7" s="65"/>
      <c r="KMI7" s="65"/>
      <c r="KMJ7" s="65"/>
      <c r="KMK7" s="65"/>
      <c r="KML7" s="65"/>
      <c r="KMM7" s="65"/>
      <c r="KMN7" s="65"/>
      <c r="KMO7" s="65"/>
      <c r="KMP7" s="65"/>
      <c r="KMQ7" s="65"/>
      <c r="KMR7" s="65"/>
      <c r="KMS7" s="65"/>
      <c r="KMT7" s="65"/>
      <c r="KMU7" s="65"/>
      <c r="KMV7" s="65"/>
      <c r="KMW7" s="65"/>
      <c r="KMX7" s="65"/>
      <c r="KMY7" s="65"/>
      <c r="KMZ7" s="65"/>
      <c r="KNA7" s="65"/>
      <c r="KNB7" s="65"/>
      <c r="KNC7" s="65"/>
      <c r="KND7" s="65"/>
      <c r="KNE7" s="65"/>
      <c r="KNF7" s="65"/>
      <c r="KNG7" s="65"/>
      <c r="KNH7" s="65"/>
      <c r="KNI7" s="65"/>
      <c r="KNJ7" s="65"/>
      <c r="KNK7" s="65"/>
      <c r="KNL7" s="65"/>
      <c r="KNM7" s="65"/>
      <c r="KNN7" s="65"/>
      <c r="KNO7" s="65"/>
      <c r="KNP7" s="65"/>
      <c r="KNQ7" s="65"/>
      <c r="KNR7" s="65"/>
      <c r="KNS7" s="65"/>
      <c r="KNT7" s="65"/>
      <c r="KNU7" s="65"/>
      <c r="KNV7" s="65"/>
      <c r="KNW7" s="65"/>
      <c r="KNX7" s="65"/>
      <c r="KNY7" s="65"/>
      <c r="KNZ7" s="65"/>
      <c r="KOA7" s="65"/>
      <c r="KOB7" s="65"/>
      <c r="KOC7" s="65"/>
      <c r="KOD7" s="65"/>
      <c r="KOE7" s="65"/>
      <c r="KOF7" s="65"/>
      <c r="KOG7" s="65"/>
      <c r="KOH7" s="65"/>
      <c r="KOI7" s="65"/>
      <c r="KOJ7" s="65"/>
      <c r="KOK7" s="65"/>
      <c r="KOL7" s="65"/>
      <c r="KOM7" s="65"/>
      <c r="KON7" s="65"/>
      <c r="KOO7" s="65"/>
      <c r="KOP7" s="65"/>
      <c r="KOQ7" s="65"/>
      <c r="KOR7" s="65"/>
      <c r="KOS7" s="65"/>
      <c r="KOT7" s="65"/>
      <c r="KOU7" s="65"/>
      <c r="KOV7" s="65"/>
      <c r="KOW7" s="65"/>
      <c r="KOX7" s="65"/>
      <c r="KOY7" s="65"/>
      <c r="KOZ7" s="65"/>
      <c r="KPA7" s="65"/>
      <c r="KPB7" s="65"/>
      <c r="KPC7" s="65"/>
      <c r="KPD7" s="65"/>
      <c r="KPE7" s="65"/>
      <c r="KPF7" s="65"/>
      <c r="KPG7" s="65"/>
      <c r="KPH7" s="65"/>
      <c r="KPI7" s="65"/>
      <c r="KPJ7" s="65"/>
      <c r="KPK7" s="65"/>
      <c r="KPL7" s="65"/>
      <c r="KPM7" s="65"/>
      <c r="KPN7" s="65"/>
      <c r="KPO7" s="65"/>
      <c r="KPP7" s="65"/>
      <c r="KPQ7" s="65"/>
      <c r="KPR7" s="65"/>
      <c r="KPS7" s="65"/>
      <c r="KPT7" s="65"/>
      <c r="KPU7" s="65"/>
      <c r="KPV7" s="65"/>
      <c r="KPW7" s="65"/>
      <c r="KPX7" s="65"/>
      <c r="KPY7" s="65"/>
      <c r="KPZ7" s="65"/>
      <c r="KQA7" s="65"/>
      <c r="KQB7" s="65"/>
      <c r="KQC7" s="65"/>
      <c r="KQD7" s="65"/>
      <c r="KQE7" s="65"/>
      <c r="KQF7" s="65"/>
      <c r="KQG7" s="65"/>
      <c r="KQH7" s="65"/>
      <c r="KQI7" s="65"/>
      <c r="KQJ7" s="65"/>
      <c r="KQK7" s="65"/>
      <c r="KQL7" s="65"/>
      <c r="KQM7" s="65"/>
      <c r="KQN7" s="65"/>
      <c r="KQO7" s="65"/>
      <c r="KQP7" s="65"/>
      <c r="KQQ7" s="65"/>
      <c r="KQR7" s="65"/>
      <c r="KQS7" s="65"/>
      <c r="KQT7" s="65"/>
      <c r="KQU7" s="65"/>
      <c r="KQV7" s="65"/>
      <c r="KQW7" s="65"/>
      <c r="KQX7" s="65"/>
      <c r="KQY7" s="65"/>
      <c r="KQZ7" s="65"/>
      <c r="KRA7" s="65"/>
      <c r="KRB7" s="65"/>
      <c r="KRC7" s="65"/>
      <c r="KRD7" s="65"/>
      <c r="KRE7" s="65"/>
      <c r="KRF7" s="65"/>
      <c r="KRG7" s="65"/>
      <c r="KRH7" s="65"/>
      <c r="KRI7" s="65"/>
      <c r="KRJ7" s="65"/>
      <c r="KRK7" s="65"/>
      <c r="KRL7" s="65"/>
      <c r="KRM7" s="65"/>
      <c r="KRN7" s="65"/>
      <c r="KRO7" s="65"/>
      <c r="KRP7" s="65"/>
      <c r="KRQ7" s="65"/>
      <c r="KRR7" s="65"/>
      <c r="KRS7" s="65"/>
      <c r="KRT7" s="65"/>
      <c r="KRU7" s="65"/>
      <c r="KRV7" s="65"/>
      <c r="KRW7" s="65"/>
      <c r="KRX7" s="65"/>
      <c r="KRY7" s="65"/>
      <c r="KRZ7" s="65"/>
      <c r="KSA7" s="65"/>
      <c r="KSB7" s="65"/>
      <c r="KSC7" s="65"/>
      <c r="KSD7" s="65"/>
      <c r="KSE7" s="65"/>
      <c r="KSF7" s="65"/>
      <c r="KSG7" s="65"/>
      <c r="KSH7" s="65"/>
      <c r="KSI7" s="65"/>
      <c r="KSJ7" s="65"/>
      <c r="KSK7" s="65"/>
      <c r="KSL7" s="65"/>
      <c r="KSM7" s="65"/>
      <c r="KSN7" s="65"/>
      <c r="KSO7" s="65"/>
      <c r="KSP7" s="65"/>
      <c r="KSQ7" s="65"/>
      <c r="KSR7" s="65"/>
      <c r="KSS7" s="65"/>
      <c r="KST7" s="65"/>
      <c r="KSU7" s="65"/>
      <c r="KSV7" s="65"/>
      <c r="KSW7" s="65"/>
      <c r="KSX7" s="65"/>
      <c r="KSY7" s="65"/>
      <c r="KSZ7" s="65"/>
      <c r="KTA7" s="65"/>
      <c r="KTB7" s="65"/>
      <c r="KTC7" s="65"/>
      <c r="KTD7" s="65"/>
      <c r="KTE7" s="65"/>
      <c r="KTF7" s="65"/>
      <c r="KTG7" s="65"/>
      <c r="KTH7" s="65"/>
      <c r="KTI7" s="65"/>
      <c r="KTJ7" s="65"/>
      <c r="KTK7" s="65"/>
      <c r="KTL7" s="65"/>
      <c r="KTM7" s="65"/>
      <c r="KTN7" s="65"/>
      <c r="KTO7" s="65"/>
      <c r="KTP7" s="65"/>
      <c r="KTQ7" s="65"/>
      <c r="KTR7" s="65"/>
      <c r="KTS7" s="65"/>
      <c r="KTT7" s="65"/>
      <c r="KTU7" s="65"/>
      <c r="KTV7" s="65"/>
      <c r="KTW7" s="65"/>
      <c r="KTX7" s="65"/>
      <c r="KTY7" s="65"/>
      <c r="KTZ7" s="65"/>
      <c r="KUA7" s="65"/>
      <c r="KUB7" s="65"/>
      <c r="KUC7" s="65"/>
      <c r="KUD7" s="65"/>
      <c r="KUE7" s="65"/>
      <c r="KUF7" s="65"/>
      <c r="KUG7" s="65"/>
      <c r="KUH7" s="65"/>
      <c r="KUI7" s="65"/>
      <c r="KUJ7" s="65"/>
      <c r="KUK7" s="65"/>
      <c r="KUL7" s="65"/>
      <c r="KUM7" s="65"/>
      <c r="KUN7" s="65"/>
      <c r="KUO7" s="65"/>
      <c r="KUP7" s="65"/>
      <c r="KUQ7" s="65"/>
      <c r="KUR7" s="65"/>
      <c r="KUS7" s="65"/>
      <c r="KUT7" s="65"/>
      <c r="KUU7" s="65"/>
      <c r="KUV7" s="65"/>
      <c r="KUW7" s="65"/>
      <c r="KUX7" s="65"/>
      <c r="KUY7" s="65"/>
      <c r="KUZ7" s="65"/>
      <c r="KVA7" s="65"/>
      <c r="KVB7" s="65"/>
      <c r="KVC7" s="65"/>
      <c r="KVD7" s="65"/>
      <c r="KVE7" s="65"/>
      <c r="KVF7" s="65"/>
      <c r="KVG7" s="65"/>
      <c r="KVH7" s="65"/>
      <c r="KVI7" s="65"/>
      <c r="KVJ7" s="65"/>
      <c r="KVK7" s="65"/>
      <c r="KVL7" s="65"/>
      <c r="KVM7" s="65"/>
      <c r="KVN7" s="65"/>
      <c r="KVO7" s="65"/>
      <c r="KVP7" s="65"/>
      <c r="KVQ7" s="65"/>
      <c r="KVR7" s="65"/>
      <c r="KVS7" s="65"/>
      <c r="KVT7" s="65"/>
      <c r="KVU7" s="65"/>
      <c r="KVV7" s="65"/>
      <c r="KVW7" s="65"/>
      <c r="KVX7" s="65"/>
      <c r="KVY7" s="65"/>
      <c r="KVZ7" s="65"/>
      <c r="KWA7" s="65"/>
      <c r="KWB7" s="65"/>
      <c r="KWC7" s="65"/>
      <c r="KWD7" s="65"/>
      <c r="KWE7" s="65"/>
      <c r="KWF7" s="65"/>
      <c r="KWG7" s="65"/>
      <c r="KWH7" s="65"/>
      <c r="KWI7" s="65"/>
      <c r="KWJ7" s="65"/>
      <c r="KWK7" s="65"/>
      <c r="KWL7" s="65"/>
      <c r="KWM7" s="65"/>
      <c r="KWN7" s="65"/>
      <c r="KWO7" s="65"/>
      <c r="KWP7" s="65"/>
      <c r="KWQ7" s="65"/>
      <c r="KWR7" s="65"/>
      <c r="KWS7" s="65"/>
      <c r="KWT7" s="65"/>
      <c r="KWU7" s="65"/>
      <c r="KWV7" s="65"/>
      <c r="KWW7" s="65"/>
      <c r="KWX7" s="65"/>
      <c r="KWY7" s="65"/>
      <c r="KWZ7" s="65"/>
      <c r="KXA7" s="65"/>
      <c r="KXB7" s="65"/>
      <c r="KXC7" s="65"/>
      <c r="KXD7" s="65"/>
      <c r="KXE7" s="65"/>
      <c r="KXF7" s="65"/>
      <c r="KXG7" s="65"/>
      <c r="KXH7" s="65"/>
      <c r="KXI7" s="65"/>
      <c r="KXJ7" s="65"/>
      <c r="KXK7" s="65"/>
      <c r="KXL7" s="65"/>
      <c r="KXM7" s="65"/>
      <c r="KXN7" s="65"/>
      <c r="KXO7" s="65"/>
      <c r="KXP7" s="65"/>
      <c r="KXQ7" s="65"/>
      <c r="KXR7" s="65"/>
      <c r="KXS7" s="65"/>
      <c r="KXT7" s="65"/>
      <c r="KXU7" s="65"/>
      <c r="KXV7" s="65"/>
      <c r="KXW7" s="65"/>
      <c r="KXX7" s="65"/>
      <c r="KXY7" s="65"/>
      <c r="KXZ7" s="65"/>
      <c r="KYA7" s="65"/>
      <c r="KYB7" s="65"/>
      <c r="KYC7" s="65"/>
      <c r="KYD7" s="65"/>
      <c r="KYE7" s="65"/>
      <c r="KYF7" s="65"/>
      <c r="KYG7" s="65"/>
      <c r="KYH7" s="65"/>
      <c r="KYI7" s="65"/>
      <c r="KYJ7" s="65"/>
      <c r="KYK7" s="65"/>
      <c r="KYL7" s="65"/>
      <c r="KYM7" s="65"/>
      <c r="KYN7" s="65"/>
      <c r="KYO7" s="65"/>
      <c r="KYP7" s="65"/>
      <c r="KYQ7" s="65"/>
      <c r="KYR7" s="65"/>
      <c r="KYS7" s="65"/>
      <c r="KYT7" s="65"/>
      <c r="KYU7" s="65"/>
      <c r="KYV7" s="65"/>
      <c r="KYW7" s="65"/>
      <c r="KYX7" s="65"/>
      <c r="KYY7" s="65"/>
      <c r="KYZ7" s="65"/>
      <c r="KZA7" s="65"/>
      <c r="KZB7" s="65"/>
      <c r="KZC7" s="65"/>
      <c r="KZD7" s="65"/>
      <c r="KZE7" s="65"/>
      <c r="KZF7" s="65"/>
      <c r="KZG7" s="65"/>
      <c r="KZH7" s="65"/>
      <c r="KZI7" s="65"/>
      <c r="KZJ7" s="65"/>
      <c r="KZK7" s="65"/>
      <c r="KZL7" s="65"/>
      <c r="KZM7" s="65"/>
      <c r="KZN7" s="65"/>
      <c r="KZO7" s="65"/>
      <c r="KZP7" s="65"/>
      <c r="KZQ7" s="65"/>
      <c r="KZR7" s="65"/>
      <c r="KZS7" s="65"/>
      <c r="KZT7" s="65"/>
      <c r="KZU7" s="65"/>
      <c r="KZV7" s="65"/>
      <c r="KZW7" s="65"/>
      <c r="KZX7" s="65"/>
      <c r="KZY7" s="65"/>
      <c r="KZZ7" s="65"/>
      <c r="LAA7" s="65"/>
      <c r="LAB7" s="65"/>
      <c r="LAC7" s="65"/>
      <c r="LAD7" s="65"/>
      <c r="LAE7" s="65"/>
      <c r="LAF7" s="65"/>
      <c r="LAG7" s="65"/>
      <c r="LAH7" s="65"/>
      <c r="LAI7" s="65"/>
      <c r="LAJ7" s="65"/>
      <c r="LAK7" s="65"/>
      <c r="LAL7" s="65"/>
      <c r="LAM7" s="65"/>
      <c r="LAN7" s="65"/>
      <c r="LAO7" s="65"/>
      <c r="LAP7" s="65"/>
      <c r="LAQ7" s="65"/>
      <c r="LAR7" s="65"/>
      <c r="LAS7" s="65"/>
      <c r="LAT7" s="65"/>
      <c r="LAU7" s="65"/>
      <c r="LAV7" s="65"/>
      <c r="LAW7" s="65"/>
      <c r="LAX7" s="65"/>
      <c r="LAY7" s="65"/>
      <c r="LAZ7" s="65"/>
      <c r="LBA7" s="65"/>
      <c r="LBB7" s="65"/>
      <c r="LBC7" s="65"/>
      <c r="LBD7" s="65"/>
      <c r="LBE7" s="65"/>
      <c r="LBF7" s="65"/>
      <c r="LBG7" s="65"/>
      <c r="LBH7" s="65"/>
      <c r="LBI7" s="65"/>
      <c r="LBJ7" s="65"/>
      <c r="LBK7" s="65"/>
      <c r="LBL7" s="65"/>
      <c r="LBM7" s="65"/>
      <c r="LBN7" s="65"/>
      <c r="LBO7" s="65"/>
      <c r="LBP7" s="65"/>
      <c r="LBQ7" s="65"/>
      <c r="LBR7" s="65"/>
      <c r="LBS7" s="65"/>
      <c r="LBT7" s="65"/>
      <c r="LBU7" s="65"/>
      <c r="LBV7" s="65"/>
      <c r="LBW7" s="65"/>
      <c r="LBX7" s="65"/>
      <c r="LBY7" s="65"/>
      <c r="LBZ7" s="65"/>
      <c r="LCA7" s="65"/>
      <c r="LCB7" s="65"/>
      <c r="LCC7" s="65"/>
      <c r="LCD7" s="65"/>
      <c r="LCE7" s="65"/>
      <c r="LCF7" s="65"/>
      <c r="LCG7" s="65"/>
      <c r="LCH7" s="65"/>
      <c r="LCI7" s="65"/>
      <c r="LCJ7" s="65"/>
      <c r="LCK7" s="65"/>
      <c r="LCL7" s="65"/>
      <c r="LCM7" s="65"/>
      <c r="LCN7" s="65"/>
      <c r="LCO7" s="65"/>
      <c r="LCP7" s="65"/>
      <c r="LCQ7" s="65"/>
      <c r="LCR7" s="65"/>
      <c r="LCS7" s="65"/>
      <c r="LCT7" s="65"/>
      <c r="LCU7" s="65"/>
      <c r="LCV7" s="65"/>
      <c r="LCW7" s="65"/>
      <c r="LCX7" s="65"/>
      <c r="LCY7" s="65"/>
      <c r="LCZ7" s="65"/>
      <c r="LDA7" s="65"/>
      <c r="LDB7" s="65"/>
      <c r="LDC7" s="65"/>
      <c r="LDD7" s="65"/>
      <c r="LDE7" s="65"/>
      <c r="LDF7" s="65"/>
      <c r="LDG7" s="65"/>
      <c r="LDH7" s="65"/>
      <c r="LDI7" s="65"/>
      <c r="LDJ7" s="65"/>
      <c r="LDK7" s="65"/>
      <c r="LDL7" s="65"/>
      <c r="LDM7" s="65"/>
      <c r="LDN7" s="65"/>
      <c r="LDO7" s="65"/>
      <c r="LDP7" s="65"/>
      <c r="LDQ7" s="65"/>
      <c r="LDR7" s="65"/>
      <c r="LDS7" s="65"/>
      <c r="LDT7" s="65"/>
      <c r="LDU7" s="65"/>
      <c r="LDV7" s="65"/>
      <c r="LDW7" s="65"/>
      <c r="LDX7" s="65"/>
      <c r="LDY7" s="65"/>
      <c r="LDZ7" s="65"/>
      <c r="LEA7" s="65"/>
      <c r="LEB7" s="65"/>
      <c r="LEC7" s="65"/>
      <c r="LED7" s="65"/>
      <c r="LEE7" s="65"/>
      <c r="LEF7" s="65"/>
      <c r="LEG7" s="65"/>
      <c r="LEH7" s="65"/>
      <c r="LEI7" s="65"/>
      <c r="LEJ7" s="65"/>
      <c r="LEK7" s="65"/>
      <c r="LEL7" s="65"/>
      <c r="LEM7" s="65"/>
      <c r="LEN7" s="65"/>
      <c r="LEO7" s="65"/>
      <c r="LEP7" s="65"/>
      <c r="LEQ7" s="65"/>
      <c r="LER7" s="65"/>
      <c r="LES7" s="65"/>
      <c r="LET7" s="65"/>
      <c r="LEU7" s="65"/>
      <c r="LEV7" s="65"/>
      <c r="LEW7" s="65"/>
      <c r="LEX7" s="65"/>
      <c r="LEY7" s="65"/>
      <c r="LEZ7" s="65"/>
      <c r="LFA7" s="65"/>
      <c r="LFB7" s="65"/>
      <c r="LFC7" s="65"/>
      <c r="LFD7" s="65"/>
      <c r="LFE7" s="65"/>
      <c r="LFF7" s="65"/>
      <c r="LFG7" s="65"/>
      <c r="LFH7" s="65"/>
      <c r="LFI7" s="65"/>
      <c r="LFJ7" s="65"/>
      <c r="LFK7" s="65"/>
      <c r="LFL7" s="65"/>
      <c r="LFM7" s="65"/>
      <c r="LFN7" s="65"/>
      <c r="LFO7" s="65"/>
      <c r="LFP7" s="65"/>
      <c r="LFQ7" s="65"/>
      <c r="LFR7" s="65"/>
      <c r="LFS7" s="65"/>
      <c r="LFT7" s="65"/>
      <c r="LFU7" s="65"/>
      <c r="LFV7" s="65"/>
      <c r="LFW7" s="65"/>
      <c r="LFX7" s="65"/>
      <c r="LFY7" s="65"/>
      <c r="LFZ7" s="65"/>
      <c r="LGA7" s="65"/>
      <c r="LGB7" s="65"/>
      <c r="LGC7" s="65"/>
      <c r="LGD7" s="65"/>
      <c r="LGE7" s="65"/>
      <c r="LGF7" s="65"/>
      <c r="LGG7" s="65"/>
      <c r="LGH7" s="65"/>
      <c r="LGI7" s="65"/>
      <c r="LGJ7" s="65"/>
      <c r="LGK7" s="65"/>
      <c r="LGL7" s="65"/>
      <c r="LGM7" s="65"/>
      <c r="LGN7" s="65"/>
      <c r="LGO7" s="65"/>
      <c r="LGP7" s="65"/>
      <c r="LGQ7" s="65"/>
      <c r="LGR7" s="65"/>
      <c r="LGS7" s="65"/>
      <c r="LGT7" s="65"/>
      <c r="LGU7" s="65"/>
      <c r="LGV7" s="65"/>
      <c r="LGW7" s="65"/>
      <c r="LGX7" s="65"/>
      <c r="LGY7" s="65"/>
      <c r="LGZ7" s="65"/>
      <c r="LHA7" s="65"/>
      <c r="LHB7" s="65"/>
      <c r="LHC7" s="65"/>
      <c r="LHD7" s="65"/>
      <c r="LHE7" s="65"/>
      <c r="LHF7" s="65"/>
      <c r="LHG7" s="65"/>
      <c r="LHH7" s="65"/>
      <c r="LHI7" s="65"/>
      <c r="LHJ7" s="65"/>
      <c r="LHK7" s="65"/>
      <c r="LHL7" s="65"/>
      <c r="LHM7" s="65"/>
      <c r="LHN7" s="65"/>
      <c r="LHO7" s="65"/>
      <c r="LHP7" s="65"/>
      <c r="LHQ7" s="65"/>
      <c r="LHR7" s="65"/>
      <c r="LHS7" s="65"/>
      <c r="LHT7" s="65"/>
      <c r="LHU7" s="65"/>
      <c r="LHV7" s="65"/>
      <c r="LHW7" s="65"/>
      <c r="LHX7" s="65"/>
      <c r="LHY7" s="65"/>
      <c r="LHZ7" s="65"/>
      <c r="LIA7" s="65"/>
      <c r="LIB7" s="65"/>
      <c r="LIC7" s="65"/>
      <c r="LID7" s="65"/>
      <c r="LIE7" s="65"/>
      <c r="LIF7" s="65"/>
      <c r="LIG7" s="65"/>
      <c r="LIH7" s="65"/>
      <c r="LII7" s="65"/>
      <c r="LIJ7" s="65"/>
      <c r="LIK7" s="65"/>
      <c r="LIL7" s="65"/>
      <c r="LIM7" s="65"/>
      <c r="LIN7" s="65"/>
      <c r="LIO7" s="65"/>
      <c r="LIP7" s="65"/>
      <c r="LIQ7" s="65"/>
      <c r="LIR7" s="65"/>
      <c r="LIS7" s="65"/>
      <c r="LIT7" s="65"/>
      <c r="LIU7" s="65"/>
      <c r="LIV7" s="65"/>
      <c r="LIW7" s="65"/>
      <c r="LIX7" s="65"/>
      <c r="LIY7" s="65"/>
      <c r="LIZ7" s="65"/>
      <c r="LJA7" s="65"/>
      <c r="LJB7" s="65"/>
      <c r="LJC7" s="65"/>
      <c r="LJD7" s="65"/>
      <c r="LJE7" s="65"/>
      <c r="LJF7" s="65"/>
      <c r="LJG7" s="65"/>
      <c r="LJH7" s="65"/>
      <c r="LJI7" s="65"/>
      <c r="LJJ7" s="65"/>
      <c r="LJK7" s="65"/>
      <c r="LJL7" s="65"/>
      <c r="LJM7" s="65"/>
      <c r="LJN7" s="65"/>
      <c r="LJO7" s="65"/>
      <c r="LJP7" s="65"/>
      <c r="LJQ7" s="65"/>
      <c r="LJR7" s="65"/>
      <c r="LJS7" s="65"/>
      <c r="LJT7" s="65"/>
      <c r="LJU7" s="65"/>
      <c r="LJV7" s="65"/>
      <c r="LJW7" s="65"/>
      <c r="LJX7" s="65"/>
      <c r="LJY7" s="65"/>
      <c r="LJZ7" s="65"/>
      <c r="LKA7" s="65"/>
      <c r="LKB7" s="65"/>
      <c r="LKC7" s="65"/>
      <c r="LKD7" s="65"/>
      <c r="LKE7" s="65"/>
      <c r="LKF7" s="65"/>
      <c r="LKG7" s="65"/>
      <c r="LKH7" s="65"/>
      <c r="LKI7" s="65"/>
      <c r="LKJ7" s="65"/>
      <c r="LKK7" s="65"/>
      <c r="LKL7" s="65"/>
      <c r="LKM7" s="65"/>
      <c r="LKN7" s="65"/>
      <c r="LKO7" s="65"/>
      <c r="LKP7" s="65"/>
      <c r="LKQ7" s="65"/>
      <c r="LKR7" s="65"/>
      <c r="LKS7" s="65"/>
      <c r="LKT7" s="65"/>
      <c r="LKU7" s="65"/>
      <c r="LKV7" s="65"/>
      <c r="LKW7" s="65"/>
      <c r="LKX7" s="65"/>
      <c r="LKY7" s="65"/>
      <c r="LKZ7" s="65"/>
      <c r="LLA7" s="65"/>
      <c r="LLB7" s="65"/>
      <c r="LLC7" s="65"/>
      <c r="LLD7" s="65"/>
      <c r="LLE7" s="65"/>
      <c r="LLF7" s="65"/>
      <c r="LLG7" s="65"/>
      <c r="LLH7" s="65"/>
      <c r="LLI7" s="65"/>
      <c r="LLJ7" s="65"/>
      <c r="LLK7" s="65"/>
      <c r="LLL7" s="65"/>
      <c r="LLM7" s="65"/>
      <c r="LLN7" s="65"/>
      <c r="LLO7" s="65"/>
      <c r="LLP7" s="65"/>
      <c r="LLQ7" s="65"/>
      <c r="LLR7" s="65"/>
      <c r="LLS7" s="65"/>
      <c r="LLT7" s="65"/>
      <c r="LLU7" s="65"/>
      <c r="LLV7" s="65"/>
      <c r="LLW7" s="65"/>
      <c r="LLX7" s="65"/>
      <c r="LLY7" s="65"/>
      <c r="LLZ7" s="65"/>
      <c r="LMA7" s="65"/>
      <c r="LMB7" s="65"/>
      <c r="LMC7" s="65"/>
      <c r="LMD7" s="65"/>
      <c r="LME7" s="65"/>
      <c r="LMF7" s="65"/>
      <c r="LMG7" s="65"/>
      <c r="LMH7" s="65"/>
      <c r="LMI7" s="65"/>
      <c r="LMJ7" s="65"/>
      <c r="LMK7" s="65"/>
      <c r="LML7" s="65"/>
      <c r="LMM7" s="65"/>
      <c r="LMN7" s="65"/>
      <c r="LMO7" s="65"/>
      <c r="LMP7" s="65"/>
      <c r="LMQ7" s="65"/>
      <c r="LMR7" s="65"/>
      <c r="LMS7" s="65"/>
      <c r="LMT7" s="65"/>
      <c r="LMU7" s="65"/>
      <c r="LMV7" s="65"/>
      <c r="LMW7" s="65"/>
      <c r="LMX7" s="65"/>
      <c r="LMY7" s="65"/>
      <c r="LMZ7" s="65"/>
      <c r="LNA7" s="65"/>
      <c r="LNB7" s="65"/>
      <c r="LNC7" s="65"/>
      <c r="LND7" s="65"/>
      <c r="LNE7" s="65"/>
      <c r="LNF7" s="65"/>
      <c r="LNG7" s="65"/>
      <c r="LNH7" s="65"/>
      <c r="LNI7" s="65"/>
      <c r="LNJ7" s="65"/>
      <c r="LNK7" s="65"/>
      <c r="LNL7" s="65"/>
      <c r="LNM7" s="65"/>
      <c r="LNN7" s="65"/>
      <c r="LNO7" s="65"/>
      <c r="LNP7" s="65"/>
      <c r="LNQ7" s="65"/>
      <c r="LNR7" s="65"/>
      <c r="LNS7" s="65"/>
      <c r="LNT7" s="65"/>
      <c r="LNU7" s="65"/>
      <c r="LNV7" s="65"/>
      <c r="LNW7" s="65"/>
      <c r="LNX7" s="65"/>
      <c r="LNY7" s="65"/>
      <c r="LNZ7" s="65"/>
      <c r="LOA7" s="65"/>
      <c r="LOB7" s="65"/>
      <c r="LOC7" s="65"/>
      <c r="LOD7" s="65"/>
      <c r="LOE7" s="65"/>
      <c r="LOF7" s="65"/>
      <c r="LOG7" s="65"/>
      <c r="LOH7" s="65"/>
      <c r="LOI7" s="65"/>
      <c r="LOJ7" s="65"/>
      <c r="LOK7" s="65"/>
      <c r="LOL7" s="65"/>
      <c r="LOM7" s="65"/>
      <c r="LON7" s="65"/>
      <c r="LOO7" s="65"/>
      <c r="LOP7" s="65"/>
      <c r="LOQ7" s="65"/>
      <c r="LOR7" s="65"/>
      <c r="LOS7" s="65"/>
      <c r="LOT7" s="65"/>
      <c r="LOU7" s="65"/>
      <c r="LOV7" s="65"/>
      <c r="LOW7" s="65"/>
      <c r="LOX7" s="65"/>
      <c r="LOY7" s="65"/>
      <c r="LOZ7" s="65"/>
      <c r="LPA7" s="65"/>
      <c r="LPB7" s="65"/>
      <c r="LPC7" s="65"/>
      <c r="LPD7" s="65"/>
      <c r="LPE7" s="65"/>
      <c r="LPF7" s="65"/>
      <c r="LPG7" s="65"/>
      <c r="LPH7" s="65"/>
      <c r="LPI7" s="65"/>
      <c r="LPJ7" s="65"/>
      <c r="LPK7" s="65"/>
      <c r="LPL7" s="65"/>
      <c r="LPM7" s="65"/>
      <c r="LPN7" s="65"/>
      <c r="LPO7" s="65"/>
      <c r="LPP7" s="65"/>
      <c r="LPQ7" s="65"/>
      <c r="LPR7" s="65"/>
      <c r="LPS7" s="65"/>
      <c r="LPT7" s="65"/>
      <c r="LPU7" s="65"/>
      <c r="LPV7" s="65"/>
      <c r="LPW7" s="65"/>
      <c r="LPX7" s="65"/>
      <c r="LPY7" s="65"/>
      <c r="LPZ7" s="65"/>
      <c r="LQA7" s="65"/>
      <c r="LQB7" s="65"/>
      <c r="LQC7" s="65"/>
      <c r="LQD7" s="65"/>
      <c r="LQE7" s="65"/>
      <c r="LQF7" s="65"/>
      <c r="LQG7" s="65"/>
      <c r="LQH7" s="65"/>
      <c r="LQI7" s="65"/>
      <c r="LQJ7" s="65"/>
      <c r="LQK7" s="65"/>
      <c r="LQL7" s="65"/>
      <c r="LQM7" s="65"/>
      <c r="LQN7" s="65"/>
      <c r="LQO7" s="65"/>
      <c r="LQP7" s="65"/>
      <c r="LQQ7" s="65"/>
      <c r="LQR7" s="65"/>
      <c r="LQS7" s="65"/>
      <c r="LQT7" s="65"/>
      <c r="LQU7" s="65"/>
      <c r="LQV7" s="65"/>
      <c r="LQW7" s="65"/>
      <c r="LQX7" s="65"/>
      <c r="LQY7" s="65"/>
      <c r="LQZ7" s="65"/>
      <c r="LRA7" s="65"/>
      <c r="LRB7" s="65"/>
      <c r="LRC7" s="65"/>
      <c r="LRD7" s="65"/>
      <c r="LRE7" s="65"/>
      <c r="LRF7" s="65"/>
      <c r="LRG7" s="65"/>
      <c r="LRH7" s="65"/>
      <c r="LRI7" s="65"/>
      <c r="LRJ7" s="65"/>
      <c r="LRK7" s="65"/>
      <c r="LRL7" s="65"/>
      <c r="LRM7" s="65"/>
      <c r="LRN7" s="65"/>
      <c r="LRO7" s="65"/>
      <c r="LRP7" s="65"/>
      <c r="LRQ7" s="65"/>
      <c r="LRR7" s="65"/>
      <c r="LRS7" s="65"/>
      <c r="LRT7" s="65"/>
      <c r="LRU7" s="65"/>
      <c r="LRV7" s="65"/>
      <c r="LRW7" s="65"/>
      <c r="LRX7" s="65"/>
      <c r="LRY7" s="65"/>
      <c r="LRZ7" s="65"/>
      <c r="LSA7" s="65"/>
      <c r="LSB7" s="65"/>
      <c r="LSC7" s="65"/>
      <c r="LSD7" s="65"/>
      <c r="LSE7" s="65"/>
      <c r="LSF7" s="65"/>
      <c r="LSG7" s="65"/>
      <c r="LSH7" s="65"/>
      <c r="LSI7" s="65"/>
      <c r="LSJ7" s="65"/>
      <c r="LSK7" s="65"/>
      <c r="LSL7" s="65"/>
      <c r="LSM7" s="65"/>
      <c r="LSN7" s="65"/>
      <c r="LSO7" s="65"/>
      <c r="LSP7" s="65"/>
      <c r="LSQ7" s="65"/>
      <c r="LSR7" s="65"/>
      <c r="LSS7" s="65"/>
      <c r="LST7" s="65"/>
      <c r="LSU7" s="65"/>
      <c r="LSV7" s="65"/>
      <c r="LSW7" s="65"/>
      <c r="LSX7" s="65"/>
      <c r="LSY7" s="65"/>
      <c r="LSZ7" s="65"/>
      <c r="LTA7" s="65"/>
      <c r="LTB7" s="65"/>
      <c r="LTC7" s="65"/>
      <c r="LTD7" s="65"/>
      <c r="LTE7" s="65"/>
      <c r="LTF7" s="65"/>
      <c r="LTG7" s="65"/>
      <c r="LTH7" s="65"/>
      <c r="LTI7" s="65"/>
      <c r="LTJ7" s="65"/>
      <c r="LTK7" s="65"/>
      <c r="LTL7" s="65"/>
      <c r="LTM7" s="65"/>
      <c r="LTN7" s="65"/>
      <c r="LTO7" s="65"/>
      <c r="LTP7" s="65"/>
      <c r="LTQ7" s="65"/>
      <c r="LTR7" s="65"/>
      <c r="LTS7" s="65"/>
      <c r="LTT7" s="65"/>
      <c r="LTU7" s="65"/>
      <c r="LTV7" s="65"/>
      <c r="LTW7" s="65"/>
      <c r="LTX7" s="65"/>
      <c r="LTY7" s="65"/>
      <c r="LTZ7" s="65"/>
      <c r="LUA7" s="65"/>
      <c r="LUB7" s="65"/>
      <c r="LUC7" s="65"/>
      <c r="LUD7" s="65"/>
      <c r="LUE7" s="65"/>
      <c r="LUF7" s="65"/>
      <c r="LUG7" s="65"/>
      <c r="LUH7" s="65"/>
      <c r="LUI7" s="65"/>
      <c r="LUJ7" s="65"/>
      <c r="LUK7" s="65"/>
      <c r="LUL7" s="65"/>
      <c r="LUM7" s="65"/>
      <c r="LUN7" s="65"/>
      <c r="LUO7" s="65"/>
      <c r="LUP7" s="65"/>
      <c r="LUQ7" s="65"/>
      <c r="LUR7" s="65"/>
      <c r="LUS7" s="65"/>
      <c r="LUT7" s="65"/>
      <c r="LUU7" s="65"/>
      <c r="LUV7" s="65"/>
      <c r="LUW7" s="65"/>
      <c r="LUX7" s="65"/>
      <c r="LUY7" s="65"/>
      <c r="LUZ7" s="65"/>
      <c r="LVA7" s="65"/>
      <c r="LVB7" s="65"/>
      <c r="LVC7" s="65"/>
      <c r="LVD7" s="65"/>
      <c r="LVE7" s="65"/>
      <c r="LVF7" s="65"/>
      <c r="LVG7" s="65"/>
      <c r="LVH7" s="65"/>
      <c r="LVI7" s="65"/>
      <c r="LVJ7" s="65"/>
      <c r="LVK7" s="65"/>
      <c r="LVL7" s="65"/>
      <c r="LVM7" s="65"/>
      <c r="LVN7" s="65"/>
      <c r="LVO7" s="65"/>
      <c r="LVP7" s="65"/>
      <c r="LVQ7" s="65"/>
      <c r="LVR7" s="65"/>
      <c r="LVS7" s="65"/>
      <c r="LVT7" s="65"/>
      <c r="LVU7" s="65"/>
      <c r="LVV7" s="65"/>
      <c r="LVW7" s="65"/>
      <c r="LVX7" s="65"/>
      <c r="LVY7" s="65"/>
      <c r="LVZ7" s="65"/>
      <c r="LWA7" s="65"/>
      <c r="LWB7" s="65"/>
      <c r="LWC7" s="65"/>
      <c r="LWD7" s="65"/>
      <c r="LWE7" s="65"/>
      <c r="LWF7" s="65"/>
      <c r="LWG7" s="65"/>
      <c r="LWH7" s="65"/>
      <c r="LWI7" s="65"/>
      <c r="LWJ7" s="65"/>
      <c r="LWK7" s="65"/>
      <c r="LWL7" s="65"/>
      <c r="LWM7" s="65"/>
      <c r="LWN7" s="65"/>
      <c r="LWO7" s="65"/>
      <c r="LWP7" s="65"/>
      <c r="LWQ7" s="65"/>
      <c r="LWR7" s="65"/>
      <c r="LWS7" s="65"/>
      <c r="LWT7" s="65"/>
      <c r="LWU7" s="65"/>
      <c r="LWV7" s="65"/>
      <c r="LWW7" s="65"/>
      <c r="LWX7" s="65"/>
      <c r="LWY7" s="65"/>
      <c r="LWZ7" s="65"/>
      <c r="LXA7" s="65"/>
      <c r="LXB7" s="65"/>
      <c r="LXC7" s="65"/>
      <c r="LXD7" s="65"/>
      <c r="LXE7" s="65"/>
      <c r="LXF7" s="65"/>
      <c r="LXG7" s="65"/>
      <c r="LXH7" s="65"/>
      <c r="LXI7" s="65"/>
      <c r="LXJ7" s="65"/>
      <c r="LXK7" s="65"/>
      <c r="LXL7" s="65"/>
      <c r="LXM7" s="65"/>
      <c r="LXN7" s="65"/>
      <c r="LXO7" s="65"/>
      <c r="LXP7" s="65"/>
      <c r="LXQ7" s="65"/>
      <c r="LXR7" s="65"/>
      <c r="LXS7" s="65"/>
      <c r="LXT7" s="65"/>
      <c r="LXU7" s="65"/>
      <c r="LXV7" s="65"/>
      <c r="LXW7" s="65"/>
      <c r="LXX7" s="65"/>
      <c r="LXY7" s="65"/>
      <c r="LXZ7" s="65"/>
      <c r="LYA7" s="65"/>
      <c r="LYB7" s="65"/>
      <c r="LYC7" s="65"/>
      <c r="LYD7" s="65"/>
      <c r="LYE7" s="65"/>
      <c r="LYF7" s="65"/>
      <c r="LYG7" s="65"/>
      <c r="LYH7" s="65"/>
      <c r="LYI7" s="65"/>
      <c r="LYJ7" s="65"/>
      <c r="LYK7" s="65"/>
      <c r="LYL7" s="65"/>
      <c r="LYM7" s="65"/>
      <c r="LYN7" s="65"/>
      <c r="LYO7" s="65"/>
      <c r="LYP7" s="65"/>
      <c r="LYQ7" s="65"/>
      <c r="LYR7" s="65"/>
      <c r="LYS7" s="65"/>
      <c r="LYT7" s="65"/>
      <c r="LYU7" s="65"/>
      <c r="LYV7" s="65"/>
      <c r="LYW7" s="65"/>
      <c r="LYX7" s="65"/>
      <c r="LYY7" s="65"/>
      <c r="LYZ7" s="65"/>
      <c r="LZA7" s="65"/>
      <c r="LZB7" s="65"/>
      <c r="LZC7" s="65"/>
      <c r="LZD7" s="65"/>
      <c r="LZE7" s="65"/>
      <c r="LZF7" s="65"/>
      <c r="LZG7" s="65"/>
      <c r="LZH7" s="65"/>
      <c r="LZI7" s="65"/>
      <c r="LZJ7" s="65"/>
      <c r="LZK7" s="65"/>
      <c r="LZL7" s="65"/>
      <c r="LZM7" s="65"/>
      <c r="LZN7" s="65"/>
      <c r="LZO7" s="65"/>
      <c r="LZP7" s="65"/>
      <c r="LZQ7" s="65"/>
      <c r="LZR7" s="65"/>
      <c r="LZS7" s="65"/>
      <c r="LZT7" s="65"/>
      <c r="LZU7" s="65"/>
      <c r="LZV7" s="65"/>
      <c r="LZW7" s="65"/>
      <c r="LZX7" s="65"/>
      <c r="LZY7" s="65"/>
      <c r="LZZ7" s="65"/>
      <c r="MAA7" s="65"/>
      <c r="MAB7" s="65"/>
      <c r="MAC7" s="65"/>
      <c r="MAD7" s="65"/>
      <c r="MAE7" s="65"/>
      <c r="MAF7" s="65"/>
      <c r="MAG7" s="65"/>
      <c r="MAH7" s="65"/>
      <c r="MAI7" s="65"/>
      <c r="MAJ7" s="65"/>
      <c r="MAK7" s="65"/>
      <c r="MAL7" s="65"/>
      <c r="MAM7" s="65"/>
      <c r="MAN7" s="65"/>
      <c r="MAO7" s="65"/>
      <c r="MAP7" s="65"/>
      <c r="MAQ7" s="65"/>
      <c r="MAR7" s="65"/>
      <c r="MAS7" s="65"/>
      <c r="MAT7" s="65"/>
      <c r="MAU7" s="65"/>
      <c r="MAV7" s="65"/>
      <c r="MAW7" s="65"/>
      <c r="MAX7" s="65"/>
      <c r="MAY7" s="65"/>
      <c r="MAZ7" s="65"/>
      <c r="MBA7" s="65"/>
      <c r="MBB7" s="65"/>
      <c r="MBC7" s="65"/>
      <c r="MBD7" s="65"/>
      <c r="MBE7" s="65"/>
      <c r="MBF7" s="65"/>
      <c r="MBG7" s="65"/>
      <c r="MBH7" s="65"/>
      <c r="MBI7" s="65"/>
      <c r="MBJ7" s="65"/>
      <c r="MBK7" s="65"/>
      <c r="MBL7" s="65"/>
      <c r="MBM7" s="65"/>
      <c r="MBN7" s="65"/>
      <c r="MBO7" s="65"/>
      <c r="MBP7" s="65"/>
      <c r="MBQ7" s="65"/>
      <c r="MBR7" s="65"/>
      <c r="MBS7" s="65"/>
      <c r="MBT7" s="65"/>
      <c r="MBU7" s="65"/>
      <c r="MBV7" s="65"/>
      <c r="MBW7" s="65"/>
      <c r="MBX7" s="65"/>
      <c r="MBY7" s="65"/>
      <c r="MBZ7" s="65"/>
      <c r="MCA7" s="65"/>
      <c r="MCB7" s="65"/>
      <c r="MCC7" s="65"/>
      <c r="MCD7" s="65"/>
      <c r="MCE7" s="65"/>
      <c r="MCF7" s="65"/>
      <c r="MCG7" s="65"/>
      <c r="MCH7" s="65"/>
      <c r="MCI7" s="65"/>
      <c r="MCJ7" s="65"/>
      <c r="MCK7" s="65"/>
      <c r="MCL7" s="65"/>
      <c r="MCM7" s="65"/>
      <c r="MCN7" s="65"/>
      <c r="MCO7" s="65"/>
      <c r="MCP7" s="65"/>
      <c r="MCQ7" s="65"/>
      <c r="MCR7" s="65"/>
      <c r="MCS7" s="65"/>
      <c r="MCT7" s="65"/>
      <c r="MCU7" s="65"/>
      <c r="MCV7" s="65"/>
      <c r="MCW7" s="65"/>
      <c r="MCX7" s="65"/>
      <c r="MCY7" s="65"/>
      <c r="MCZ7" s="65"/>
      <c r="MDA7" s="65"/>
      <c r="MDB7" s="65"/>
      <c r="MDC7" s="65"/>
      <c r="MDD7" s="65"/>
      <c r="MDE7" s="65"/>
      <c r="MDF7" s="65"/>
      <c r="MDG7" s="65"/>
      <c r="MDH7" s="65"/>
      <c r="MDI7" s="65"/>
      <c r="MDJ7" s="65"/>
      <c r="MDK7" s="65"/>
      <c r="MDL7" s="65"/>
      <c r="MDM7" s="65"/>
      <c r="MDN7" s="65"/>
      <c r="MDO7" s="65"/>
      <c r="MDP7" s="65"/>
      <c r="MDQ7" s="65"/>
      <c r="MDR7" s="65"/>
      <c r="MDS7" s="65"/>
      <c r="MDT7" s="65"/>
      <c r="MDU7" s="65"/>
      <c r="MDV7" s="65"/>
      <c r="MDW7" s="65"/>
      <c r="MDX7" s="65"/>
      <c r="MDY7" s="65"/>
      <c r="MDZ7" s="65"/>
      <c r="MEA7" s="65"/>
      <c r="MEB7" s="65"/>
      <c r="MEC7" s="65"/>
      <c r="MED7" s="65"/>
      <c r="MEE7" s="65"/>
      <c r="MEF7" s="65"/>
      <c r="MEG7" s="65"/>
      <c r="MEH7" s="65"/>
      <c r="MEI7" s="65"/>
      <c r="MEJ7" s="65"/>
      <c r="MEK7" s="65"/>
      <c r="MEL7" s="65"/>
      <c r="MEM7" s="65"/>
      <c r="MEN7" s="65"/>
      <c r="MEO7" s="65"/>
      <c r="MEP7" s="65"/>
      <c r="MEQ7" s="65"/>
      <c r="MER7" s="65"/>
      <c r="MES7" s="65"/>
      <c r="MET7" s="65"/>
      <c r="MEU7" s="65"/>
      <c r="MEV7" s="65"/>
      <c r="MEW7" s="65"/>
      <c r="MEX7" s="65"/>
      <c r="MEY7" s="65"/>
      <c r="MEZ7" s="65"/>
      <c r="MFA7" s="65"/>
      <c r="MFB7" s="65"/>
      <c r="MFC7" s="65"/>
      <c r="MFD7" s="65"/>
      <c r="MFE7" s="65"/>
      <c r="MFF7" s="65"/>
      <c r="MFG7" s="65"/>
      <c r="MFH7" s="65"/>
      <c r="MFI7" s="65"/>
      <c r="MFJ7" s="65"/>
      <c r="MFK7" s="65"/>
      <c r="MFL7" s="65"/>
      <c r="MFM7" s="65"/>
      <c r="MFN7" s="65"/>
      <c r="MFO7" s="65"/>
      <c r="MFP7" s="65"/>
      <c r="MFQ7" s="65"/>
      <c r="MFR7" s="65"/>
      <c r="MFS7" s="65"/>
      <c r="MFT7" s="65"/>
      <c r="MFU7" s="65"/>
      <c r="MFV7" s="65"/>
      <c r="MFW7" s="65"/>
      <c r="MFX7" s="65"/>
      <c r="MFY7" s="65"/>
      <c r="MFZ7" s="65"/>
      <c r="MGA7" s="65"/>
      <c r="MGB7" s="65"/>
      <c r="MGC7" s="65"/>
      <c r="MGD7" s="65"/>
      <c r="MGE7" s="65"/>
      <c r="MGF7" s="65"/>
      <c r="MGG7" s="65"/>
      <c r="MGH7" s="65"/>
      <c r="MGI7" s="65"/>
      <c r="MGJ7" s="65"/>
      <c r="MGK7" s="65"/>
      <c r="MGL7" s="65"/>
      <c r="MGM7" s="65"/>
      <c r="MGN7" s="65"/>
      <c r="MGO7" s="65"/>
      <c r="MGP7" s="65"/>
      <c r="MGQ7" s="65"/>
      <c r="MGR7" s="65"/>
      <c r="MGS7" s="65"/>
      <c r="MGT7" s="65"/>
      <c r="MGU7" s="65"/>
      <c r="MGV7" s="65"/>
      <c r="MGW7" s="65"/>
      <c r="MGX7" s="65"/>
      <c r="MGY7" s="65"/>
      <c r="MGZ7" s="65"/>
      <c r="MHA7" s="65"/>
      <c r="MHB7" s="65"/>
      <c r="MHC7" s="65"/>
      <c r="MHD7" s="65"/>
      <c r="MHE7" s="65"/>
      <c r="MHF7" s="65"/>
      <c r="MHG7" s="65"/>
      <c r="MHH7" s="65"/>
      <c r="MHI7" s="65"/>
      <c r="MHJ7" s="65"/>
      <c r="MHK7" s="65"/>
      <c r="MHL7" s="65"/>
      <c r="MHM7" s="65"/>
      <c r="MHN7" s="65"/>
      <c r="MHO7" s="65"/>
      <c r="MHP7" s="65"/>
      <c r="MHQ7" s="65"/>
      <c r="MHR7" s="65"/>
      <c r="MHS7" s="65"/>
      <c r="MHT7" s="65"/>
      <c r="MHU7" s="65"/>
      <c r="MHV7" s="65"/>
      <c r="MHW7" s="65"/>
      <c r="MHX7" s="65"/>
      <c r="MHY7" s="65"/>
      <c r="MHZ7" s="65"/>
      <c r="MIA7" s="65"/>
      <c r="MIB7" s="65"/>
      <c r="MIC7" s="65"/>
      <c r="MID7" s="65"/>
      <c r="MIE7" s="65"/>
      <c r="MIF7" s="65"/>
      <c r="MIG7" s="65"/>
      <c r="MIH7" s="65"/>
      <c r="MII7" s="65"/>
      <c r="MIJ7" s="65"/>
      <c r="MIK7" s="65"/>
      <c r="MIL7" s="65"/>
      <c r="MIM7" s="65"/>
      <c r="MIN7" s="65"/>
      <c r="MIO7" s="65"/>
      <c r="MIP7" s="65"/>
      <c r="MIQ7" s="65"/>
      <c r="MIR7" s="65"/>
      <c r="MIS7" s="65"/>
      <c r="MIT7" s="65"/>
      <c r="MIU7" s="65"/>
      <c r="MIV7" s="65"/>
      <c r="MIW7" s="65"/>
      <c r="MIX7" s="65"/>
      <c r="MIY7" s="65"/>
      <c r="MIZ7" s="65"/>
      <c r="MJA7" s="65"/>
      <c r="MJB7" s="65"/>
      <c r="MJC7" s="65"/>
      <c r="MJD7" s="65"/>
      <c r="MJE7" s="65"/>
      <c r="MJF7" s="65"/>
      <c r="MJG7" s="65"/>
      <c r="MJH7" s="65"/>
      <c r="MJI7" s="65"/>
      <c r="MJJ7" s="65"/>
      <c r="MJK7" s="65"/>
      <c r="MJL7" s="65"/>
      <c r="MJM7" s="65"/>
      <c r="MJN7" s="65"/>
      <c r="MJO7" s="65"/>
      <c r="MJP7" s="65"/>
      <c r="MJQ7" s="65"/>
      <c r="MJR7" s="65"/>
      <c r="MJS7" s="65"/>
      <c r="MJT7" s="65"/>
      <c r="MJU7" s="65"/>
      <c r="MJV7" s="65"/>
      <c r="MJW7" s="65"/>
      <c r="MJX7" s="65"/>
      <c r="MJY7" s="65"/>
      <c r="MJZ7" s="65"/>
      <c r="MKA7" s="65"/>
      <c r="MKB7" s="65"/>
      <c r="MKC7" s="65"/>
      <c r="MKD7" s="65"/>
      <c r="MKE7" s="65"/>
      <c r="MKF7" s="65"/>
      <c r="MKG7" s="65"/>
      <c r="MKH7" s="65"/>
      <c r="MKI7" s="65"/>
      <c r="MKJ7" s="65"/>
      <c r="MKK7" s="65"/>
      <c r="MKL7" s="65"/>
      <c r="MKM7" s="65"/>
      <c r="MKN7" s="65"/>
      <c r="MKO7" s="65"/>
      <c r="MKP7" s="65"/>
      <c r="MKQ7" s="65"/>
      <c r="MKR7" s="65"/>
      <c r="MKS7" s="65"/>
      <c r="MKT7" s="65"/>
      <c r="MKU7" s="65"/>
      <c r="MKV7" s="65"/>
      <c r="MKW7" s="65"/>
      <c r="MKX7" s="65"/>
      <c r="MKY7" s="65"/>
      <c r="MKZ7" s="65"/>
      <c r="MLA7" s="65"/>
      <c r="MLB7" s="65"/>
      <c r="MLC7" s="65"/>
      <c r="MLD7" s="65"/>
      <c r="MLE7" s="65"/>
      <c r="MLF7" s="65"/>
      <c r="MLG7" s="65"/>
      <c r="MLH7" s="65"/>
      <c r="MLI7" s="65"/>
      <c r="MLJ7" s="65"/>
      <c r="MLK7" s="65"/>
      <c r="MLL7" s="65"/>
      <c r="MLM7" s="65"/>
      <c r="MLN7" s="65"/>
      <c r="MLO7" s="65"/>
      <c r="MLP7" s="65"/>
      <c r="MLQ7" s="65"/>
      <c r="MLR7" s="65"/>
      <c r="MLS7" s="65"/>
      <c r="MLT7" s="65"/>
      <c r="MLU7" s="65"/>
      <c r="MLV7" s="65"/>
      <c r="MLW7" s="65"/>
      <c r="MLX7" s="65"/>
      <c r="MLY7" s="65"/>
      <c r="MLZ7" s="65"/>
      <c r="MMA7" s="65"/>
      <c r="MMB7" s="65"/>
      <c r="MMC7" s="65"/>
      <c r="MMD7" s="65"/>
      <c r="MME7" s="65"/>
      <c r="MMF7" s="65"/>
      <c r="MMG7" s="65"/>
      <c r="MMH7" s="65"/>
      <c r="MMI7" s="65"/>
      <c r="MMJ7" s="65"/>
      <c r="MMK7" s="65"/>
      <c r="MML7" s="65"/>
      <c r="MMM7" s="65"/>
      <c r="MMN7" s="65"/>
      <c r="MMO7" s="65"/>
      <c r="MMP7" s="65"/>
      <c r="MMQ7" s="65"/>
      <c r="MMR7" s="65"/>
      <c r="MMS7" s="65"/>
      <c r="MMT7" s="65"/>
      <c r="MMU7" s="65"/>
      <c r="MMV7" s="65"/>
      <c r="MMW7" s="65"/>
      <c r="MMX7" s="65"/>
      <c r="MMY7" s="65"/>
      <c r="MMZ7" s="65"/>
      <c r="MNA7" s="65"/>
      <c r="MNB7" s="65"/>
      <c r="MNC7" s="65"/>
      <c r="MND7" s="65"/>
      <c r="MNE7" s="65"/>
      <c r="MNF7" s="65"/>
      <c r="MNG7" s="65"/>
      <c r="MNH7" s="65"/>
      <c r="MNI7" s="65"/>
      <c r="MNJ7" s="65"/>
      <c r="MNK7" s="65"/>
      <c r="MNL7" s="65"/>
      <c r="MNM7" s="65"/>
      <c r="MNN7" s="65"/>
      <c r="MNO7" s="65"/>
      <c r="MNP7" s="65"/>
      <c r="MNQ7" s="65"/>
      <c r="MNR7" s="65"/>
      <c r="MNS7" s="65"/>
      <c r="MNT7" s="65"/>
      <c r="MNU7" s="65"/>
      <c r="MNV7" s="65"/>
      <c r="MNW7" s="65"/>
      <c r="MNX7" s="65"/>
      <c r="MNY7" s="65"/>
      <c r="MNZ7" s="65"/>
      <c r="MOA7" s="65"/>
      <c r="MOB7" s="65"/>
      <c r="MOC7" s="65"/>
      <c r="MOD7" s="65"/>
      <c r="MOE7" s="65"/>
      <c r="MOF7" s="65"/>
      <c r="MOG7" s="65"/>
      <c r="MOH7" s="65"/>
      <c r="MOI7" s="65"/>
      <c r="MOJ7" s="65"/>
      <c r="MOK7" s="65"/>
      <c r="MOL7" s="65"/>
      <c r="MOM7" s="65"/>
      <c r="MON7" s="65"/>
      <c r="MOO7" s="65"/>
      <c r="MOP7" s="65"/>
      <c r="MOQ7" s="65"/>
      <c r="MOR7" s="65"/>
      <c r="MOS7" s="65"/>
      <c r="MOT7" s="65"/>
      <c r="MOU7" s="65"/>
      <c r="MOV7" s="65"/>
      <c r="MOW7" s="65"/>
      <c r="MOX7" s="65"/>
      <c r="MOY7" s="65"/>
      <c r="MOZ7" s="65"/>
      <c r="MPA7" s="65"/>
      <c r="MPB7" s="65"/>
      <c r="MPC7" s="65"/>
      <c r="MPD7" s="65"/>
      <c r="MPE7" s="65"/>
      <c r="MPF7" s="65"/>
      <c r="MPG7" s="65"/>
      <c r="MPH7" s="65"/>
      <c r="MPI7" s="65"/>
      <c r="MPJ7" s="65"/>
      <c r="MPK7" s="65"/>
      <c r="MPL7" s="65"/>
      <c r="MPM7" s="65"/>
      <c r="MPN7" s="65"/>
      <c r="MPO7" s="65"/>
      <c r="MPP7" s="65"/>
      <c r="MPQ7" s="65"/>
      <c r="MPR7" s="65"/>
      <c r="MPS7" s="65"/>
      <c r="MPT7" s="65"/>
      <c r="MPU7" s="65"/>
      <c r="MPV7" s="65"/>
      <c r="MPW7" s="65"/>
      <c r="MPX7" s="65"/>
      <c r="MPY7" s="65"/>
      <c r="MPZ7" s="65"/>
      <c r="MQA7" s="65"/>
      <c r="MQB7" s="65"/>
      <c r="MQC7" s="65"/>
      <c r="MQD7" s="65"/>
      <c r="MQE7" s="65"/>
      <c r="MQF7" s="65"/>
      <c r="MQG7" s="65"/>
      <c r="MQH7" s="65"/>
      <c r="MQI7" s="65"/>
      <c r="MQJ7" s="65"/>
      <c r="MQK7" s="65"/>
      <c r="MQL7" s="65"/>
      <c r="MQM7" s="65"/>
      <c r="MQN7" s="65"/>
      <c r="MQO7" s="65"/>
      <c r="MQP7" s="65"/>
      <c r="MQQ7" s="65"/>
      <c r="MQR7" s="65"/>
      <c r="MQS7" s="65"/>
      <c r="MQT7" s="65"/>
      <c r="MQU7" s="65"/>
      <c r="MQV7" s="65"/>
      <c r="MQW7" s="65"/>
      <c r="MQX7" s="65"/>
      <c r="MQY7" s="65"/>
      <c r="MQZ7" s="65"/>
      <c r="MRA7" s="65"/>
      <c r="MRB7" s="65"/>
      <c r="MRC7" s="65"/>
      <c r="MRD7" s="65"/>
      <c r="MRE7" s="65"/>
      <c r="MRF7" s="65"/>
      <c r="MRG7" s="65"/>
      <c r="MRH7" s="65"/>
      <c r="MRI7" s="65"/>
      <c r="MRJ7" s="65"/>
      <c r="MRK7" s="65"/>
      <c r="MRL7" s="65"/>
      <c r="MRM7" s="65"/>
      <c r="MRN7" s="65"/>
      <c r="MRO7" s="65"/>
      <c r="MRP7" s="65"/>
      <c r="MRQ7" s="65"/>
      <c r="MRR7" s="65"/>
      <c r="MRS7" s="65"/>
      <c r="MRT7" s="65"/>
      <c r="MRU7" s="65"/>
      <c r="MRV7" s="65"/>
      <c r="MRW7" s="65"/>
      <c r="MRX7" s="65"/>
      <c r="MRY7" s="65"/>
      <c r="MRZ7" s="65"/>
      <c r="MSA7" s="65"/>
      <c r="MSB7" s="65"/>
      <c r="MSC7" s="65"/>
      <c r="MSD7" s="65"/>
      <c r="MSE7" s="65"/>
      <c r="MSF7" s="65"/>
      <c r="MSG7" s="65"/>
      <c r="MSH7" s="65"/>
      <c r="MSI7" s="65"/>
      <c r="MSJ7" s="65"/>
      <c r="MSK7" s="65"/>
      <c r="MSL7" s="65"/>
      <c r="MSM7" s="65"/>
      <c r="MSN7" s="65"/>
      <c r="MSO7" s="65"/>
      <c r="MSP7" s="65"/>
      <c r="MSQ7" s="65"/>
      <c r="MSR7" s="65"/>
      <c r="MSS7" s="65"/>
      <c r="MST7" s="65"/>
      <c r="MSU7" s="65"/>
      <c r="MSV7" s="65"/>
      <c r="MSW7" s="65"/>
      <c r="MSX7" s="65"/>
      <c r="MSY7" s="65"/>
      <c r="MSZ7" s="65"/>
      <c r="MTA7" s="65"/>
      <c r="MTB7" s="65"/>
      <c r="MTC7" s="65"/>
      <c r="MTD7" s="65"/>
      <c r="MTE7" s="65"/>
      <c r="MTF7" s="65"/>
      <c r="MTG7" s="65"/>
      <c r="MTH7" s="65"/>
      <c r="MTI7" s="65"/>
      <c r="MTJ7" s="65"/>
      <c r="MTK7" s="65"/>
      <c r="MTL7" s="65"/>
      <c r="MTM7" s="65"/>
      <c r="MTN7" s="65"/>
      <c r="MTO7" s="65"/>
      <c r="MTP7" s="65"/>
      <c r="MTQ7" s="65"/>
      <c r="MTR7" s="65"/>
      <c r="MTS7" s="65"/>
      <c r="MTT7" s="65"/>
      <c r="MTU7" s="65"/>
      <c r="MTV7" s="65"/>
      <c r="MTW7" s="65"/>
      <c r="MTX7" s="65"/>
      <c r="MTY7" s="65"/>
      <c r="MTZ7" s="65"/>
      <c r="MUA7" s="65"/>
      <c r="MUB7" s="65"/>
      <c r="MUC7" s="65"/>
      <c r="MUD7" s="65"/>
      <c r="MUE7" s="65"/>
      <c r="MUF7" s="65"/>
      <c r="MUG7" s="65"/>
      <c r="MUH7" s="65"/>
      <c r="MUI7" s="65"/>
      <c r="MUJ7" s="65"/>
      <c r="MUK7" s="65"/>
      <c r="MUL7" s="65"/>
      <c r="MUM7" s="65"/>
      <c r="MUN7" s="65"/>
      <c r="MUO7" s="65"/>
      <c r="MUP7" s="65"/>
      <c r="MUQ7" s="65"/>
      <c r="MUR7" s="65"/>
      <c r="MUS7" s="65"/>
      <c r="MUT7" s="65"/>
      <c r="MUU7" s="65"/>
      <c r="MUV7" s="65"/>
      <c r="MUW7" s="65"/>
      <c r="MUX7" s="65"/>
      <c r="MUY7" s="65"/>
      <c r="MUZ7" s="65"/>
      <c r="MVA7" s="65"/>
      <c r="MVB7" s="65"/>
      <c r="MVC7" s="65"/>
      <c r="MVD7" s="65"/>
      <c r="MVE7" s="65"/>
      <c r="MVF7" s="65"/>
      <c r="MVG7" s="65"/>
      <c r="MVH7" s="65"/>
      <c r="MVI7" s="65"/>
      <c r="MVJ7" s="65"/>
      <c r="MVK7" s="65"/>
      <c r="MVL7" s="65"/>
      <c r="MVM7" s="65"/>
      <c r="MVN7" s="65"/>
      <c r="MVO7" s="65"/>
      <c r="MVP7" s="65"/>
      <c r="MVQ7" s="65"/>
      <c r="MVR7" s="65"/>
      <c r="MVS7" s="65"/>
      <c r="MVT7" s="65"/>
      <c r="MVU7" s="65"/>
      <c r="MVV7" s="65"/>
      <c r="MVW7" s="65"/>
      <c r="MVX7" s="65"/>
      <c r="MVY7" s="65"/>
      <c r="MVZ7" s="65"/>
      <c r="MWA7" s="65"/>
      <c r="MWB7" s="65"/>
      <c r="MWC7" s="65"/>
      <c r="MWD7" s="65"/>
      <c r="MWE7" s="65"/>
      <c r="MWF7" s="65"/>
      <c r="MWG7" s="65"/>
      <c r="MWH7" s="65"/>
      <c r="MWI7" s="65"/>
      <c r="MWJ7" s="65"/>
      <c r="MWK7" s="65"/>
      <c r="MWL7" s="65"/>
      <c r="MWM7" s="65"/>
      <c r="MWN7" s="65"/>
      <c r="MWO7" s="65"/>
      <c r="MWP7" s="65"/>
      <c r="MWQ7" s="65"/>
      <c r="MWR7" s="65"/>
      <c r="MWS7" s="65"/>
      <c r="MWT7" s="65"/>
      <c r="MWU7" s="65"/>
      <c r="MWV7" s="65"/>
      <c r="MWW7" s="65"/>
      <c r="MWX7" s="65"/>
      <c r="MWY7" s="65"/>
      <c r="MWZ7" s="65"/>
      <c r="MXA7" s="65"/>
      <c r="MXB7" s="65"/>
      <c r="MXC7" s="65"/>
      <c r="MXD7" s="65"/>
      <c r="MXE7" s="65"/>
      <c r="MXF7" s="65"/>
      <c r="MXG7" s="65"/>
      <c r="MXH7" s="65"/>
      <c r="MXI7" s="65"/>
      <c r="MXJ7" s="65"/>
      <c r="MXK7" s="65"/>
      <c r="MXL7" s="65"/>
      <c r="MXM7" s="65"/>
      <c r="MXN7" s="65"/>
      <c r="MXO7" s="65"/>
      <c r="MXP7" s="65"/>
      <c r="MXQ7" s="65"/>
      <c r="MXR7" s="65"/>
      <c r="MXS7" s="65"/>
      <c r="MXT7" s="65"/>
      <c r="MXU7" s="65"/>
      <c r="MXV7" s="65"/>
      <c r="MXW7" s="65"/>
      <c r="MXX7" s="65"/>
      <c r="MXY7" s="65"/>
      <c r="MXZ7" s="65"/>
      <c r="MYA7" s="65"/>
      <c r="MYB7" s="65"/>
      <c r="MYC7" s="65"/>
      <c r="MYD7" s="65"/>
      <c r="MYE7" s="65"/>
      <c r="MYF7" s="65"/>
      <c r="MYG7" s="65"/>
      <c r="MYH7" s="65"/>
      <c r="MYI7" s="65"/>
      <c r="MYJ7" s="65"/>
      <c r="MYK7" s="65"/>
      <c r="MYL7" s="65"/>
      <c r="MYM7" s="65"/>
      <c r="MYN7" s="65"/>
      <c r="MYO7" s="65"/>
      <c r="MYP7" s="65"/>
      <c r="MYQ7" s="65"/>
      <c r="MYR7" s="65"/>
      <c r="MYS7" s="65"/>
      <c r="MYT7" s="65"/>
      <c r="MYU7" s="65"/>
      <c r="MYV7" s="65"/>
      <c r="MYW7" s="65"/>
      <c r="MYX7" s="65"/>
      <c r="MYY7" s="65"/>
      <c r="MYZ7" s="65"/>
      <c r="MZA7" s="65"/>
      <c r="MZB7" s="65"/>
      <c r="MZC7" s="65"/>
      <c r="MZD7" s="65"/>
      <c r="MZE7" s="65"/>
      <c r="MZF7" s="65"/>
      <c r="MZG7" s="65"/>
      <c r="MZH7" s="65"/>
      <c r="MZI7" s="65"/>
      <c r="MZJ7" s="65"/>
      <c r="MZK7" s="65"/>
      <c r="MZL7" s="65"/>
      <c r="MZM7" s="65"/>
      <c r="MZN7" s="65"/>
      <c r="MZO7" s="65"/>
      <c r="MZP7" s="65"/>
      <c r="MZQ7" s="65"/>
      <c r="MZR7" s="65"/>
      <c r="MZS7" s="65"/>
      <c r="MZT7" s="65"/>
      <c r="MZU7" s="65"/>
      <c r="MZV7" s="65"/>
      <c r="MZW7" s="65"/>
      <c r="MZX7" s="65"/>
      <c r="MZY7" s="65"/>
      <c r="MZZ7" s="65"/>
      <c r="NAA7" s="65"/>
      <c r="NAB7" s="65"/>
      <c r="NAC7" s="65"/>
      <c r="NAD7" s="65"/>
      <c r="NAE7" s="65"/>
      <c r="NAF7" s="65"/>
      <c r="NAG7" s="65"/>
      <c r="NAH7" s="65"/>
      <c r="NAI7" s="65"/>
      <c r="NAJ7" s="65"/>
      <c r="NAK7" s="65"/>
      <c r="NAL7" s="65"/>
      <c r="NAM7" s="65"/>
      <c r="NAN7" s="65"/>
      <c r="NAO7" s="65"/>
      <c r="NAP7" s="65"/>
      <c r="NAQ7" s="65"/>
      <c r="NAR7" s="65"/>
      <c r="NAS7" s="65"/>
      <c r="NAT7" s="65"/>
      <c r="NAU7" s="65"/>
      <c r="NAV7" s="65"/>
      <c r="NAW7" s="65"/>
      <c r="NAX7" s="65"/>
      <c r="NAY7" s="65"/>
      <c r="NAZ7" s="65"/>
      <c r="NBA7" s="65"/>
      <c r="NBB7" s="65"/>
      <c r="NBC7" s="65"/>
      <c r="NBD7" s="65"/>
      <c r="NBE7" s="65"/>
      <c r="NBF7" s="65"/>
      <c r="NBG7" s="65"/>
      <c r="NBH7" s="65"/>
      <c r="NBI7" s="65"/>
      <c r="NBJ7" s="65"/>
      <c r="NBK7" s="65"/>
      <c r="NBL7" s="65"/>
      <c r="NBM7" s="65"/>
      <c r="NBN7" s="65"/>
      <c r="NBO7" s="65"/>
      <c r="NBP7" s="65"/>
      <c r="NBQ7" s="65"/>
      <c r="NBR7" s="65"/>
      <c r="NBS7" s="65"/>
      <c r="NBT7" s="65"/>
      <c r="NBU7" s="65"/>
      <c r="NBV7" s="65"/>
      <c r="NBW7" s="65"/>
      <c r="NBX7" s="65"/>
      <c r="NBY7" s="65"/>
      <c r="NBZ7" s="65"/>
      <c r="NCA7" s="65"/>
      <c r="NCB7" s="65"/>
      <c r="NCC7" s="65"/>
      <c r="NCD7" s="65"/>
      <c r="NCE7" s="65"/>
      <c r="NCF7" s="65"/>
      <c r="NCG7" s="65"/>
      <c r="NCH7" s="65"/>
      <c r="NCI7" s="65"/>
      <c r="NCJ7" s="65"/>
      <c r="NCK7" s="65"/>
      <c r="NCL7" s="65"/>
      <c r="NCM7" s="65"/>
      <c r="NCN7" s="65"/>
      <c r="NCO7" s="65"/>
      <c r="NCP7" s="65"/>
      <c r="NCQ7" s="65"/>
      <c r="NCR7" s="65"/>
      <c r="NCS7" s="65"/>
      <c r="NCT7" s="65"/>
      <c r="NCU7" s="65"/>
      <c r="NCV7" s="65"/>
      <c r="NCW7" s="65"/>
      <c r="NCX7" s="65"/>
      <c r="NCY7" s="65"/>
      <c r="NCZ7" s="65"/>
      <c r="NDA7" s="65"/>
      <c r="NDB7" s="65"/>
      <c r="NDC7" s="65"/>
      <c r="NDD7" s="65"/>
      <c r="NDE7" s="65"/>
      <c r="NDF7" s="65"/>
      <c r="NDG7" s="65"/>
      <c r="NDH7" s="65"/>
      <c r="NDI7" s="65"/>
      <c r="NDJ7" s="65"/>
      <c r="NDK7" s="65"/>
      <c r="NDL7" s="65"/>
      <c r="NDM7" s="65"/>
      <c r="NDN7" s="65"/>
      <c r="NDO7" s="65"/>
      <c r="NDP7" s="65"/>
      <c r="NDQ7" s="65"/>
      <c r="NDR7" s="65"/>
      <c r="NDS7" s="65"/>
      <c r="NDT7" s="65"/>
      <c r="NDU7" s="65"/>
      <c r="NDV7" s="65"/>
      <c r="NDW7" s="65"/>
      <c r="NDX7" s="65"/>
      <c r="NDY7" s="65"/>
      <c r="NDZ7" s="65"/>
      <c r="NEA7" s="65"/>
      <c r="NEB7" s="65"/>
      <c r="NEC7" s="65"/>
      <c r="NED7" s="65"/>
      <c r="NEE7" s="65"/>
      <c r="NEF7" s="65"/>
      <c r="NEG7" s="65"/>
      <c r="NEH7" s="65"/>
      <c r="NEI7" s="65"/>
      <c r="NEJ7" s="65"/>
      <c r="NEK7" s="65"/>
      <c r="NEL7" s="65"/>
      <c r="NEM7" s="65"/>
      <c r="NEN7" s="65"/>
      <c r="NEO7" s="65"/>
      <c r="NEP7" s="65"/>
      <c r="NEQ7" s="65"/>
      <c r="NER7" s="65"/>
      <c r="NES7" s="65"/>
      <c r="NET7" s="65"/>
      <c r="NEU7" s="65"/>
      <c r="NEV7" s="65"/>
      <c r="NEW7" s="65"/>
      <c r="NEX7" s="65"/>
      <c r="NEY7" s="65"/>
      <c r="NEZ7" s="65"/>
      <c r="NFA7" s="65"/>
      <c r="NFB7" s="65"/>
      <c r="NFC7" s="65"/>
      <c r="NFD7" s="65"/>
      <c r="NFE7" s="65"/>
      <c r="NFF7" s="65"/>
      <c r="NFG7" s="65"/>
      <c r="NFH7" s="65"/>
      <c r="NFI7" s="65"/>
      <c r="NFJ7" s="65"/>
      <c r="NFK7" s="65"/>
      <c r="NFL7" s="65"/>
      <c r="NFM7" s="65"/>
      <c r="NFN7" s="65"/>
      <c r="NFO7" s="65"/>
      <c r="NFP7" s="65"/>
      <c r="NFQ7" s="65"/>
      <c r="NFR7" s="65"/>
      <c r="NFS7" s="65"/>
      <c r="NFT7" s="65"/>
      <c r="NFU7" s="65"/>
      <c r="NFV7" s="65"/>
      <c r="NFW7" s="65"/>
      <c r="NFX7" s="65"/>
      <c r="NFY7" s="65"/>
      <c r="NFZ7" s="65"/>
      <c r="NGA7" s="65"/>
      <c r="NGB7" s="65"/>
      <c r="NGC7" s="65"/>
      <c r="NGD7" s="65"/>
      <c r="NGE7" s="65"/>
      <c r="NGF7" s="65"/>
      <c r="NGG7" s="65"/>
      <c r="NGH7" s="65"/>
      <c r="NGI7" s="65"/>
      <c r="NGJ7" s="65"/>
      <c r="NGK7" s="65"/>
      <c r="NGL7" s="65"/>
      <c r="NGM7" s="65"/>
      <c r="NGN7" s="65"/>
      <c r="NGO7" s="65"/>
      <c r="NGP7" s="65"/>
      <c r="NGQ7" s="65"/>
      <c r="NGR7" s="65"/>
      <c r="NGS7" s="65"/>
      <c r="NGT7" s="65"/>
      <c r="NGU7" s="65"/>
      <c r="NGV7" s="65"/>
      <c r="NGW7" s="65"/>
      <c r="NGX7" s="65"/>
      <c r="NGY7" s="65"/>
      <c r="NGZ7" s="65"/>
      <c r="NHA7" s="65"/>
      <c r="NHB7" s="65"/>
      <c r="NHC7" s="65"/>
      <c r="NHD7" s="65"/>
      <c r="NHE7" s="65"/>
      <c r="NHF7" s="65"/>
      <c r="NHG7" s="65"/>
      <c r="NHH7" s="65"/>
      <c r="NHI7" s="65"/>
      <c r="NHJ7" s="65"/>
      <c r="NHK7" s="65"/>
      <c r="NHL7" s="65"/>
      <c r="NHM7" s="65"/>
      <c r="NHN7" s="65"/>
      <c r="NHO7" s="65"/>
      <c r="NHP7" s="65"/>
      <c r="NHQ7" s="65"/>
      <c r="NHR7" s="65"/>
      <c r="NHS7" s="65"/>
      <c r="NHT7" s="65"/>
      <c r="NHU7" s="65"/>
      <c r="NHV7" s="65"/>
      <c r="NHW7" s="65"/>
      <c r="NHX7" s="65"/>
      <c r="NHY7" s="65"/>
      <c r="NHZ7" s="65"/>
      <c r="NIA7" s="65"/>
      <c r="NIB7" s="65"/>
      <c r="NIC7" s="65"/>
      <c r="NID7" s="65"/>
      <c r="NIE7" s="65"/>
      <c r="NIF7" s="65"/>
      <c r="NIG7" s="65"/>
      <c r="NIH7" s="65"/>
      <c r="NII7" s="65"/>
      <c r="NIJ7" s="65"/>
      <c r="NIK7" s="65"/>
      <c r="NIL7" s="65"/>
      <c r="NIM7" s="65"/>
      <c r="NIN7" s="65"/>
      <c r="NIO7" s="65"/>
      <c r="NIP7" s="65"/>
      <c r="NIQ7" s="65"/>
      <c r="NIR7" s="65"/>
      <c r="NIS7" s="65"/>
      <c r="NIT7" s="65"/>
      <c r="NIU7" s="65"/>
      <c r="NIV7" s="65"/>
      <c r="NIW7" s="65"/>
      <c r="NIX7" s="65"/>
      <c r="NIY7" s="65"/>
      <c r="NIZ7" s="65"/>
      <c r="NJA7" s="65"/>
      <c r="NJB7" s="65"/>
      <c r="NJC7" s="65"/>
      <c r="NJD7" s="65"/>
      <c r="NJE7" s="65"/>
      <c r="NJF7" s="65"/>
      <c r="NJG7" s="65"/>
      <c r="NJH7" s="65"/>
      <c r="NJI7" s="65"/>
      <c r="NJJ7" s="65"/>
      <c r="NJK7" s="65"/>
      <c r="NJL7" s="65"/>
      <c r="NJM7" s="65"/>
      <c r="NJN7" s="65"/>
      <c r="NJO7" s="65"/>
      <c r="NJP7" s="65"/>
      <c r="NJQ7" s="65"/>
      <c r="NJR7" s="65"/>
      <c r="NJS7" s="65"/>
      <c r="NJT7" s="65"/>
      <c r="NJU7" s="65"/>
      <c r="NJV7" s="65"/>
      <c r="NJW7" s="65"/>
      <c r="NJX7" s="65"/>
      <c r="NJY7" s="65"/>
      <c r="NJZ7" s="65"/>
      <c r="NKA7" s="65"/>
      <c r="NKB7" s="65"/>
      <c r="NKC7" s="65"/>
      <c r="NKD7" s="65"/>
      <c r="NKE7" s="65"/>
      <c r="NKF7" s="65"/>
      <c r="NKG7" s="65"/>
      <c r="NKH7" s="65"/>
      <c r="NKI7" s="65"/>
      <c r="NKJ7" s="65"/>
      <c r="NKK7" s="65"/>
      <c r="NKL7" s="65"/>
      <c r="NKM7" s="65"/>
      <c r="NKN7" s="65"/>
      <c r="NKO7" s="65"/>
      <c r="NKP7" s="65"/>
      <c r="NKQ7" s="65"/>
      <c r="NKR7" s="65"/>
      <c r="NKS7" s="65"/>
      <c r="NKT7" s="65"/>
      <c r="NKU7" s="65"/>
      <c r="NKV7" s="65"/>
      <c r="NKW7" s="65"/>
      <c r="NKX7" s="65"/>
      <c r="NKY7" s="65"/>
      <c r="NKZ7" s="65"/>
      <c r="NLA7" s="65"/>
      <c r="NLB7" s="65"/>
      <c r="NLC7" s="65"/>
      <c r="NLD7" s="65"/>
      <c r="NLE7" s="65"/>
      <c r="NLF7" s="65"/>
      <c r="NLG7" s="65"/>
      <c r="NLH7" s="65"/>
      <c r="NLI7" s="65"/>
      <c r="NLJ7" s="65"/>
      <c r="NLK7" s="65"/>
      <c r="NLL7" s="65"/>
      <c r="NLM7" s="65"/>
      <c r="NLN7" s="65"/>
      <c r="NLO7" s="65"/>
      <c r="NLP7" s="65"/>
      <c r="NLQ7" s="65"/>
      <c r="NLR7" s="65"/>
      <c r="NLS7" s="65"/>
      <c r="NLT7" s="65"/>
      <c r="NLU7" s="65"/>
      <c r="NLV7" s="65"/>
      <c r="NLW7" s="65"/>
      <c r="NLX7" s="65"/>
      <c r="NLY7" s="65"/>
      <c r="NLZ7" s="65"/>
      <c r="NMA7" s="65"/>
      <c r="NMB7" s="65"/>
      <c r="NMC7" s="65"/>
      <c r="NMD7" s="65"/>
      <c r="NME7" s="65"/>
      <c r="NMF7" s="65"/>
      <c r="NMG7" s="65"/>
      <c r="NMH7" s="65"/>
      <c r="NMI7" s="65"/>
      <c r="NMJ7" s="65"/>
      <c r="NMK7" s="65"/>
      <c r="NML7" s="65"/>
      <c r="NMM7" s="65"/>
      <c r="NMN7" s="65"/>
      <c r="NMO7" s="65"/>
      <c r="NMP7" s="65"/>
      <c r="NMQ7" s="65"/>
      <c r="NMR7" s="65"/>
      <c r="NMS7" s="65"/>
      <c r="NMT7" s="65"/>
      <c r="NMU7" s="65"/>
      <c r="NMV7" s="65"/>
      <c r="NMW7" s="65"/>
      <c r="NMX7" s="65"/>
      <c r="NMY7" s="65"/>
      <c r="NMZ7" s="65"/>
      <c r="NNA7" s="65"/>
      <c r="NNB7" s="65"/>
      <c r="NNC7" s="65"/>
      <c r="NND7" s="65"/>
      <c r="NNE7" s="65"/>
      <c r="NNF7" s="65"/>
      <c r="NNG7" s="65"/>
      <c r="NNH7" s="65"/>
      <c r="NNI7" s="65"/>
      <c r="NNJ7" s="65"/>
      <c r="NNK7" s="65"/>
      <c r="NNL7" s="65"/>
      <c r="NNM7" s="65"/>
      <c r="NNN7" s="65"/>
      <c r="NNO7" s="65"/>
      <c r="NNP7" s="65"/>
      <c r="NNQ7" s="65"/>
      <c r="NNR7" s="65"/>
      <c r="NNS7" s="65"/>
      <c r="NNT7" s="65"/>
      <c r="NNU7" s="65"/>
      <c r="NNV7" s="65"/>
      <c r="NNW7" s="65"/>
      <c r="NNX7" s="65"/>
      <c r="NNY7" s="65"/>
      <c r="NNZ7" s="65"/>
      <c r="NOA7" s="65"/>
      <c r="NOB7" s="65"/>
      <c r="NOC7" s="65"/>
      <c r="NOD7" s="65"/>
      <c r="NOE7" s="65"/>
      <c r="NOF7" s="65"/>
      <c r="NOG7" s="65"/>
      <c r="NOH7" s="65"/>
      <c r="NOI7" s="65"/>
      <c r="NOJ7" s="65"/>
      <c r="NOK7" s="65"/>
      <c r="NOL7" s="65"/>
      <c r="NOM7" s="65"/>
      <c r="NON7" s="65"/>
      <c r="NOO7" s="65"/>
      <c r="NOP7" s="65"/>
      <c r="NOQ7" s="65"/>
      <c r="NOR7" s="65"/>
      <c r="NOS7" s="65"/>
      <c r="NOT7" s="65"/>
      <c r="NOU7" s="65"/>
      <c r="NOV7" s="65"/>
      <c r="NOW7" s="65"/>
      <c r="NOX7" s="65"/>
      <c r="NOY7" s="65"/>
      <c r="NOZ7" s="65"/>
      <c r="NPA7" s="65"/>
      <c r="NPB7" s="65"/>
      <c r="NPC7" s="65"/>
      <c r="NPD7" s="65"/>
      <c r="NPE7" s="65"/>
      <c r="NPF7" s="65"/>
      <c r="NPG7" s="65"/>
      <c r="NPH7" s="65"/>
      <c r="NPI7" s="65"/>
      <c r="NPJ7" s="65"/>
      <c r="NPK7" s="65"/>
      <c r="NPL7" s="65"/>
      <c r="NPM7" s="65"/>
      <c r="NPN7" s="65"/>
      <c r="NPO7" s="65"/>
      <c r="NPP7" s="65"/>
      <c r="NPQ7" s="65"/>
      <c r="NPR7" s="65"/>
      <c r="NPS7" s="65"/>
      <c r="NPT7" s="65"/>
      <c r="NPU7" s="65"/>
      <c r="NPV7" s="65"/>
      <c r="NPW7" s="65"/>
      <c r="NPX7" s="65"/>
      <c r="NPY7" s="65"/>
      <c r="NPZ7" s="65"/>
      <c r="NQA7" s="65"/>
      <c r="NQB7" s="65"/>
      <c r="NQC7" s="65"/>
      <c r="NQD7" s="65"/>
      <c r="NQE7" s="65"/>
      <c r="NQF7" s="65"/>
      <c r="NQG7" s="65"/>
      <c r="NQH7" s="65"/>
      <c r="NQI7" s="65"/>
      <c r="NQJ7" s="65"/>
      <c r="NQK7" s="65"/>
      <c r="NQL7" s="65"/>
      <c r="NQM7" s="65"/>
      <c r="NQN7" s="65"/>
      <c r="NQO7" s="65"/>
      <c r="NQP7" s="65"/>
      <c r="NQQ7" s="65"/>
      <c r="NQR7" s="65"/>
      <c r="NQS7" s="65"/>
      <c r="NQT7" s="65"/>
      <c r="NQU7" s="65"/>
      <c r="NQV7" s="65"/>
      <c r="NQW7" s="65"/>
      <c r="NQX7" s="65"/>
      <c r="NQY7" s="65"/>
      <c r="NQZ7" s="65"/>
      <c r="NRA7" s="65"/>
      <c r="NRB7" s="65"/>
      <c r="NRC7" s="65"/>
      <c r="NRD7" s="65"/>
      <c r="NRE7" s="65"/>
      <c r="NRF7" s="65"/>
      <c r="NRG7" s="65"/>
      <c r="NRH7" s="65"/>
      <c r="NRI7" s="65"/>
      <c r="NRJ7" s="65"/>
      <c r="NRK7" s="65"/>
      <c r="NRL7" s="65"/>
      <c r="NRM7" s="65"/>
      <c r="NRN7" s="65"/>
      <c r="NRO7" s="65"/>
      <c r="NRP7" s="65"/>
      <c r="NRQ7" s="65"/>
      <c r="NRR7" s="65"/>
      <c r="NRS7" s="65"/>
      <c r="NRT7" s="65"/>
      <c r="NRU7" s="65"/>
      <c r="NRV7" s="65"/>
      <c r="NRW7" s="65"/>
      <c r="NRX7" s="65"/>
      <c r="NRY7" s="65"/>
      <c r="NRZ7" s="65"/>
      <c r="NSA7" s="65"/>
      <c r="NSB7" s="65"/>
      <c r="NSC7" s="65"/>
      <c r="NSD7" s="65"/>
      <c r="NSE7" s="65"/>
      <c r="NSF7" s="65"/>
      <c r="NSG7" s="65"/>
      <c r="NSH7" s="65"/>
      <c r="NSI7" s="65"/>
      <c r="NSJ7" s="65"/>
      <c r="NSK7" s="65"/>
      <c r="NSL7" s="65"/>
      <c r="NSM7" s="65"/>
      <c r="NSN7" s="65"/>
      <c r="NSO7" s="65"/>
      <c r="NSP7" s="65"/>
      <c r="NSQ7" s="65"/>
      <c r="NSR7" s="65"/>
      <c r="NSS7" s="65"/>
      <c r="NST7" s="65"/>
      <c r="NSU7" s="65"/>
      <c r="NSV7" s="65"/>
      <c r="NSW7" s="65"/>
      <c r="NSX7" s="65"/>
      <c r="NSY7" s="65"/>
      <c r="NSZ7" s="65"/>
      <c r="NTA7" s="65"/>
      <c r="NTB7" s="65"/>
      <c r="NTC7" s="65"/>
      <c r="NTD7" s="65"/>
      <c r="NTE7" s="65"/>
      <c r="NTF7" s="65"/>
      <c r="NTG7" s="65"/>
      <c r="NTH7" s="65"/>
      <c r="NTI7" s="65"/>
      <c r="NTJ7" s="65"/>
      <c r="NTK7" s="65"/>
      <c r="NTL7" s="65"/>
      <c r="NTM7" s="65"/>
      <c r="NTN7" s="65"/>
      <c r="NTO7" s="65"/>
      <c r="NTP7" s="65"/>
      <c r="NTQ7" s="65"/>
      <c r="NTR7" s="65"/>
      <c r="NTS7" s="65"/>
      <c r="NTT7" s="65"/>
      <c r="NTU7" s="65"/>
      <c r="NTV7" s="65"/>
      <c r="NTW7" s="65"/>
      <c r="NTX7" s="65"/>
      <c r="NTY7" s="65"/>
      <c r="NTZ7" s="65"/>
      <c r="NUA7" s="65"/>
      <c r="NUB7" s="65"/>
      <c r="NUC7" s="65"/>
      <c r="NUD7" s="65"/>
      <c r="NUE7" s="65"/>
      <c r="NUF7" s="65"/>
      <c r="NUG7" s="65"/>
      <c r="NUH7" s="65"/>
      <c r="NUI7" s="65"/>
      <c r="NUJ7" s="65"/>
      <c r="NUK7" s="65"/>
      <c r="NUL7" s="65"/>
      <c r="NUM7" s="65"/>
      <c r="NUN7" s="65"/>
      <c r="NUO7" s="65"/>
      <c r="NUP7" s="65"/>
      <c r="NUQ7" s="65"/>
      <c r="NUR7" s="65"/>
      <c r="NUS7" s="65"/>
      <c r="NUT7" s="65"/>
      <c r="NUU7" s="65"/>
      <c r="NUV7" s="65"/>
      <c r="NUW7" s="65"/>
      <c r="NUX7" s="65"/>
      <c r="NUY7" s="65"/>
      <c r="NUZ7" s="65"/>
      <c r="NVA7" s="65"/>
      <c r="NVB7" s="65"/>
      <c r="NVC7" s="65"/>
      <c r="NVD7" s="65"/>
      <c r="NVE7" s="65"/>
      <c r="NVF7" s="65"/>
      <c r="NVG7" s="65"/>
      <c r="NVH7" s="65"/>
      <c r="NVI7" s="65"/>
      <c r="NVJ7" s="65"/>
      <c r="NVK7" s="65"/>
      <c r="NVL7" s="65"/>
      <c r="NVM7" s="65"/>
      <c r="NVN7" s="65"/>
      <c r="NVO7" s="65"/>
      <c r="NVP7" s="65"/>
      <c r="NVQ7" s="65"/>
      <c r="NVR7" s="65"/>
      <c r="NVS7" s="65"/>
      <c r="NVT7" s="65"/>
      <c r="NVU7" s="65"/>
      <c r="NVV7" s="65"/>
      <c r="NVW7" s="65"/>
      <c r="NVX7" s="65"/>
      <c r="NVY7" s="65"/>
      <c r="NVZ7" s="65"/>
      <c r="NWA7" s="65"/>
      <c r="NWB7" s="65"/>
      <c r="NWC7" s="65"/>
      <c r="NWD7" s="65"/>
      <c r="NWE7" s="65"/>
      <c r="NWF7" s="65"/>
      <c r="NWG7" s="65"/>
      <c r="NWH7" s="65"/>
      <c r="NWI7" s="65"/>
      <c r="NWJ7" s="65"/>
      <c r="NWK7" s="65"/>
      <c r="NWL7" s="65"/>
      <c r="NWM7" s="65"/>
      <c r="NWN7" s="65"/>
      <c r="NWO7" s="65"/>
      <c r="NWP7" s="65"/>
      <c r="NWQ7" s="65"/>
      <c r="NWR7" s="65"/>
      <c r="NWS7" s="65"/>
      <c r="NWT7" s="65"/>
      <c r="NWU7" s="65"/>
      <c r="NWV7" s="65"/>
      <c r="NWW7" s="65"/>
      <c r="NWX7" s="65"/>
      <c r="NWY7" s="65"/>
      <c r="NWZ7" s="65"/>
      <c r="NXA7" s="65"/>
      <c r="NXB7" s="65"/>
      <c r="NXC7" s="65"/>
      <c r="NXD7" s="65"/>
      <c r="NXE7" s="65"/>
      <c r="NXF7" s="65"/>
      <c r="NXG7" s="65"/>
      <c r="NXH7" s="65"/>
      <c r="NXI7" s="65"/>
      <c r="NXJ7" s="65"/>
      <c r="NXK7" s="65"/>
      <c r="NXL7" s="65"/>
      <c r="NXM7" s="65"/>
      <c r="NXN7" s="65"/>
      <c r="NXO7" s="65"/>
      <c r="NXP7" s="65"/>
      <c r="NXQ7" s="65"/>
      <c r="NXR7" s="65"/>
      <c r="NXS7" s="65"/>
      <c r="NXT7" s="65"/>
      <c r="NXU7" s="65"/>
      <c r="NXV7" s="65"/>
      <c r="NXW7" s="65"/>
      <c r="NXX7" s="65"/>
      <c r="NXY7" s="65"/>
      <c r="NXZ7" s="65"/>
      <c r="NYA7" s="65"/>
      <c r="NYB7" s="65"/>
      <c r="NYC7" s="65"/>
      <c r="NYD7" s="65"/>
      <c r="NYE7" s="65"/>
      <c r="NYF7" s="65"/>
      <c r="NYG7" s="65"/>
      <c r="NYH7" s="65"/>
      <c r="NYI7" s="65"/>
      <c r="NYJ7" s="65"/>
      <c r="NYK7" s="65"/>
      <c r="NYL7" s="65"/>
      <c r="NYM7" s="65"/>
      <c r="NYN7" s="65"/>
      <c r="NYO7" s="65"/>
      <c r="NYP7" s="65"/>
      <c r="NYQ7" s="65"/>
      <c r="NYR7" s="65"/>
      <c r="NYS7" s="65"/>
      <c r="NYT7" s="65"/>
      <c r="NYU7" s="65"/>
      <c r="NYV7" s="65"/>
      <c r="NYW7" s="65"/>
      <c r="NYX7" s="65"/>
      <c r="NYY7" s="65"/>
      <c r="NYZ7" s="65"/>
      <c r="NZA7" s="65"/>
      <c r="NZB7" s="65"/>
      <c r="NZC7" s="65"/>
      <c r="NZD7" s="65"/>
      <c r="NZE7" s="65"/>
      <c r="NZF7" s="65"/>
      <c r="NZG7" s="65"/>
      <c r="NZH7" s="65"/>
      <c r="NZI7" s="65"/>
      <c r="NZJ7" s="65"/>
      <c r="NZK7" s="65"/>
      <c r="NZL7" s="65"/>
      <c r="NZM7" s="65"/>
      <c r="NZN7" s="65"/>
      <c r="NZO7" s="65"/>
      <c r="NZP7" s="65"/>
      <c r="NZQ7" s="65"/>
      <c r="NZR7" s="65"/>
      <c r="NZS7" s="65"/>
      <c r="NZT7" s="65"/>
      <c r="NZU7" s="65"/>
      <c r="NZV7" s="65"/>
      <c r="NZW7" s="65"/>
      <c r="NZX7" s="65"/>
      <c r="NZY7" s="65"/>
      <c r="NZZ7" s="65"/>
      <c r="OAA7" s="65"/>
      <c r="OAB7" s="65"/>
      <c r="OAC7" s="65"/>
      <c r="OAD7" s="65"/>
      <c r="OAE7" s="65"/>
      <c r="OAF7" s="65"/>
      <c r="OAG7" s="65"/>
      <c r="OAH7" s="65"/>
      <c r="OAI7" s="65"/>
      <c r="OAJ7" s="65"/>
      <c r="OAK7" s="65"/>
      <c r="OAL7" s="65"/>
      <c r="OAM7" s="65"/>
      <c r="OAN7" s="65"/>
      <c r="OAO7" s="65"/>
      <c r="OAP7" s="65"/>
      <c r="OAQ7" s="65"/>
      <c r="OAR7" s="65"/>
      <c r="OAS7" s="65"/>
      <c r="OAT7" s="65"/>
      <c r="OAU7" s="65"/>
      <c r="OAV7" s="65"/>
      <c r="OAW7" s="65"/>
      <c r="OAX7" s="65"/>
      <c r="OAY7" s="65"/>
      <c r="OAZ7" s="65"/>
      <c r="OBA7" s="65"/>
      <c r="OBB7" s="65"/>
      <c r="OBC7" s="65"/>
      <c r="OBD7" s="65"/>
      <c r="OBE7" s="65"/>
      <c r="OBF7" s="65"/>
      <c r="OBG7" s="65"/>
      <c r="OBH7" s="65"/>
      <c r="OBI7" s="65"/>
      <c r="OBJ7" s="65"/>
      <c r="OBK7" s="65"/>
      <c r="OBL7" s="65"/>
      <c r="OBM7" s="65"/>
      <c r="OBN7" s="65"/>
      <c r="OBO7" s="65"/>
      <c r="OBP7" s="65"/>
      <c r="OBQ7" s="65"/>
      <c r="OBR7" s="65"/>
      <c r="OBS7" s="65"/>
      <c r="OBT7" s="65"/>
      <c r="OBU7" s="65"/>
      <c r="OBV7" s="65"/>
      <c r="OBW7" s="65"/>
      <c r="OBX7" s="65"/>
      <c r="OBY7" s="65"/>
      <c r="OBZ7" s="65"/>
      <c r="OCA7" s="65"/>
      <c r="OCB7" s="65"/>
      <c r="OCC7" s="65"/>
      <c r="OCD7" s="65"/>
      <c r="OCE7" s="65"/>
      <c r="OCF7" s="65"/>
      <c r="OCG7" s="65"/>
      <c r="OCH7" s="65"/>
      <c r="OCI7" s="65"/>
      <c r="OCJ7" s="65"/>
      <c r="OCK7" s="65"/>
      <c r="OCL7" s="65"/>
      <c r="OCM7" s="65"/>
      <c r="OCN7" s="65"/>
      <c r="OCO7" s="65"/>
      <c r="OCP7" s="65"/>
      <c r="OCQ7" s="65"/>
      <c r="OCR7" s="65"/>
      <c r="OCS7" s="65"/>
      <c r="OCT7" s="65"/>
      <c r="OCU7" s="65"/>
      <c r="OCV7" s="65"/>
      <c r="OCW7" s="65"/>
      <c r="OCX7" s="65"/>
      <c r="OCY7" s="65"/>
      <c r="OCZ7" s="65"/>
      <c r="ODA7" s="65"/>
      <c r="ODB7" s="65"/>
      <c r="ODC7" s="65"/>
      <c r="ODD7" s="65"/>
      <c r="ODE7" s="65"/>
      <c r="ODF7" s="65"/>
      <c r="ODG7" s="65"/>
      <c r="ODH7" s="65"/>
      <c r="ODI7" s="65"/>
      <c r="ODJ7" s="65"/>
      <c r="ODK7" s="65"/>
      <c r="ODL7" s="65"/>
      <c r="ODM7" s="65"/>
      <c r="ODN7" s="65"/>
      <c r="ODO7" s="65"/>
      <c r="ODP7" s="65"/>
      <c r="ODQ7" s="65"/>
      <c r="ODR7" s="65"/>
      <c r="ODS7" s="65"/>
      <c r="ODT7" s="65"/>
      <c r="ODU7" s="65"/>
      <c r="ODV7" s="65"/>
      <c r="ODW7" s="65"/>
      <c r="ODX7" s="65"/>
      <c r="ODY7" s="65"/>
      <c r="ODZ7" s="65"/>
      <c r="OEA7" s="65"/>
      <c r="OEB7" s="65"/>
      <c r="OEC7" s="65"/>
      <c r="OED7" s="65"/>
      <c r="OEE7" s="65"/>
      <c r="OEF7" s="65"/>
      <c r="OEG7" s="65"/>
      <c r="OEH7" s="65"/>
      <c r="OEI7" s="65"/>
      <c r="OEJ7" s="65"/>
      <c r="OEK7" s="65"/>
      <c r="OEL7" s="65"/>
      <c r="OEM7" s="65"/>
      <c r="OEN7" s="65"/>
      <c r="OEO7" s="65"/>
      <c r="OEP7" s="65"/>
      <c r="OEQ7" s="65"/>
      <c r="OER7" s="65"/>
      <c r="OES7" s="65"/>
      <c r="OET7" s="65"/>
      <c r="OEU7" s="65"/>
      <c r="OEV7" s="65"/>
      <c r="OEW7" s="65"/>
      <c r="OEX7" s="65"/>
      <c r="OEY7" s="65"/>
      <c r="OEZ7" s="65"/>
      <c r="OFA7" s="65"/>
      <c r="OFB7" s="65"/>
      <c r="OFC7" s="65"/>
      <c r="OFD7" s="65"/>
      <c r="OFE7" s="65"/>
      <c r="OFF7" s="65"/>
      <c r="OFG7" s="65"/>
      <c r="OFH7" s="65"/>
      <c r="OFI7" s="65"/>
      <c r="OFJ7" s="65"/>
      <c r="OFK7" s="65"/>
      <c r="OFL7" s="65"/>
      <c r="OFM7" s="65"/>
      <c r="OFN7" s="65"/>
      <c r="OFO7" s="65"/>
      <c r="OFP7" s="65"/>
      <c r="OFQ7" s="65"/>
      <c r="OFR7" s="65"/>
      <c r="OFS7" s="65"/>
      <c r="OFT7" s="65"/>
      <c r="OFU7" s="65"/>
      <c r="OFV7" s="65"/>
      <c r="OFW7" s="65"/>
      <c r="OFX7" s="65"/>
      <c r="OFY7" s="65"/>
      <c r="OFZ7" s="65"/>
      <c r="OGA7" s="65"/>
      <c r="OGB7" s="65"/>
      <c r="OGC7" s="65"/>
      <c r="OGD7" s="65"/>
      <c r="OGE7" s="65"/>
      <c r="OGF7" s="65"/>
      <c r="OGG7" s="65"/>
      <c r="OGH7" s="65"/>
      <c r="OGI7" s="65"/>
      <c r="OGJ7" s="65"/>
      <c r="OGK7" s="65"/>
      <c r="OGL7" s="65"/>
      <c r="OGM7" s="65"/>
      <c r="OGN7" s="65"/>
      <c r="OGO7" s="65"/>
      <c r="OGP7" s="65"/>
      <c r="OGQ7" s="65"/>
      <c r="OGR7" s="65"/>
      <c r="OGS7" s="65"/>
      <c r="OGT7" s="65"/>
      <c r="OGU7" s="65"/>
      <c r="OGV7" s="65"/>
      <c r="OGW7" s="65"/>
      <c r="OGX7" s="65"/>
      <c r="OGY7" s="65"/>
      <c r="OGZ7" s="65"/>
      <c r="OHA7" s="65"/>
      <c r="OHB7" s="65"/>
      <c r="OHC7" s="65"/>
      <c r="OHD7" s="65"/>
      <c r="OHE7" s="65"/>
      <c r="OHF7" s="65"/>
      <c r="OHG7" s="65"/>
      <c r="OHH7" s="65"/>
      <c r="OHI7" s="65"/>
      <c r="OHJ7" s="65"/>
      <c r="OHK7" s="65"/>
      <c r="OHL7" s="65"/>
      <c r="OHM7" s="65"/>
      <c r="OHN7" s="65"/>
      <c r="OHO7" s="65"/>
      <c r="OHP7" s="65"/>
      <c r="OHQ7" s="65"/>
      <c r="OHR7" s="65"/>
      <c r="OHS7" s="65"/>
      <c r="OHT7" s="65"/>
      <c r="OHU7" s="65"/>
      <c r="OHV7" s="65"/>
      <c r="OHW7" s="65"/>
      <c r="OHX7" s="65"/>
      <c r="OHY7" s="65"/>
      <c r="OHZ7" s="65"/>
      <c r="OIA7" s="65"/>
      <c r="OIB7" s="65"/>
      <c r="OIC7" s="65"/>
      <c r="OID7" s="65"/>
      <c r="OIE7" s="65"/>
      <c r="OIF7" s="65"/>
      <c r="OIG7" s="65"/>
      <c r="OIH7" s="65"/>
      <c r="OII7" s="65"/>
      <c r="OIJ7" s="65"/>
      <c r="OIK7" s="65"/>
      <c r="OIL7" s="65"/>
      <c r="OIM7" s="65"/>
      <c r="OIN7" s="65"/>
      <c r="OIO7" s="65"/>
      <c r="OIP7" s="65"/>
      <c r="OIQ7" s="65"/>
      <c r="OIR7" s="65"/>
      <c r="OIS7" s="65"/>
      <c r="OIT7" s="65"/>
      <c r="OIU7" s="65"/>
      <c r="OIV7" s="65"/>
      <c r="OIW7" s="65"/>
      <c r="OIX7" s="65"/>
      <c r="OIY7" s="65"/>
      <c r="OIZ7" s="65"/>
      <c r="OJA7" s="65"/>
      <c r="OJB7" s="65"/>
      <c r="OJC7" s="65"/>
      <c r="OJD7" s="65"/>
      <c r="OJE7" s="65"/>
      <c r="OJF7" s="65"/>
      <c r="OJG7" s="65"/>
      <c r="OJH7" s="65"/>
      <c r="OJI7" s="65"/>
      <c r="OJJ7" s="65"/>
      <c r="OJK7" s="65"/>
      <c r="OJL7" s="65"/>
      <c r="OJM7" s="65"/>
      <c r="OJN7" s="65"/>
      <c r="OJO7" s="65"/>
      <c r="OJP7" s="65"/>
      <c r="OJQ7" s="65"/>
      <c r="OJR7" s="65"/>
      <c r="OJS7" s="65"/>
      <c r="OJT7" s="65"/>
      <c r="OJU7" s="65"/>
      <c r="OJV7" s="65"/>
      <c r="OJW7" s="65"/>
      <c r="OJX7" s="65"/>
      <c r="OJY7" s="65"/>
      <c r="OJZ7" s="65"/>
      <c r="OKA7" s="65"/>
      <c r="OKB7" s="65"/>
      <c r="OKC7" s="65"/>
      <c r="OKD7" s="65"/>
      <c r="OKE7" s="65"/>
      <c r="OKF7" s="65"/>
      <c r="OKG7" s="65"/>
      <c r="OKH7" s="65"/>
      <c r="OKI7" s="65"/>
      <c r="OKJ7" s="65"/>
      <c r="OKK7" s="65"/>
      <c r="OKL7" s="65"/>
      <c r="OKM7" s="65"/>
      <c r="OKN7" s="65"/>
      <c r="OKO7" s="65"/>
      <c r="OKP7" s="65"/>
      <c r="OKQ7" s="65"/>
      <c r="OKR7" s="65"/>
      <c r="OKS7" s="65"/>
      <c r="OKT7" s="65"/>
      <c r="OKU7" s="65"/>
      <c r="OKV7" s="65"/>
      <c r="OKW7" s="65"/>
      <c r="OKX7" s="65"/>
      <c r="OKY7" s="65"/>
      <c r="OKZ7" s="65"/>
      <c r="OLA7" s="65"/>
      <c r="OLB7" s="65"/>
      <c r="OLC7" s="65"/>
      <c r="OLD7" s="65"/>
      <c r="OLE7" s="65"/>
      <c r="OLF7" s="65"/>
      <c r="OLG7" s="65"/>
      <c r="OLH7" s="65"/>
      <c r="OLI7" s="65"/>
      <c r="OLJ7" s="65"/>
      <c r="OLK7" s="65"/>
      <c r="OLL7" s="65"/>
      <c r="OLM7" s="65"/>
      <c r="OLN7" s="65"/>
      <c r="OLO7" s="65"/>
      <c r="OLP7" s="65"/>
      <c r="OLQ7" s="65"/>
      <c r="OLR7" s="65"/>
      <c r="OLS7" s="65"/>
      <c r="OLT7" s="65"/>
      <c r="OLU7" s="65"/>
      <c r="OLV7" s="65"/>
      <c r="OLW7" s="65"/>
      <c r="OLX7" s="65"/>
      <c r="OLY7" s="65"/>
      <c r="OLZ7" s="65"/>
      <c r="OMA7" s="65"/>
      <c r="OMB7" s="65"/>
      <c r="OMC7" s="65"/>
      <c r="OMD7" s="65"/>
      <c r="OME7" s="65"/>
      <c r="OMF7" s="65"/>
      <c r="OMG7" s="65"/>
      <c r="OMH7" s="65"/>
      <c r="OMI7" s="65"/>
      <c r="OMJ7" s="65"/>
      <c r="OMK7" s="65"/>
      <c r="OML7" s="65"/>
      <c r="OMM7" s="65"/>
      <c r="OMN7" s="65"/>
      <c r="OMO7" s="65"/>
      <c r="OMP7" s="65"/>
      <c r="OMQ7" s="65"/>
      <c r="OMR7" s="65"/>
      <c r="OMS7" s="65"/>
      <c r="OMT7" s="65"/>
      <c r="OMU7" s="65"/>
      <c r="OMV7" s="65"/>
      <c r="OMW7" s="65"/>
      <c r="OMX7" s="65"/>
      <c r="OMY7" s="65"/>
      <c r="OMZ7" s="65"/>
      <c r="ONA7" s="65"/>
      <c r="ONB7" s="65"/>
      <c r="ONC7" s="65"/>
      <c r="OND7" s="65"/>
      <c r="ONE7" s="65"/>
      <c r="ONF7" s="65"/>
      <c r="ONG7" s="65"/>
      <c r="ONH7" s="65"/>
      <c r="ONI7" s="65"/>
      <c r="ONJ7" s="65"/>
      <c r="ONK7" s="65"/>
      <c r="ONL7" s="65"/>
      <c r="ONM7" s="65"/>
      <c r="ONN7" s="65"/>
      <c r="ONO7" s="65"/>
      <c r="ONP7" s="65"/>
      <c r="ONQ7" s="65"/>
      <c r="ONR7" s="65"/>
      <c r="ONS7" s="65"/>
      <c r="ONT7" s="65"/>
      <c r="ONU7" s="65"/>
      <c r="ONV7" s="65"/>
      <c r="ONW7" s="65"/>
      <c r="ONX7" s="65"/>
      <c r="ONY7" s="65"/>
      <c r="ONZ7" s="65"/>
      <c r="OOA7" s="65"/>
      <c r="OOB7" s="65"/>
      <c r="OOC7" s="65"/>
      <c r="OOD7" s="65"/>
      <c r="OOE7" s="65"/>
      <c r="OOF7" s="65"/>
      <c r="OOG7" s="65"/>
      <c r="OOH7" s="65"/>
      <c r="OOI7" s="65"/>
      <c r="OOJ7" s="65"/>
      <c r="OOK7" s="65"/>
      <c r="OOL7" s="65"/>
      <c r="OOM7" s="65"/>
      <c r="OON7" s="65"/>
      <c r="OOO7" s="65"/>
      <c r="OOP7" s="65"/>
      <c r="OOQ7" s="65"/>
      <c r="OOR7" s="65"/>
      <c r="OOS7" s="65"/>
      <c r="OOT7" s="65"/>
      <c r="OOU7" s="65"/>
      <c r="OOV7" s="65"/>
      <c r="OOW7" s="65"/>
      <c r="OOX7" s="65"/>
      <c r="OOY7" s="65"/>
      <c r="OOZ7" s="65"/>
      <c r="OPA7" s="65"/>
      <c r="OPB7" s="65"/>
      <c r="OPC7" s="65"/>
      <c r="OPD7" s="65"/>
      <c r="OPE7" s="65"/>
      <c r="OPF7" s="65"/>
      <c r="OPG7" s="65"/>
      <c r="OPH7" s="65"/>
      <c r="OPI7" s="65"/>
      <c r="OPJ7" s="65"/>
      <c r="OPK7" s="65"/>
      <c r="OPL7" s="65"/>
      <c r="OPM7" s="65"/>
      <c r="OPN7" s="65"/>
      <c r="OPO7" s="65"/>
      <c r="OPP7" s="65"/>
      <c r="OPQ7" s="65"/>
      <c r="OPR7" s="65"/>
      <c r="OPS7" s="65"/>
      <c r="OPT7" s="65"/>
      <c r="OPU7" s="65"/>
      <c r="OPV7" s="65"/>
      <c r="OPW7" s="65"/>
      <c r="OPX7" s="65"/>
      <c r="OPY7" s="65"/>
      <c r="OPZ7" s="65"/>
      <c r="OQA7" s="65"/>
      <c r="OQB7" s="65"/>
      <c r="OQC7" s="65"/>
      <c r="OQD7" s="65"/>
      <c r="OQE7" s="65"/>
      <c r="OQF7" s="65"/>
      <c r="OQG7" s="65"/>
      <c r="OQH7" s="65"/>
      <c r="OQI7" s="65"/>
      <c r="OQJ7" s="65"/>
      <c r="OQK7" s="65"/>
      <c r="OQL7" s="65"/>
      <c r="OQM7" s="65"/>
      <c r="OQN7" s="65"/>
      <c r="OQO7" s="65"/>
      <c r="OQP7" s="65"/>
      <c r="OQQ7" s="65"/>
      <c r="OQR7" s="65"/>
      <c r="OQS7" s="65"/>
      <c r="OQT7" s="65"/>
      <c r="OQU7" s="65"/>
      <c r="OQV7" s="65"/>
      <c r="OQW7" s="65"/>
      <c r="OQX7" s="65"/>
      <c r="OQY7" s="65"/>
      <c r="OQZ7" s="65"/>
      <c r="ORA7" s="65"/>
      <c r="ORB7" s="65"/>
      <c r="ORC7" s="65"/>
      <c r="ORD7" s="65"/>
      <c r="ORE7" s="65"/>
      <c r="ORF7" s="65"/>
      <c r="ORG7" s="65"/>
      <c r="ORH7" s="65"/>
      <c r="ORI7" s="65"/>
      <c r="ORJ7" s="65"/>
      <c r="ORK7" s="65"/>
      <c r="ORL7" s="65"/>
      <c r="ORM7" s="65"/>
      <c r="ORN7" s="65"/>
      <c r="ORO7" s="65"/>
      <c r="ORP7" s="65"/>
      <c r="ORQ7" s="65"/>
      <c r="ORR7" s="65"/>
      <c r="ORS7" s="65"/>
      <c r="ORT7" s="65"/>
      <c r="ORU7" s="65"/>
      <c r="ORV7" s="65"/>
      <c r="ORW7" s="65"/>
      <c r="ORX7" s="65"/>
      <c r="ORY7" s="65"/>
      <c r="ORZ7" s="65"/>
      <c r="OSA7" s="65"/>
      <c r="OSB7" s="65"/>
      <c r="OSC7" s="65"/>
      <c r="OSD7" s="65"/>
      <c r="OSE7" s="65"/>
      <c r="OSF7" s="65"/>
      <c r="OSG7" s="65"/>
      <c r="OSH7" s="65"/>
      <c r="OSI7" s="65"/>
      <c r="OSJ7" s="65"/>
      <c r="OSK7" s="65"/>
      <c r="OSL7" s="65"/>
      <c r="OSM7" s="65"/>
      <c r="OSN7" s="65"/>
      <c r="OSO7" s="65"/>
      <c r="OSP7" s="65"/>
      <c r="OSQ7" s="65"/>
      <c r="OSR7" s="65"/>
      <c r="OSS7" s="65"/>
      <c r="OST7" s="65"/>
      <c r="OSU7" s="65"/>
      <c r="OSV7" s="65"/>
      <c r="OSW7" s="65"/>
      <c r="OSX7" s="65"/>
      <c r="OSY7" s="65"/>
      <c r="OSZ7" s="65"/>
      <c r="OTA7" s="65"/>
      <c r="OTB7" s="65"/>
      <c r="OTC7" s="65"/>
      <c r="OTD7" s="65"/>
      <c r="OTE7" s="65"/>
      <c r="OTF7" s="65"/>
      <c r="OTG7" s="65"/>
      <c r="OTH7" s="65"/>
      <c r="OTI7" s="65"/>
      <c r="OTJ7" s="65"/>
      <c r="OTK7" s="65"/>
      <c r="OTL7" s="65"/>
      <c r="OTM7" s="65"/>
      <c r="OTN7" s="65"/>
      <c r="OTO7" s="65"/>
      <c r="OTP7" s="65"/>
      <c r="OTQ7" s="65"/>
      <c r="OTR7" s="65"/>
      <c r="OTS7" s="65"/>
      <c r="OTT7" s="65"/>
      <c r="OTU7" s="65"/>
      <c r="OTV7" s="65"/>
      <c r="OTW7" s="65"/>
      <c r="OTX7" s="65"/>
      <c r="OTY7" s="65"/>
      <c r="OTZ7" s="65"/>
      <c r="OUA7" s="65"/>
      <c r="OUB7" s="65"/>
      <c r="OUC7" s="65"/>
      <c r="OUD7" s="65"/>
      <c r="OUE7" s="65"/>
      <c r="OUF7" s="65"/>
      <c r="OUG7" s="65"/>
      <c r="OUH7" s="65"/>
      <c r="OUI7" s="65"/>
      <c r="OUJ7" s="65"/>
      <c r="OUK7" s="65"/>
      <c r="OUL7" s="65"/>
      <c r="OUM7" s="65"/>
      <c r="OUN7" s="65"/>
      <c r="OUO7" s="65"/>
      <c r="OUP7" s="65"/>
      <c r="OUQ7" s="65"/>
      <c r="OUR7" s="65"/>
      <c r="OUS7" s="65"/>
      <c r="OUT7" s="65"/>
      <c r="OUU7" s="65"/>
      <c r="OUV7" s="65"/>
      <c r="OUW7" s="65"/>
      <c r="OUX7" s="65"/>
      <c r="OUY7" s="65"/>
      <c r="OUZ7" s="65"/>
      <c r="OVA7" s="65"/>
      <c r="OVB7" s="65"/>
      <c r="OVC7" s="65"/>
      <c r="OVD7" s="65"/>
      <c r="OVE7" s="65"/>
      <c r="OVF7" s="65"/>
      <c r="OVG7" s="65"/>
      <c r="OVH7" s="65"/>
      <c r="OVI7" s="65"/>
      <c r="OVJ7" s="65"/>
      <c r="OVK7" s="65"/>
      <c r="OVL7" s="65"/>
      <c r="OVM7" s="65"/>
      <c r="OVN7" s="65"/>
      <c r="OVO7" s="65"/>
      <c r="OVP7" s="65"/>
      <c r="OVQ7" s="65"/>
      <c r="OVR7" s="65"/>
      <c r="OVS7" s="65"/>
      <c r="OVT7" s="65"/>
      <c r="OVU7" s="65"/>
      <c r="OVV7" s="65"/>
      <c r="OVW7" s="65"/>
      <c r="OVX7" s="65"/>
      <c r="OVY7" s="65"/>
      <c r="OVZ7" s="65"/>
      <c r="OWA7" s="65"/>
      <c r="OWB7" s="65"/>
      <c r="OWC7" s="65"/>
      <c r="OWD7" s="65"/>
      <c r="OWE7" s="65"/>
      <c r="OWF7" s="65"/>
      <c r="OWG7" s="65"/>
      <c r="OWH7" s="65"/>
      <c r="OWI7" s="65"/>
      <c r="OWJ7" s="65"/>
      <c r="OWK7" s="65"/>
      <c r="OWL7" s="65"/>
      <c r="OWM7" s="65"/>
      <c r="OWN7" s="65"/>
      <c r="OWO7" s="65"/>
      <c r="OWP7" s="65"/>
      <c r="OWQ7" s="65"/>
      <c r="OWR7" s="65"/>
      <c r="OWS7" s="65"/>
      <c r="OWT7" s="65"/>
      <c r="OWU7" s="65"/>
      <c r="OWV7" s="65"/>
      <c r="OWW7" s="65"/>
      <c r="OWX7" s="65"/>
      <c r="OWY7" s="65"/>
      <c r="OWZ7" s="65"/>
      <c r="OXA7" s="65"/>
      <c r="OXB7" s="65"/>
      <c r="OXC7" s="65"/>
      <c r="OXD7" s="65"/>
      <c r="OXE7" s="65"/>
      <c r="OXF7" s="65"/>
      <c r="OXG7" s="65"/>
      <c r="OXH7" s="65"/>
      <c r="OXI7" s="65"/>
      <c r="OXJ7" s="65"/>
      <c r="OXK7" s="65"/>
      <c r="OXL7" s="65"/>
      <c r="OXM7" s="65"/>
      <c r="OXN7" s="65"/>
      <c r="OXO7" s="65"/>
      <c r="OXP7" s="65"/>
      <c r="OXQ7" s="65"/>
      <c r="OXR7" s="65"/>
      <c r="OXS7" s="65"/>
      <c r="OXT7" s="65"/>
      <c r="OXU7" s="65"/>
      <c r="OXV7" s="65"/>
      <c r="OXW7" s="65"/>
      <c r="OXX7" s="65"/>
      <c r="OXY7" s="65"/>
      <c r="OXZ7" s="65"/>
      <c r="OYA7" s="65"/>
      <c r="OYB7" s="65"/>
      <c r="OYC7" s="65"/>
      <c r="OYD7" s="65"/>
      <c r="OYE7" s="65"/>
      <c r="OYF7" s="65"/>
      <c r="OYG7" s="65"/>
      <c r="OYH7" s="65"/>
      <c r="OYI7" s="65"/>
      <c r="OYJ7" s="65"/>
      <c r="OYK7" s="65"/>
      <c r="OYL7" s="65"/>
      <c r="OYM7" s="65"/>
      <c r="OYN7" s="65"/>
      <c r="OYO7" s="65"/>
      <c r="OYP7" s="65"/>
      <c r="OYQ7" s="65"/>
      <c r="OYR7" s="65"/>
      <c r="OYS7" s="65"/>
      <c r="OYT7" s="65"/>
      <c r="OYU7" s="65"/>
      <c r="OYV7" s="65"/>
      <c r="OYW7" s="65"/>
      <c r="OYX7" s="65"/>
      <c r="OYY7" s="65"/>
      <c r="OYZ7" s="65"/>
      <c r="OZA7" s="65"/>
      <c r="OZB7" s="65"/>
      <c r="OZC7" s="65"/>
      <c r="OZD7" s="65"/>
      <c r="OZE7" s="65"/>
      <c r="OZF7" s="65"/>
      <c r="OZG7" s="65"/>
      <c r="OZH7" s="65"/>
      <c r="OZI7" s="65"/>
      <c r="OZJ7" s="65"/>
      <c r="OZK7" s="65"/>
      <c r="OZL7" s="65"/>
      <c r="OZM7" s="65"/>
      <c r="OZN7" s="65"/>
      <c r="OZO7" s="65"/>
      <c r="OZP7" s="65"/>
      <c r="OZQ7" s="65"/>
      <c r="OZR7" s="65"/>
      <c r="OZS7" s="65"/>
      <c r="OZT7" s="65"/>
      <c r="OZU7" s="65"/>
      <c r="OZV7" s="65"/>
      <c r="OZW7" s="65"/>
      <c r="OZX7" s="65"/>
      <c r="OZY7" s="65"/>
      <c r="OZZ7" s="65"/>
      <c r="PAA7" s="65"/>
      <c r="PAB7" s="65"/>
      <c r="PAC7" s="65"/>
      <c r="PAD7" s="65"/>
      <c r="PAE7" s="65"/>
      <c r="PAF7" s="65"/>
      <c r="PAG7" s="65"/>
      <c r="PAH7" s="65"/>
      <c r="PAI7" s="65"/>
      <c r="PAJ7" s="65"/>
      <c r="PAK7" s="65"/>
      <c r="PAL7" s="65"/>
      <c r="PAM7" s="65"/>
      <c r="PAN7" s="65"/>
      <c r="PAO7" s="65"/>
      <c r="PAP7" s="65"/>
      <c r="PAQ7" s="65"/>
      <c r="PAR7" s="65"/>
      <c r="PAS7" s="65"/>
      <c r="PAT7" s="65"/>
      <c r="PAU7" s="65"/>
      <c r="PAV7" s="65"/>
      <c r="PAW7" s="65"/>
      <c r="PAX7" s="65"/>
      <c r="PAY7" s="65"/>
      <c r="PAZ7" s="65"/>
      <c r="PBA7" s="65"/>
      <c r="PBB7" s="65"/>
      <c r="PBC7" s="65"/>
      <c r="PBD7" s="65"/>
      <c r="PBE7" s="65"/>
      <c r="PBF7" s="65"/>
      <c r="PBG7" s="65"/>
      <c r="PBH7" s="65"/>
      <c r="PBI7" s="65"/>
      <c r="PBJ7" s="65"/>
      <c r="PBK7" s="65"/>
      <c r="PBL7" s="65"/>
      <c r="PBM7" s="65"/>
      <c r="PBN7" s="65"/>
      <c r="PBO7" s="65"/>
      <c r="PBP7" s="65"/>
      <c r="PBQ7" s="65"/>
      <c r="PBR7" s="65"/>
      <c r="PBS7" s="65"/>
      <c r="PBT7" s="65"/>
      <c r="PBU7" s="65"/>
      <c r="PBV7" s="65"/>
      <c r="PBW7" s="65"/>
      <c r="PBX7" s="65"/>
      <c r="PBY7" s="65"/>
      <c r="PBZ7" s="65"/>
      <c r="PCA7" s="65"/>
      <c r="PCB7" s="65"/>
      <c r="PCC7" s="65"/>
      <c r="PCD7" s="65"/>
      <c r="PCE7" s="65"/>
      <c r="PCF7" s="65"/>
      <c r="PCG7" s="65"/>
      <c r="PCH7" s="65"/>
      <c r="PCI7" s="65"/>
      <c r="PCJ7" s="65"/>
      <c r="PCK7" s="65"/>
      <c r="PCL7" s="65"/>
      <c r="PCM7" s="65"/>
      <c r="PCN7" s="65"/>
      <c r="PCO7" s="65"/>
      <c r="PCP7" s="65"/>
      <c r="PCQ7" s="65"/>
      <c r="PCR7" s="65"/>
      <c r="PCS7" s="65"/>
      <c r="PCT7" s="65"/>
      <c r="PCU7" s="65"/>
      <c r="PCV7" s="65"/>
      <c r="PCW7" s="65"/>
      <c r="PCX7" s="65"/>
      <c r="PCY7" s="65"/>
      <c r="PCZ7" s="65"/>
      <c r="PDA7" s="65"/>
      <c r="PDB7" s="65"/>
      <c r="PDC7" s="65"/>
      <c r="PDD7" s="65"/>
      <c r="PDE7" s="65"/>
      <c r="PDF7" s="65"/>
      <c r="PDG7" s="65"/>
      <c r="PDH7" s="65"/>
      <c r="PDI7" s="65"/>
      <c r="PDJ7" s="65"/>
      <c r="PDK7" s="65"/>
      <c r="PDL7" s="65"/>
      <c r="PDM7" s="65"/>
      <c r="PDN7" s="65"/>
      <c r="PDO7" s="65"/>
      <c r="PDP7" s="65"/>
      <c r="PDQ7" s="65"/>
      <c r="PDR7" s="65"/>
      <c r="PDS7" s="65"/>
      <c r="PDT7" s="65"/>
      <c r="PDU7" s="65"/>
      <c r="PDV7" s="65"/>
      <c r="PDW7" s="65"/>
      <c r="PDX7" s="65"/>
      <c r="PDY7" s="65"/>
      <c r="PDZ7" s="65"/>
      <c r="PEA7" s="65"/>
      <c r="PEB7" s="65"/>
      <c r="PEC7" s="65"/>
      <c r="PED7" s="65"/>
      <c r="PEE7" s="65"/>
      <c r="PEF7" s="65"/>
      <c r="PEG7" s="65"/>
      <c r="PEH7" s="65"/>
      <c r="PEI7" s="65"/>
      <c r="PEJ7" s="65"/>
      <c r="PEK7" s="65"/>
      <c r="PEL7" s="65"/>
      <c r="PEM7" s="65"/>
      <c r="PEN7" s="65"/>
      <c r="PEO7" s="65"/>
      <c r="PEP7" s="65"/>
      <c r="PEQ7" s="65"/>
      <c r="PER7" s="65"/>
      <c r="PES7" s="65"/>
      <c r="PET7" s="65"/>
      <c r="PEU7" s="65"/>
      <c r="PEV7" s="65"/>
      <c r="PEW7" s="65"/>
      <c r="PEX7" s="65"/>
      <c r="PEY7" s="65"/>
      <c r="PEZ7" s="65"/>
      <c r="PFA7" s="65"/>
      <c r="PFB7" s="65"/>
      <c r="PFC7" s="65"/>
      <c r="PFD7" s="65"/>
      <c r="PFE7" s="65"/>
      <c r="PFF7" s="65"/>
      <c r="PFG7" s="65"/>
      <c r="PFH7" s="65"/>
      <c r="PFI7" s="65"/>
      <c r="PFJ7" s="65"/>
      <c r="PFK7" s="65"/>
      <c r="PFL7" s="65"/>
      <c r="PFM7" s="65"/>
      <c r="PFN7" s="65"/>
      <c r="PFO7" s="65"/>
      <c r="PFP7" s="65"/>
      <c r="PFQ7" s="65"/>
      <c r="PFR7" s="65"/>
      <c r="PFS7" s="65"/>
      <c r="PFT7" s="65"/>
      <c r="PFU7" s="65"/>
      <c r="PFV7" s="65"/>
      <c r="PFW7" s="65"/>
      <c r="PFX7" s="65"/>
      <c r="PFY7" s="65"/>
      <c r="PFZ7" s="65"/>
      <c r="PGA7" s="65"/>
      <c r="PGB7" s="65"/>
      <c r="PGC7" s="65"/>
      <c r="PGD7" s="65"/>
      <c r="PGE7" s="65"/>
      <c r="PGF7" s="65"/>
      <c r="PGG7" s="65"/>
      <c r="PGH7" s="65"/>
      <c r="PGI7" s="65"/>
      <c r="PGJ7" s="65"/>
      <c r="PGK7" s="65"/>
      <c r="PGL7" s="65"/>
      <c r="PGM7" s="65"/>
      <c r="PGN7" s="65"/>
      <c r="PGO7" s="65"/>
      <c r="PGP7" s="65"/>
      <c r="PGQ7" s="65"/>
      <c r="PGR7" s="65"/>
      <c r="PGS7" s="65"/>
      <c r="PGT7" s="65"/>
      <c r="PGU7" s="65"/>
      <c r="PGV7" s="65"/>
      <c r="PGW7" s="65"/>
      <c r="PGX7" s="65"/>
      <c r="PGY7" s="65"/>
      <c r="PGZ7" s="65"/>
      <c r="PHA7" s="65"/>
      <c r="PHB7" s="65"/>
      <c r="PHC7" s="65"/>
      <c r="PHD7" s="65"/>
      <c r="PHE7" s="65"/>
      <c r="PHF7" s="65"/>
      <c r="PHG7" s="65"/>
      <c r="PHH7" s="65"/>
      <c r="PHI7" s="65"/>
      <c r="PHJ7" s="65"/>
      <c r="PHK7" s="65"/>
      <c r="PHL7" s="65"/>
      <c r="PHM7" s="65"/>
      <c r="PHN7" s="65"/>
      <c r="PHO7" s="65"/>
      <c r="PHP7" s="65"/>
      <c r="PHQ7" s="65"/>
      <c r="PHR7" s="65"/>
      <c r="PHS7" s="65"/>
      <c r="PHT7" s="65"/>
      <c r="PHU7" s="65"/>
      <c r="PHV7" s="65"/>
      <c r="PHW7" s="65"/>
      <c r="PHX7" s="65"/>
      <c r="PHY7" s="65"/>
      <c r="PHZ7" s="65"/>
      <c r="PIA7" s="65"/>
      <c r="PIB7" s="65"/>
      <c r="PIC7" s="65"/>
      <c r="PID7" s="65"/>
      <c r="PIE7" s="65"/>
      <c r="PIF7" s="65"/>
      <c r="PIG7" s="65"/>
      <c r="PIH7" s="65"/>
      <c r="PII7" s="65"/>
      <c r="PIJ7" s="65"/>
      <c r="PIK7" s="65"/>
      <c r="PIL7" s="65"/>
      <c r="PIM7" s="65"/>
      <c r="PIN7" s="65"/>
      <c r="PIO7" s="65"/>
      <c r="PIP7" s="65"/>
      <c r="PIQ7" s="65"/>
      <c r="PIR7" s="65"/>
      <c r="PIS7" s="65"/>
      <c r="PIT7" s="65"/>
      <c r="PIU7" s="65"/>
      <c r="PIV7" s="65"/>
      <c r="PIW7" s="65"/>
      <c r="PIX7" s="65"/>
      <c r="PIY7" s="65"/>
      <c r="PIZ7" s="65"/>
      <c r="PJA7" s="65"/>
      <c r="PJB7" s="65"/>
      <c r="PJC7" s="65"/>
      <c r="PJD7" s="65"/>
      <c r="PJE7" s="65"/>
      <c r="PJF7" s="65"/>
      <c r="PJG7" s="65"/>
      <c r="PJH7" s="65"/>
      <c r="PJI7" s="65"/>
      <c r="PJJ7" s="65"/>
      <c r="PJK7" s="65"/>
      <c r="PJL7" s="65"/>
      <c r="PJM7" s="65"/>
      <c r="PJN7" s="65"/>
      <c r="PJO7" s="65"/>
      <c r="PJP7" s="65"/>
      <c r="PJQ7" s="65"/>
      <c r="PJR7" s="65"/>
      <c r="PJS7" s="65"/>
      <c r="PJT7" s="65"/>
      <c r="PJU7" s="65"/>
      <c r="PJV7" s="65"/>
      <c r="PJW7" s="65"/>
      <c r="PJX7" s="65"/>
      <c r="PJY7" s="65"/>
      <c r="PJZ7" s="65"/>
      <c r="PKA7" s="65"/>
      <c r="PKB7" s="65"/>
      <c r="PKC7" s="65"/>
      <c r="PKD7" s="65"/>
      <c r="PKE7" s="65"/>
      <c r="PKF7" s="65"/>
      <c r="PKG7" s="65"/>
      <c r="PKH7" s="65"/>
      <c r="PKI7" s="65"/>
      <c r="PKJ7" s="65"/>
      <c r="PKK7" s="65"/>
      <c r="PKL7" s="65"/>
      <c r="PKM7" s="65"/>
      <c r="PKN7" s="65"/>
      <c r="PKO7" s="65"/>
      <c r="PKP7" s="65"/>
      <c r="PKQ7" s="65"/>
      <c r="PKR7" s="65"/>
      <c r="PKS7" s="65"/>
      <c r="PKT7" s="65"/>
      <c r="PKU7" s="65"/>
      <c r="PKV7" s="65"/>
      <c r="PKW7" s="65"/>
      <c r="PKX7" s="65"/>
      <c r="PKY7" s="65"/>
      <c r="PKZ7" s="65"/>
      <c r="PLA7" s="65"/>
      <c r="PLB7" s="65"/>
      <c r="PLC7" s="65"/>
      <c r="PLD7" s="65"/>
      <c r="PLE7" s="65"/>
      <c r="PLF7" s="65"/>
      <c r="PLG7" s="65"/>
      <c r="PLH7" s="65"/>
      <c r="PLI7" s="65"/>
      <c r="PLJ7" s="65"/>
      <c r="PLK7" s="65"/>
      <c r="PLL7" s="65"/>
      <c r="PLM7" s="65"/>
      <c r="PLN7" s="65"/>
      <c r="PLO7" s="65"/>
      <c r="PLP7" s="65"/>
      <c r="PLQ7" s="65"/>
      <c r="PLR7" s="65"/>
      <c r="PLS7" s="65"/>
      <c r="PLT7" s="65"/>
      <c r="PLU7" s="65"/>
      <c r="PLV7" s="65"/>
      <c r="PLW7" s="65"/>
      <c r="PLX7" s="65"/>
      <c r="PLY7" s="65"/>
      <c r="PLZ7" s="65"/>
      <c r="PMA7" s="65"/>
      <c r="PMB7" s="65"/>
      <c r="PMC7" s="65"/>
      <c r="PMD7" s="65"/>
      <c r="PME7" s="65"/>
      <c r="PMF7" s="65"/>
      <c r="PMG7" s="65"/>
      <c r="PMH7" s="65"/>
      <c r="PMI7" s="65"/>
      <c r="PMJ7" s="65"/>
      <c r="PMK7" s="65"/>
      <c r="PML7" s="65"/>
      <c r="PMM7" s="65"/>
      <c r="PMN7" s="65"/>
      <c r="PMO7" s="65"/>
      <c r="PMP7" s="65"/>
      <c r="PMQ7" s="65"/>
      <c r="PMR7" s="65"/>
      <c r="PMS7" s="65"/>
      <c r="PMT7" s="65"/>
      <c r="PMU7" s="65"/>
      <c r="PMV7" s="65"/>
      <c r="PMW7" s="65"/>
      <c r="PMX7" s="65"/>
      <c r="PMY7" s="65"/>
      <c r="PMZ7" s="65"/>
      <c r="PNA7" s="65"/>
      <c r="PNB7" s="65"/>
      <c r="PNC7" s="65"/>
      <c r="PND7" s="65"/>
      <c r="PNE7" s="65"/>
      <c r="PNF7" s="65"/>
      <c r="PNG7" s="65"/>
      <c r="PNH7" s="65"/>
      <c r="PNI7" s="65"/>
      <c r="PNJ7" s="65"/>
      <c r="PNK7" s="65"/>
      <c r="PNL7" s="65"/>
      <c r="PNM7" s="65"/>
      <c r="PNN7" s="65"/>
      <c r="PNO7" s="65"/>
      <c r="PNP7" s="65"/>
      <c r="PNQ7" s="65"/>
      <c r="PNR7" s="65"/>
      <c r="PNS7" s="65"/>
      <c r="PNT7" s="65"/>
      <c r="PNU7" s="65"/>
      <c r="PNV7" s="65"/>
      <c r="PNW7" s="65"/>
      <c r="PNX7" s="65"/>
      <c r="PNY7" s="65"/>
      <c r="PNZ7" s="65"/>
      <c r="POA7" s="65"/>
      <c r="POB7" s="65"/>
      <c r="POC7" s="65"/>
      <c r="POD7" s="65"/>
      <c r="POE7" s="65"/>
      <c r="POF7" s="65"/>
      <c r="POG7" s="65"/>
      <c r="POH7" s="65"/>
      <c r="POI7" s="65"/>
      <c r="POJ7" s="65"/>
      <c r="POK7" s="65"/>
      <c r="POL7" s="65"/>
      <c r="POM7" s="65"/>
      <c r="PON7" s="65"/>
      <c r="POO7" s="65"/>
      <c r="POP7" s="65"/>
      <c r="POQ7" s="65"/>
      <c r="POR7" s="65"/>
      <c r="POS7" s="65"/>
      <c r="POT7" s="65"/>
      <c r="POU7" s="65"/>
      <c r="POV7" s="65"/>
      <c r="POW7" s="65"/>
      <c r="POX7" s="65"/>
      <c r="POY7" s="65"/>
      <c r="POZ7" s="65"/>
      <c r="PPA7" s="65"/>
      <c r="PPB7" s="65"/>
      <c r="PPC7" s="65"/>
      <c r="PPD7" s="65"/>
      <c r="PPE7" s="65"/>
      <c r="PPF7" s="65"/>
      <c r="PPG7" s="65"/>
      <c r="PPH7" s="65"/>
      <c r="PPI7" s="65"/>
      <c r="PPJ7" s="65"/>
      <c r="PPK7" s="65"/>
      <c r="PPL7" s="65"/>
      <c r="PPM7" s="65"/>
      <c r="PPN7" s="65"/>
      <c r="PPO7" s="65"/>
      <c r="PPP7" s="65"/>
      <c r="PPQ7" s="65"/>
      <c r="PPR7" s="65"/>
      <c r="PPS7" s="65"/>
      <c r="PPT7" s="65"/>
      <c r="PPU7" s="65"/>
      <c r="PPV7" s="65"/>
      <c r="PPW7" s="65"/>
      <c r="PPX7" s="65"/>
      <c r="PPY7" s="65"/>
      <c r="PPZ7" s="65"/>
      <c r="PQA7" s="65"/>
      <c r="PQB7" s="65"/>
      <c r="PQC7" s="65"/>
      <c r="PQD7" s="65"/>
      <c r="PQE7" s="65"/>
      <c r="PQF7" s="65"/>
      <c r="PQG7" s="65"/>
      <c r="PQH7" s="65"/>
      <c r="PQI7" s="65"/>
      <c r="PQJ7" s="65"/>
      <c r="PQK7" s="65"/>
      <c r="PQL7" s="65"/>
      <c r="PQM7" s="65"/>
      <c r="PQN7" s="65"/>
      <c r="PQO7" s="65"/>
      <c r="PQP7" s="65"/>
      <c r="PQQ7" s="65"/>
      <c r="PQR7" s="65"/>
      <c r="PQS7" s="65"/>
      <c r="PQT7" s="65"/>
      <c r="PQU7" s="65"/>
      <c r="PQV7" s="65"/>
      <c r="PQW7" s="65"/>
      <c r="PQX7" s="65"/>
      <c r="PQY7" s="65"/>
      <c r="PQZ7" s="65"/>
      <c r="PRA7" s="65"/>
      <c r="PRB7" s="65"/>
      <c r="PRC7" s="65"/>
      <c r="PRD7" s="65"/>
      <c r="PRE7" s="65"/>
      <c r="PRF7" s="65"/>
      <c r="PRG7" s="65"/>
      <c r="PRH7" s="65"/>
      <c r="PRI7" s="65"/>
      <c r="PRJ7" s="65"/>
      <c r="PRK7" s="65"/>
      <c r="PRL7" s="65"/>
      <c r="PRM7" s="65"/>
      <c r="PRN7" s="65"/>
      <c r="PRO7" s="65"/>
      <c r="PRP7" s="65"/>
      <c r="PRQ7" s="65"/>
      <c r="PRR7" s="65"/>
      <c r="PRS7" s="65"/>
      <c r="PRT7" s="65"/>
      <c r="PRU7" s="65"/>
      <c r="PRV7" s="65"/>
      <c r="PRW7" s="65"/>
      <c r="PRX7" s="65"/>
      <c r="PRY7" s="65"/>
      <c r="PRZ7" s="65"/>
      <c r="PSA7" s="65"/>
      <c r="PSB7" s="65"/>
      <c r="PSC7" s="65"/>
      <c r="PSD7" s="65"/>
      <c r="PSE7" s="65"/>
      <c r="PSF7" s="65"/>
      <c r="PSG7" s="65"/>
      <c r="PSH7" s="65"/>
      <c r="PSI7" s="65"/>
      <c r="PSJ7" s="65"/>
      <c r="PSK7" s="65"/>
      <c r="PSL7" s="65"/>
      <c r="PSM7" s="65"/>
      <c r="PSN7" s="65"/>
      <c r="PSO7" s="65"/>
      <c r="PSP7" s="65"/>
      <c r="PSQ7" s="65"/>
      <c r="PSR7" s="65"/>
      <c r="PSS7" s="65"/>
      <c r="PST7" s="65"/>
      <c r="PSU7" s="65"/>
      <c r="PSV7" s="65"/>
      <c r="PSW7" s="65"/>
      <c r="PSX7" s="65"/>
      <c r="PSY7" s="65"/>
      <c r="PSZ7" s="65"/>
      <c r="PTA7" s="65"/>
      <c r="PTB7" s="65"/>
      <c r="PTC7" s="65"/>
      <c r="PTD7" s="65"/>
      <c r="PTE7" s="65"/>
      <c r="PTF7" s="65"/>
      <c r="PTG7" s="65"/>
      <c r="PTH7" s="65"/>
      <c r="PTI7" s="65"/>
      <c r="PTJ7" s="65"/>
      <c r="PTK7" s="65"/>
      <c r="PTL7" s="65"/>
      <c r="PTM7" s="65"/>
      <c r="PTN7" s="65"/>
      <c r="PTO7" s="65"/>
      <c r="PTP7" s="65"/>
      <c r="PTQ7" s="65"/>
      <c r="PTR7" s="65"/>
      <c r="PTS7" s="65"/>
      <c r="PTT7" s="65"/>
      <c r="PTU7" s="65"/>
      <c r="PTV7" s="65"/>
      <c r="PTW7" s="65"/>
      <c r="PTX7" s="65"/>
      <c r="PTY7" s="65"/>
      <c r="PTZ7" s="65"/>
      <c r="PUA7" s="65"/>
      <c r="PUB7" s="65"/>
      <c r="PUC7" s="65"/>
      <c r="PUD7" s="65"/>
      <c r="PUE7" s="65"/>
      <c r="PUF7" s="65"/>
      <c r="PUG7" s="65"/>
      <c r="PUH7" s="65"/>
      <c r="PUI7" s="65"/>
      <c r="PUJ7" s="65"/>
      <c r="PUK7" s="65"/>
      <c r="PUL7" s="65"/>
      <c r="PUM7" s="65"/>
      <c r="PUN7" s="65"/>
      <c r="PUO7" s="65"/>
      <c r="PUP7" s="65"/>
      <c r="PUQ7" s="65"/>
      <c r="PUR7" s="65"/>
      <c r="PUS7" s="65"/>
      <c r="PUT7" s="65"/>
      <c r="PUU7" s="65"/>
      <c r="PUV7" s="65"/>
      <c r="PUW7" s="65"/>
      <c r="PUX7" s="65"/>
      <c r="PUY7" s="65"/>
      <c r="PUZ7" s="65"/>
      <c r="PVA7" s="65"/>
      <c r="PVB7" s="65"/>
      <c r="PVC7" s="65"/>
      <c r="PVD7" s="65"/>
      <c r="PVE7" s="65"/>
      <c r="PVF7" s="65"/>
      <c r="PVG7" s="65"/>
      <c r="PVH7" s="65"/>
      <c r="PVI7" s="65"/>
      <c r="PVJ7" s="65"/>
      <c r="PVK7" s="65"/>
      <c r="PVL7" s="65"/>
      <c r="PVM7" s="65"/>
      <c r="PVN7" s="65"/>
      <c r="PVO7" s="65"/>
      <c r="PVP7" s="65"/>
      <c r="PVQ7" s="65"/>
      <c r="PVR7" s="65"/>
      <c r="PVS7" s="65"/>
      <c r="PVT7" s="65"/>
      <c r="PVU7" s="65"/>
      <c r="PVV7" s="65"/>
      <c r="PVW7" s="65"/>
      <c r="PVX7" s="65"/>
      <c r="PVY7" s="65"/>
      <c r="PVZ7" s="65"/>
      <c r="PWA7" s="65"/>
      <c r="PWB7" s="65"/>
      <c r="PWC7" s="65"/>
      <c r="PWD7" s="65"/>
      <c r="PWE7" s="65"/>
      <c r="PWF7" s="65"/>
      <c r="PWG7" s="65"/>
      <c r="PWH7" s="65"/>
      <c r="PWI7" s="65"/>
      <c r="PWJ7" s="65"/>
      <c r="PWK7" s="65"/>
      <c r="PWL7" s="65"/>
      <c r="PWM7" s="65"/>
      <c r="PWN7" s="65"/>
      <c r="PWO7" s="65"/>
      <c r="PWP7" s="65"/>
      <c r="PWQ7" s="65"/>
      <c r="PWR7" s="65"/>
      <c r="PWS7" s="65"/>
      <c r="PWT7" s="65"/>
      <c r="PWU7" s="65"/>
      <c r="PWV7" s="65"/>
      <c r="PWW7" s="65"/>
      <c r="PWX7" s="65"/>
      <c r="PWY7" s="65"/>
      <c r="PWZ7" s="65"/>
      <c r="PXA7" s="65"/>
      <c r="PXB7" s="65"/>
      <c r="PXC7" s="65"/>
      <c r="PXD7" s="65"/>
      <c r="PXE7" s="65"/>
      <c r="PXF7" s="65"/>
      <c r="PXG7" s="65"/>
      <c r="PXH7" s="65"/>
      <c r="PXI7" s="65"/>
      <c r="PXJ7" s="65"/>
      <c r="PXK7" s="65"/>
      <c r="PXL7" s="65"/>
      <c r="PXM7" s="65"/>
      <c r="PXN7" s="65"/>
      <c r="PXO7" s="65"/>
      <c r="PXP7" s="65"/>
      <c r="PXQ7" s="65"/>
      <c r="PXR7" s="65"/>
      <c r="PXS7" s="65"/>
      <c r="PXT7" s="65"/>
      <c r="PXU7" s="65"/>
      <c r="PXV7" s="65"/>
      <c r="PXW7" s="65"/>
      <c r="PXX7" s="65"/>
      <c r="PXY7" s="65"/>
      <c r="PXZ7" s="65"/>
      <c r="PYA7" s="65"/>
      <c r="PYB7" s="65"/>
      <c r="PYC7" s="65"/>
      <c r="PYD7" s="65"/>
      <c r="PYE7" s="65"/>
      <c r="PYF7" s="65"/>
      <c r="PYG7" s="65"/>
      <c r="PYH7" s="65"/>
      <c r="PYI7" s="65"/>
      <c r="PYJ7" s="65"/>
      <c r="PYK7" s="65"/>
      <c r="PYL7" s="65"/>
      <c r="PYM7" s="65"/>
      <c r="PYN7" s="65"/>
      <c r="PYO7" s="65"/>
      <c r="PYP7" s="65"/>
      <c r="PYQ7" s="65"/>
      <c r="PYR7" s="65"/>
      <c r="PYS7" s="65"/>
      <c r="PYT7" s="65"/>
      <c r="PYU7" s="65"/>
      <c r="PYV7" s="65"/>
      <c r="PYW7" s="65"/>
      <c r="PYX7" s="65"/>
      <c r="PYY7" s="65"/>
      <c r="PYZ7" s="65"/>
      <c r="PZA7" s="65"/>
      <c r="PZB7" s="65"/>
      <c r="PZC7" s="65"/>
      <c r="PZD7" s="65"/>
      <c r="PZE7" s="65"/>
      <c r="PZF7" s="65"/>
      <c r="PZG7" s="65"/>
      <c r="PZH7" s="65"/>
      <c r="PZI7" s="65"/>
      <c r="PZJ7" s="65"/>
      <c r="PZK7" s="65"/>
      <c r="PZL7" s="65"/>
      <c r="PZM7" s="65"/>
      <c r="PZN7" s="65"/>
      <c r="PZO7" s="65"/>
      <c r="PZP7" s="65"/>
      <c r="PZQ7" s="65"/>
      <c r="PZR7" s="65"/>
      <c r="PZS7" s="65"/>
      <c r="PZT7" s="65"/>
      <c r="PZU7" s="65"/>
      <c r="PZV7" s="65"/>
      <c r="PZW7" s="65"/>
      <c r="PZX7" s="65"/>
      <c r="PZY7" s="65"/>
      <c r="PZZ7" s="65"/>
      <c r="QAA7" s="65"/>
      <c r="QAB7" s="65"/>
      <c r="QAC7" s="65"/>
      <c r="QAD7" s="65"/>
      <c r="QAE7" s="65"/>
      <c r="QAF7" s="65"/>
      <c r="QAG7" s="65"/>
      <c r="QAH7" s="65"/>
      <c r="QAI7" s="65"/>
      <c r="QAJ7" s="65"/>
      <c r="QAK7" s="65"/>
      <c r="QAL7" s="65"/>
      <c r="QAM7" s="65"/>
      <c r="QAN7" s="65"/>
      <c r="QAO7" s="65"/>
      <c r="QAP7" s="65"/>
      <c r="QAQ7" s="65"/>
      <c r="QAR7" s="65"/>
      <c r="QAS7" s="65"/>
      <c r="QAT7" s="65"/>
      <c r="QAU7" s="65"/>
      <c r="QAV7" s="65"/>
      <c r="QAW7" s="65"/>
      <c r="QAX7" s="65"/>
      <c r="QAY7" s="65"/>
      <c r="QAZ7" s="65"/>
      <c r="QBA7" s="65"/>
      <c r="QBB7" s="65"/>
      <c r="QBC7" s="65"/>
      <c r="QBD7" s="65"/>
      <c r="QBE7" s="65"/>
      <c r="QBF7" s="65"/>
      <c r="QBG7" s="65"/>
      <c r="QBH7" s="65"/>
      <c r="QBI7" s="65"/>
      <c r="QBJ7" s="65"/>
      <c r="QBK7" s="65"/>
      <c r="QBL7" s="65"/>
      <c r="QBM7" s="65"/>
      <c r="QBN7" s="65"/>
      <c r="QBO7" s="65"/>
      <c r="QBP7" s="65"/>
      <c r="QBQ7" s="65"/>
      <c r="QBR7" s="65"/>
      <c r="QBS7" s="65"/>
      <c r="QBT7" s="65"/>
      <c r="QBU7" s="65"/>
      <c r="QBV7" s="65"/>
      <c r="QBW7" s="65"/>
      <c r="QBX7" s="65"/>
      <c r="QBY7" s="65"/>
      <c r="QBZ7" s="65"/>
      <c r="QCA7" s="65"/>
      <c r="QCB7" s="65"/>
      <c r="QCC7" s="65"/>
      <c r="QCD7" s="65"/>
      <c r="QCE7" s="65"/>
      <c r="QCF7" s="65"/>
      <c r="QCG7" s="65"/>
      <c r="QCH7" s="65"/>
      <c r="QCI7" s="65"/>
      <c r="QCJ7" s="65"/>
      <c r="QCK7" s="65"/>
      <c r="QCL7" s="65"/>
      <c r="QCM7" s="65"/>
      <c r="QCN7" s="65"/>
      <c r="QCO7" s="65"/>
      <c r="QCP7" s="65"/>
      <c r="QCQ7" s="65"/>
      <c r="QCR7" s="65"/>
      <c r="QCS7" s="65"/>
      <c r="QCT7" s="65"/>
      <c r="QCU7" s="65"/>
      <c r="QCV7" s="65"/>
      <c r="QCW7" s="65"/>
      <c r="QCX7" s="65"/>
      <c r="QCY7" s="65"/>
      <c r="QCZ7" s="65"/>
      <c r="QDA7" s="65"/>
      <c r="QDB7" s="65"/>
      <c r="QDC7" s="65"/>
      <c r="QDD7" s="65"/>
      <c r="QDE7" s="65"/>
      <c r="QDF7" s="65"/>
      <c r="QDG7" s="65"/>
      <c r="QDH7" s="65"/>
      <c r="QDI7" s="65"/>
      <c r="QDJ7" s="65"/>
      <c r="QDK7" s="65"/>
      <c r="QDL7" s="65"/>
      <c r="QDM7" s="65"/>
      <c r="QDN7" s="65"/>
      <c r="QDO7" s="65"/>
      <c r="QDP7" s="65"/>
      <c r="QDQ7" s="65"/>
      <c r="QDR7" s="65"/>
      <c r="QDS7" s="65"/>
      <c r="QDT7" s="65"/>
      <c r="QDU7" s="65"/>
      <c r="QDV7" s="65"/>
      <c r="QDW7" s="65"/>
      <c r="QDX7" s="65"/>
      <c r="QDY7" s="65"/>
      <c r="QDZ7" s="65"/>
      <c r="QEA7" s="65"/>
      <c r="QEB7" s="65"/>
      <c r="QEC7" s="65"/>
      <c r="QED7" s="65"/>
      <c r="QEE7" s="65"/>
      <c r="QEF7" s="65"/>
      <c r="QEG7" s="65"/>
      <c r="QEH7" s="65"/>
      <c r="QEI7" s="65"/>
      <c r="QEJ7" s="65"/>
      <c r="QEK7" s="65"/>
      <c r="QEL7" s="65"/>
      <c r="QEM7" s="65"/>
      <c r="QEN7" s="65"/>
      <c r="QEO7" s="65"/>
      <c r="QEP7" s="65"/>
      <c r="QEQ7" s="65"/>
      <c r="QER7" s="65"/>
      <c r="QES7" s="65"/>
      <c r="QET7" s="65"/>
      <c r="QEU7" s="65"/>
      <c r="QEV7" s="65"/>
      <c r="QEW7" s="65"/>
      <c r="QEX7" s="65"/>
      <c r="QEY7" s="65"/>
      <c r="QEZ7" s="65"/>
      <c r="QFA7" s="65"/>
      <c r="QFB7" s="65"/>
      <c r="QFC7" s="65"/>
      <c r="QFD7" s="65"/>
      <c r="QFE7" s="65"/>
      <c r="QFF7" s="65"/>
      <c r="QFG7" s="65"/>
      <c r="QFH7" s="65"/>
      <c r="QFI7" s="65"/>
      <c r="QFJ7" s="65"/>
      <c r="QFK7" s="65"/>
      <c r="QFL7" s="65"/>
      <c r="QFM7" s="65"/>
      <c r="QFN7" s="65"/>
      <c r="QFO7" s="65"/>
      <c r="QFP7" s="65"/>
      <c r="QFQ7" s="65"/>
      <c r="QFR7" s="65"/>
      <c r="QFS7" s="65"/>
      <c r="QFT7" s="65"/>
      <c r="QFU7" s="65"/>
      <c r="QFV7" s="65"/>
      <c r="QFW7" s="65"/>
      <c r="QFX7" s="65"/>
      <c r="QFY7" s="65"/>
      <c r="QFZ7" s="65"/>
      <c r="QGA7" s="65"/>
      <c r="QGB7" s="65"/>
      <c r="QGC7" s="65"/>
      <c r="QGD7" s="65"/>
      <c r="QGE7" s="65"/>
      <c r="QGF7" s="65"/>
      <c r="QGG7" s="65"/>
      <c r="QGH7" s="65"/>
      <c r="QGI7" s="65"/>
      <c r="QGJ7" s="65"/>
      <c r="QGK7" s="65"/>
      <c r="QGL7" s="65"/>
      <c r="QGM7" s="65"/>
      <c r="QGN7" s="65"/>
      <c r="QGO7" s="65"/>
      <c r="QGP7" s="65"/>
      <c r="QGQ7" s="65"/>
      <c r="QGR7" s="65"/>
      <c r="QGS7" s="65"/>
      <c r="QGT7" s="65"/>
      <c r="QGU7" s="65"/>
      <c r="QGV7" s="65"/>
      <c r="QGW7" s="65"/>
      <c r="QGX7" s="65"/>
      <c r="QGY7" s="65"/>
      <c r="QGZ7" s="65"/>
      <c r="QHA7" s="65"/>
      <c r="QHB7" s="65"/>
      <c r="QHC7" s="65"/>
      <c r="QHD7" s="65"/>
      <c r="QHE7" s="65"/>
      <c r="QHF7" s="65"/>
      <c r="QHG7" s="65"/>
      <c r="QHH7" s="65"/>
      <c r="QHI7" s="65"/>
      <c r="QHJ7" s="65"/>
      <c r="QHK7" s="65"/>
      <c r="QHL7" s="65"/>
      <c r="QHM7" s="65"/>
      <c r="QHN7" s="65"/>
      <c r="QHO7" s="65"/>
      <c r="QHP7" s="65"/>
      <c r="QHQ7" s="65"/>
      <c r="QHR7" s="65"/>
      <c r="QHS7" s="65"/>
      <c r="QHT7" s="65"/>
      <c r="QHU7" s="65"/>
      <c r="QHV7" s="65"/>
      <c r="QHW7" s="65"/>
      <c r="QHX7" s="65"/>
      <c r="QHY7" s="65"/>
      <c r="QHZ7" s="65"/>
      <c r="QIA7" s="65"/>
      <c r="QIB7" s="65"/>
      <c r="QIC7" s="65"/>
      <c r="QID7" s="65"/>
      <c r="QIE7" s="65"/>
      <c r="QIF7" s="65"/>
      <c r="QIG7" s="65"/>
      <c r="QIH7" s="65"/>
      <c r="QII7" s="65"/>
      <c r="QIJ7" s="65"/>
      <c r="QIK7" s="65"/>
      <c r="QIL7" s="65"/>
      <c r="QIM7" s="65"/>
      <c r="QIN7" s="65"/>
      <c r="QIO7" s="65"/>
      <c r="QIP7" s="65"/>
      <c r="QIQ7" s="65"/>
      <c r="QIR7" s="65"/>
      <c r="QIS7" s="65"/>
      <c r="QIT7" s="65"/>
      <c r="QIU7" s="65"/>
      <c r="QIV7" s="65"/>
      <c r="QIW7" s="65"/>
      <c r="QIX7" s="65"/>
      <c r="QIY7" s="65"/>
      <c r="QIZ7" s="65"/>
      <c r="QJA7" s="65"/>
      <c r="QJB7" s="65"/>
      <c r="QJC7" s="65"/>
      <c r="QJD7" s="65"/>
      <c r="QJE7" s="65"/>
      <c r="QJF7" s="65"/>
      <c r="QJG7" s="65"/>
      <c r="QJH7" s="65"/>
      <c r="QJI7" s="65"/>
      <c r="QJJ7" s="65"/>
      <c r="QJK7" s="65"/>
      <c r="QJL7" s="65"/>
      <c r="QJM7" s="65"/>
      <c r="QJN7" s="65"/>
      <c r="QJO7" s="65"/>
      <c r="QJP7" s="65"/>
      <c r="QJQ7" s="65"/>
      <c r="QJR7" s="65"/>
      <c r="QJS7" s="65"/>
      <c r="QJT7" s="65"/>
      <c r="QJU7" s="65"/>
      <c r="QJV7" s="65"/>
      <c r="QJW7" s="65"/>
      <c r="QJX7" s="65"/>
      <c r="QJY7" s="65"/>
      <c r="QJZ7" s="65"/>
      <c r="QKA7" s="65"/>
      <c r="QKB7" s="65"/>
      <c r="QKC7" s="65"/>
      <c r="QKD7" s="65"/>
      <c r="QKE7" s="65"/>
      <c r="QKF7" s="65"/>
      <c r="QKG7" s="65"/>
      <c r="QKH7" s="65"/>
      <c r="QKI7" s="65"/>
      <c r="QKJ7" s="65"/>
      <c r="QKK7" s="65"/>
      <c r="QKL7" s="65"/>
      <c r="QKM7" s="65"/>
      <c r="QKN7" s="65"/>
      <c r="QKO7" s="65"/>
      <c r="QKP7" s="65"/>
      <c r="QKQ7" s="65"/>
      <c r="QKR7" s="65"/>
      <c r="QKS7" s="65"/>
      <c r="QKT7" s="65"/>
      <c r="QKU7" s="65"/>
      <c r="QKV7" s="65"/>
      <c r="QKW7" s="65"/>
      <c r="QKX7" s="65"/>
      <c r="QKY7" s="65"/>
      <c r="QKZ7" s="65"/>
      <c r="QLA7" s="65"/>
      <c r="QLB7" s="65"/>
      <c r="QLC7" s="65"/>
      <c r="QLD7" s="65"/>
      <c r="QLE7" s="65"/>
      <c r="QLF7" s="65"/>
      <c r="QLG7" s="65"/>
      <c r="QLH7" s="65"/>
      <c r="QLI7" s="65"/>
      <c r="QLJ7" s="65"/>
      <c r="QLK7" s="65"/>
      <c r="QLL7" s="65"/>
      <c r="QLM7" s="65"/>
      <c r="QLN7" s="65"/>
      <c r="QLO7" s="65"/>
      <c r="QLP7" s="65"/>
      <c r="QLQ7" s="65"/>
      <c r="QLR7" s="65"/>
      <c r="QLS7" s="65"/>
      <c r="QLT7" s="65"/>
      <c r="QLU7" s="65"/>
      <c r="QLV7" s="65"/>
      <c r="QLW7" s="65"/>
      <c r="QLX7" s="65"/>
      <c r="QLY7" s="65"/>
      <c r="QLZ7" s="65"/>
      <c r="QMA7" s="65"/>
      <c r="QMB7" s="65"/>
      <c r="QMC7" s="65"/>
      <c r="QMD7" s="65"/>
      <c r="QME7" s="65"/>
      <c r="QMF7" s="65"/>
      <c r="QMG7" s="65"/>
      <c r="QMH7" s="65"/>
      <c r="QMI7" s="65"/>
      <c r="QMJ7" s="65"/>
      <c r="QMK7" s="65"/>
      <c r="QML7" s="65"/>
      <c r="QMM7" s="65"/>
      <c r="QMN7" s="65"/>
      <c r="QMO7" s="65"/>
      <c r="QMP7" s="65"/>
      <c r="QMQ7" s="65"/>
      <c r="QMR7" s="65"/>
      <c r="QMS7" s="65"/>
      <c r="QMT7" s="65"/>
      <c r="QMU7" s="65"/>
      <c r="QMV7" s="65"/>
      <c r="QMW7" s="65"/>
      <c r="QMX7" s="65"/>
      <c r="QMY7" s="65"/>
      <c r="QMZ7" s="65"/>
      <c r="QNA7" s="65"/>
      <c r="QNB7" s="65"/>
      <c r="QNC7" s="65"/>
      <c r="QND7" s="65"/>
      <c r="QNE7" s="65"/>
      <c r="QNF7" s="65"/>
      <c r="QNG7" s="65"/>
      <c r="QNH7" s="65"/>
      <c r="QNI7" s="65"/>
      <c r="QNJ7" s="65"/>
      <c r="QNK7" s="65"/>
      <c r="QNL7" s="65"/>
      <c r="QNM7" s="65"/>
      <c r="QNN7" s="65"/>
      <c r="QNO7" s="65"/>
      <c r="QNP7" s="65"/>
      <c r="QNQ7" s="65"/>
      <c r="QNR7" s="65"/>
      <c r="QNS7" s="65"/>
      <c r="QNT7" s="65"/>
      <c r="QNU7" s="65"/>
      <c r="QNV7" s="65"/>
      <c r="QNW7" s="65"/>
      <c r="QNX7" s="65"/>
      <c r="QNY7" s="65"/>
      <c r="QNZ7" s="65"/>
      <c r="QOA7" s="65"/>
      <c r="QOB7" s="65"/>
      <c r="QOC7" s="65"/>
      <c r="QOD7" s="65"/>
      <c r="QOE7" s="65"/>
      <c r="QOF7" s="65"/>
      <c r="QOG7" s="65"/>
      <c r="QOH7" s="65"/>
      <c r="QOI7" s="65"/>
      <c r="QOJ7" s="65"/>
      <c r="QOK7" s="65"/>
      <c r="QOL7" s="65"/>
      <c r="QOM7" s="65"/>
      <c r="QON7" s="65"/>
      <c r="QOO7" s="65"/>
      <c r="QOP7" s="65"/>
      <c r="QOQ7" s="65"/>
      <c r="QOR7" s="65"/>
      <c r="QOS7" s="65"/>
      <c r="QOT7" s="65"/>
      <c r="QOU7" s="65"/>
      <c r="QOV7" s="65"/>
      <c r="QOW7" s="65"/>
      <c r="QOX7" s="65"/>
      <c r="QOY7" s="65"/>
      <c r="QOZ7" s="65"/>
      <c r="QPA7" s="65"/>
      <c r="QPB7" s="65"/>
      <c r="QPC7" s="65"/>
      <c r="QPD7" s="65"/>
      <c r="QPE7" s="65"/>
      <c r="QPF7" s="65"/>
      <c r="QPG7" s="65"/>
      <c r="QPH7" s="65"/>
      <c r="QPI7" s="65"/>
      <c r="QPJ7" s="65"/>
      <c r="QPK7" s="65"/>
      <c r="QPL7" s="65"/>
      <c r="QPM7" s="65"/>
      <c r="QPN7" s="65"/>
      <c r="QPO7" s="65"/>
      <c r="QPP7" s="65"/>
      <c r="QPQ7" s="65"/>
      <c r="QPR7" s="65"/>
      <c r="QPS7" s="65"/>
      <c r="QPT7" s="65"/>
      <c r="QPU7" s="65"/>
      <c r="QPV7" s="65"/>
      <c r="QPW7" s="65"/>
      <c r="QPX7" s="65"/>
      <c r="QPY7" s="65"/>
      <c r="QPZ7" s="65"/>
      <c r="QQA7" s="65"/>
      <c r="QQB7" s="65"/>
      <c r="QQC7" s="65"/>
      <c r="QQD7" s="65"/>
      <c r="QQE7" s="65"/>
      <c r="QQF7" s="65"/>
      <c r="QQG7" s="65"/>
      <c r="QQH7" s="65"/>
      <c r="QQI7" s="65"/>
      <c r="QQJ7" s="65"/>
      <c r="QQK7" s="65"/>
      <c r="QQL7" s="65"/>
      <c r="QQM7" s="65"/>
      <c r="QQN7" s="65"/>
      <c r="QQO7" s="65"/>
      <c r="QQP7" s="65"/>
      <c r="QQQ7" s="65"/>
      <c r="QQR7" s="65"/>
      <c r="QQS7" s="65"/>
      <c r="QQT7" s="65"/>
      <c r="QQU7" s="65"/>
      <c r="QQV7" s="65"/>
      <c r="QQW7" s="65"/>
      <c r="QQX7" s="65"/>
      <c r="QQY7" s="65"/>
      <c r="QQZ7" s="65"/>
      <c r="QRA7" s="65"/>
      <c r="QRB7" s="65"/>
      <c r="QRC7" s="65"/>
      <c r="QRD7" s="65"/>
      <c r="QRE7" s="65"/>
      <c r="QRF7" s="65"/>
      <c r="QRG7" s="65"/>
      <c r="QRH7" s="65"/>
      <c r="QRI7" s="65"/>
      <c r="QRJ7" s="65"/>
      <c r="QRK7" s="65"/>
      <c r="QRL7" s="65"/>
      <c r="QRM7" s="65"/>
      <c r="QRN7" s="65"/>
      <c r="QRO7" s="65"/>
      <c r="QRP7" s="65"/>
      <c r="QRQ7" s="65"/>
      <c r="QRR7" s="65"/>
      <c r="QRS7" s="65"/>
      <c r="QRT7" s="65"/>
      <c r="QRU7" s="65"/>
      <c r="QRV7" s="65"/>
      <c r="QRW7" s="65"/>
      <c r="QRX7" s="65"/>
      <c r="QRY7" s="65"/>
      <c r="QRZ7" s="65"/>
      <c r="QSA7" s="65"/>
      <c r="QSB7" s="65"/>
      <c r="QSC7" s="65"/>
      <c r="QSD7" s="65"/>
      <c r="QSE7" s="65"/>
      <c r="QSF7" s="65"/>
      <c r="QSG7" s="65"/>
      <c r="QSH7" s="65"/>
      <c r="QSI7" s="65"/>
      <c r="QSJ7" s="65"/>
      <c r="QSK7" s="65"/>
      <c r="QSL7" s="65"/>
      <c r="QSM7" s="65"/>
      <c r="QSN7" s="65"/>
      <c r="QSO7" s="65"/>
      <c r="QSP7" s="65"/>
      <c r="QSQ7" s="65"/>
      <c r="QSR7" s="65"/>
      <c r="QSS7" s="65"/>
      <c r="QST7" s="65"/>
      <c r="QSU7" s="65"/>
      <c r="QSV7" s="65"/>
      <c r="QSW7" s="65"/>
      <c r="QSX7" s="65"/>
      <c r="QSY7" s="65"/>
      <c r="QSZ7" s="65"/>
      <c r="QTA7" s="65"/>
      <c r="QTB7" s="65"/>
      <c r="QTC7" s="65"/>
      <c r="QTD7" s="65"/>
      <c r="QTE7" s="65"/>
      <c r="QTF7" s="65"/>
      <c r="QTG7" s="65"/>
      <c r="QTH7" s="65"/>
      <c r="QTI7" s="65"/>
      <c r="QTJ7" s="65"/>
      <c r="QTK7" s="65"/>
      <c r="QTL7" s="65"/>
      <c r="QTM7" s="65"/>
      <c r="QTN7" s="65"/>
      <c r="QTO7" s="65"/>
      <c r="QTP7" s="65"/>
      <c r="QTQ7" s="65"/>
      <c r="QTR7" s="65"/>
      <c r="QTS7" s="65"/>
      <c r="QTT7" s="65"/>
      <c r="QTU7" s="65"/>
      <c r="QTV7" s="65"/>
      <c r="QTW7" s="65"/>
      <c r="QTX7" s="65"/>
      <c r="QTY7" s="65"/>
      <c r="QTZ7" s="65"/>
      <c r="QUA7" s="65"/>
      <c r="QUB7" s="65"/>
      <c r="QUC7" s="65"/>
      <c r="QUD7" s="65"/>
      <c r="QUE7" s="65"/>
      <c r="QUF7" s="65"/>
      <c r="QUG7" s="65"/>
      <c r="QUH7" s="65"/>
      <c r="QUI7" s="65"/>
      <c r="QUJ7" s="65"/>
      <c r="QUK7" s="65"/>
      <c r="QUL7" s="65"/>
      <c r="QUM7" s="65"/>
      <c r="QUN7" s="65"/>
      <c r="QUO7" s="65"/>
      <c r="QUP7" s="65"/>
      <c r="QUQ7" s="65"/>
      <c r="QUR7" s="65"/>
      <c r="QUS7" s="65"/>
      <c r="QUT7" s="65"/>
      <c r="QUU7" s="65"/>
      <c r="QUV7" s="65"/>
      <c r="QUW7" s="65"/>
      <c r="QUX7" s="65"/>
      <c r="QUY7" s="65"/>
      <c r="QUZ7" s="65"/>
      <c r="QVA7" s="65"/>
      <c r="QVB7" s="65"/>
      <c r="QVC7" s="65"/>
      <c r="QVD7" s="65"/>
      <c r="QVE7" s="65"/>
      <c r="QVF7" s="65"/>
      <c r="QVG7" s="65"/>
      <c r="QVH7" s="65"/>
      <c r="QVI7" s="65"/>
      <c r="QVJ7" s="65"/>
      <c r="QVK7" s="65"/>
      <c r="QVL7" s="65"/>
      <c r="QVM7" s="65"/>
      <c r="QVN7" s="65"/>
      <c r="QVO7" s="65"/>
      <c r="QVP7" s="65"/>
      <c r="QVQ7" s="65"/>
      <c r="QVR7" s="65"/>
      <c r="QVS7" s="65"/>
      <c r="QVT7" s="65"/>
      <c r="QVU7" s="65"/>
      <c r="QVV7" s="65"/>
      <c r="QVW7" s="65"/>
      <c r="QVX7" s="65"/>
      <c r="QVY7" s="65"/>
      <c r="QVZ7" s="65"/>
      <c r="QWA7" s="65"/>
      <c r="QWB7" s="65"/>
      <c r="QWC7" s="65"/>
      <c r="QWD7" s="65"/>
      <c r="QWE7" s="65"/>
      <c r="QWF7" s="65"/>
      <c r="QWG7" s="65"/>
      <c r="QWH7" s="65"/>
      <c r="QWI7" s="65"/>
      <c r="QWJ7" s="65"/>
      <c r="QWK7" s="65"/>
      <c r="QWL7" s="65"/>
      <c r="QWM7" s="65"/>
      <c r="QWN7" s="65"/>
      <c r="QWO7" s="65"/>
      <c r="QWP7" s="65"/>
      <c r="QWQ7" s="65"/>
      <c r="QWR7" s="65"/>
      <c r="QWS7" s="65"/>
      <c r="QWT7" s="65"/>
      <c r="QWU7" s="65"/>
      <c r="QWV7" s="65"/>
      <c r="QWW7" s="65"/>
      <c r="QWX7" s="65"/>
      <c r="QWY7" s="65"/>
      <c r="QWZ7" s="65"/>
      <c r="QXA7" s="65"/>
      <c r="QXB7" s="65"/>
      <c r="QXC7" s="65"/>
      <c r="QXD7" s="65"/>
      <c r="QXE7" s="65"/>
      <c r="QXF7" s="65"/>
      <c r="QXG7" s="65"/>
      <c r="QXH7" s="65"/>
      <c r="QXI7" s="65"/>
      <c r="QXJ7" s="65"/>
      <c r="QXK7" s="65"/>
      <c r="QXL7" s="65"/>
      <c r="QXM7" s="65"/>
      <c r="QXN7" s="65"/>
      <c r="QXO7" s="65"/>
      <c r="QXP7" s="65"/>
      <c r="QXQ7" s="65"/>
      <c r="QXR7" s="65"/>
      <c r="QXS7" s="65"/>
      <c r="QXT7" s="65"/>
      <c r="QXU7" s="65"/>
      <c r="QXV7" s="65"/>
      <c r="QXW7" s="65"/>
      <c r="QXX7" s="65"/>
      <c r="QXY7" s="65"/>
      <c r="QXZ7" s="65"/>
      <c r="QYA7" s="65"/>
      <c r="QYB7" s="65"/>
      <c r="QYC7" s="65"/>
      <c r="QYD7" s="65"/>
      <c r="QYE7" s="65"/>
      <c r="QYF7" s="65"/>
      <c r="QYG7" s="65"/>
      <c r="QYH7" s="65"/>
      <c r="QYI7" s="65"/>
      <c r="QYJ7" s="65"/>
      <c r="QYK7" s="65"/>
      <c r="QYL7" s="65"/>
      <c r="QYM7" s="65"/>
      <c r="QYN7" s="65"/>
      <c r="QYO7" s="65"/>
      <c r="QYP7" s="65"/>
      <c r="QYQ7" s="65"/>
      <c r="QYR7" s="65"/>
      <c r="QYS7" s="65"/>
      <c r="QYT7" s="65"/>
      <c r="QYU7" s="65"/>
      <c r="QYV7" s="65"/>
      <c r="QYW7" s="65"/>
      <c r="QYX7" s="65"/>
      <c r="QYY7" s="65"/>
      <c r="QYZ7" s="65"/>
      <c r="QZA7" s="65"/>
      <c r="QZB7" s="65"/>
      <c r="QZC7" s="65"/>
      <c r="QZD7" s="65"/>
      <c r="QZE7" s="65"/>
      <c r="QZF7" s="65"/>
      <c r="QZG7" s="65"/>
      <c r="QZH7" s="65"/>
      <c r="QZI7" s="65"/>
      <c r="QZJ7" s="65"/>
      <c r="QZK7" s="65"/>
      <c r="QZL7" s="65"/>
      <c r="QZM7" s="65"/>
      <c r="QZN7" s="65"/>
      <c r="QZO7" s="65"/>
      <c r="QZP7" s="65"/>
      <c r="QZQ7" s="65"/>
      <c r="QZR7" s="65"/>
      <c r="QZS7" s="65"/>
      <c r="QZT7" s="65"/>
      <c r="QZU7" s="65"/>
      <c r="QZV7" s="65"/>
      <c r="QZW7" s="65"/>
      <c r="QZX7" s="65"/>
      <c r="QZY7" s="65"/>
      <c r="QZZ7" s="65"/>
      <c r="RAA7" s="65"/>
      <c r="RAB7" s="65"/>
      <c r="RAC7" s="65"/>
      <c r="RAD7" s="65"/>
      <c r="RAE7" s="65"/>
      <c r="RAF7" s="65"/>
      <c r="RAG7" s="65"/>
      <c r="RAH7" s="65"/>
      <c r="RAI7" s="65"/>
      <c r="RAJ7" s="65"/>
      <c r="RAK7" s="65"/>
      <c r="RAL7" s="65"/>
      <c r="RAM7" s="65"/>
      <c r="RAN7" s="65"/>
      <c r="RAO7" s="65"/>
      <c r="RAP7" s="65"/>
      <c r="RAQ7" s="65"/>
      <c r="RAR7" s="65"/>
      <c r="RAS7" s="65"/>
      <c r="RAT7" s="65"/>
      <c r="RAU7" s="65"/>
      <c r="RAV7" s="65"/>
      <c r="RAW7" s="65"/>
      <c r="RAX7" s="65"/>
      <c r="RAY7" s="65"/>
      <c r="RAZ7" s="65"/>
      <c r="RBA7" s="65"/>
      <c r="RBB7" s="65"/>
      <c r="RBC7" s="65"/>
      <c r="RBD7" s="65"/>
      <c r="RBE7" s="65"/>
      <c r="RBF7" s="65"/>
      <c r="RBG7" s="65"/>
      <c r="RBH7" s="65"/>
      <c r="RBI7" s="65"/>
      <c r="RBJ7" s="65"/>
      <c r="RBK7" s="65"/>
      <c r="RBL7" s="65"/>
      <c r="RBM7" s="65"/>
      <c r="RBN7" s="65"/>
      <c r="RBO7" s="65"/>
      <c r="RBP7" s="65"/>
      <c r="RBQ7" s="65"/>
      <c r="RBR7" s="65"/>
      <c r="RBS7" s="65"/>
      <c r="RBT7" s="65"/>
      <c r="RBU7" s="65"/>
      <c r="RBV7" s="65"/>
      <c r="RBW7" s="65"/>
      <c r="RBX7" s="65"/>
      <c r="RBY7" s="65"/>
      <c r="RBZ7" s="65"/>
      <c r="RCA7" s="65"/>
      <c r="RCB7" s="65"/>
      <c r="RCC7" s="65"/>
      <c r="RCD7" s="65"/>
      <c r="RCE7" s="65"/>
      <c r="RCF7" s="65"/>
      <c r="RCG7" s="65"/>
      <c r="RCH7" s="65"/>
      <c r="RCI7" s="65"/>
      <c r="RCJ7" s="65"/>
      <c r="RCK7" s="65"/>
      <c r="RCL7" s="65"/>
      <c r="RCM7" s="65"/>
      <c r="RCN7" s="65"/>
      <c r="RCO7" s="65"/>
      <c r="RCP7" s="65"/>
      <c r="RCQ7" s="65"/>
      <c r="RCR7" s="65"/>
      <c r="RCS7" s="65"/>
      <c r="RCT7" s="65"/>
      <c r="RCU7" s="65"/>
      <c r="RCV7" s="65"/>
      <c r="RCW7" s="65"/>
      <c r="RCX7" s="65"/>
      <c r="RCY7" s="65"/>
      <c r="RCZ7" s="65"/>
      <c r="RDA7" s="65"/>
      <c r="RDB7" s="65"/>
      <c r="RDC7" s="65"/>
      <c r="RDD7" s="65"/>
      <c r="RDE7" s="65"/>
      <c r="RDF7" s="65"/>
      <c r="RDG7" s="65"/>
      <c r="RDH7" s="65"/>
      <c r="RDI7" s="65"/>
      <c r="RDJ7" s="65"/>
      <c r="RDK7" s="65"/>
      <c r="RDL7" s="65"/>
      <c r="RDM7" s="65"/>
      <c r="RDN7" s="65"/>
      <c r="RDO7" s="65"/>
      <c r="RDP7" s="65"/>
      <c r="RDQ7" s="65"/>
      <c r="RDR7" s="65"/>
      <c r="RDS7" s="65"/>
      <c r="RDT7" s="65"/>
      <c r="RDU7" s="65"/>
      <c r="RDV7" s="65"/>
      <c r="RDW7" s="65"/>
      <c r="RDX7" s="65"/>
      <c r="RDY7" s="65"/>
      <c r="RDZ7" s="65"/>
      <c r="REA7" s="65"/>
      <c r="REB7" s="65"/>
      <c r="REC7" s="65"/>
      <c r="RED7" s="65"/>
      <c r="REE7" s="65"/>
      <c r="REF7" s="65"/>
      <c r="REG7" s="65"/>
      <c r="REH7" s="65"/>
      <c r="REI7" s="65"/>
      <c r="REJ7" s="65"/>
      <c r="REK7" s="65"/>
      <c r="REL7" s="65"/>
      <c r="REM7" s="65"/>
      <c r="REN7" s="65"/>
      <c r="REO7" s="65"/>
      <c r="REP7" s="65"/>
      <c r="REQ7" s="65"/>
      <c r="RER7" s="65"/>
      <c r="RES7" s="65"/>
      <c r="RET7" s="65"/>
      <c r="REU7" s="65"/>
      <c r="REV7" s="65"/>
      <c r="REW7" s="65"/>
      <c r="REX7" s="65"/>
      <c r="REY7" s="65"/>
      <c r="REZ7" s="65"/>
      <c r="RFA7" s="65"/>
      <c r="RFB7" s="65"/>
      <c r="RFC7" s="65"/>
      <c r="RFD7" s="65"/>
      <c r="RFE7" s="65"/>
      <c r="RFF7" s="65"/>
      <c r="RFG7" s="65"/>
      <c r="RFH7" s="65"/>
      <c r="RFI7" s="65"/>
      <c r="RFJ7" s="65"/>
      <c r="RFK7" s="65"/>
      <c r="RFL7" s="65"/>
      <c r="RFM7" s="65"/>
      <c r="RFN7" s="65"/>
      <c r="RFO7" s="65"/>
      <c r="RFP7" s="65"/>
      <c r="RFQ7" s="65"/>
      <c r="RFR7" s="65"/>
      <c r="RFS7" s="65"/>
      <c r="RFT7" s="65"/>
      <c r="RFU7" s="65"/>
      <c r="RFV7" s="65"/>
      <c r="RFW7" s="65"/>
      <c r="RFX7" s="65"/>
      <c r="RFY7" s="65"/>
      <c r="RFZ7" s="65"/>
      <c r="RGA7" s="65"/>
      <c r="RGB7" s="65"/>
      <c r="RGC7" s="65"/>
      <c r="RGD7" s="65"/>
      <c r="RGE7" s="65"/>
      <c r="RGF7" s="65"/>
      <c r="RGG7" s="65"/>
      <c r="RGH7" s="65"/>
      <c r="RGI7" s="65"/>
      <c r="RGJ7" s="65"/>
      <c r="RGK7" s="65"/>
      <c r="RGL7" s="65"/>
      <c r="RGM7" s="65"/>
      <c r="RGN7" s="65"/>
      <c r="RGO7" s="65"/>
      <c r="RGP7" s="65"/>
      <c r="RGQ7" s="65"/>
      <c r="RGR7" s="65"/>
      <c r="RGS7" s="65"/>
      <c r="RGT7" s="65"/>
      <c r="RGU7" s="65"/>
      <c r="RGV7" s="65"/>
      <c r="RGW7" s="65"/>
      <c r="RGX7" s="65"/>
      <c r="RGY7" s="65"/>
      <c r="RGZ7" s="65"/>
      <c r="RHA7" s="65"/>
      <c r="RHB7" s="65"/>
      <c r="RHC7" s="65"/>
      <c r="RHD7" s="65"/>
      <c r="RHE7" s="65"/>
      <c r="RHF7" s="65"/>
      <c r="RHG7" s="65"/>
      <c r="RHH7" s="65"/>
      <c r="RHI7" s="65"/>
      <c r="RHJ7" s="65"/>
      <c r="RHK7" s="65"/>
      <c r="RHL7" s="65"/>
      <c r="RHM7" s="65"/>
      <c r="RHN7" s="65"/>
      <c r="RHO7" s="65"/>
      <c r="RHP7" s="65"/>
      <c r="RHQ7" s="65"/>
      <c r="RHR7" s="65"/>
      <c r="RHS7" s="65"/>
      <c r="RHT7" s="65"/>
      <c r="RHU7" s="65"/>
      <c r="RHV7" s="65"/>
      <c r="RHW7" s="65"/>
      <c r="RHX7" s="65"/>
      <c r="RHY7" s="65"/>
      <c r="RHZ7" s="65"/>
      <c r="RIA7" s="65"/>
      <c r="RIB7" s="65"/>
      <c r="RIC7" s="65"/>
      <c r="RID7" s="65"/>
      <c r="RIE7" s="65"/>
      <c r="RIF7" s="65"/>
      <c r="RIG7" s="65"/>
      <c r="RIH7" s="65"/>
      <c r="RII7" s="65"/>
      <c r="RIJ7" s="65"/>
      <c r="RIK7" s="65"/>
      <c r="RIL7" s="65"/>
      <c r="RIM7" s="65"/>
      <c r="RIN7" s="65"/>
      <c r="RIO7" s="65"/>
      <c r="RIP7" s="65"/>
      <c r="RIQ7" s="65"/>
      <c r="RIR7" s="65"/>
      <c r="RIS7" s="65"/>
      <c r="RIT7" s="65"/>
      <c r="RIU7" s="65"/>
      <c r="RIV7" s="65"/>
      <c r="RIW7" s="65"/>
      <c r="RIX7" s="65"/>
      <c r="RIY7" s="65"/>
      <c r="RIZ7" s="65"/>
      <c r="RJA7" s="65"/>
      <c r="RJB7" s="65"/>
      <c r="RJC7" s="65"/>
      <c r="RJD7" s="65"/>
      <c r="RJE7" s="65"/>
      <c r="RJF7" s="65"/>
      <c r="RJG7" s="65"/>
      <c r="RJH7" s="65"/>
      <c r="RJI7" s="65"/>
      <c r="RJJ7" s="65"/>
      <c r="RJK7" s="65"/>
      <c r="RJL7" s="65"/>
      <c r="RJM7" s="65"/>
      <c r="RJN7" s="65"/>
      <c r="RJO7" s="65"/>
      <c r="RJP7" s="65"/>
      <c r="RJQ7" s="65"/>
      <c r="RJR7" s="65"/>
      <c r="RJS7" s="65"/>
      <c r="RJT7" s="65"/>
      <c r="RJU7" s="65"/>
      <c r="RJV7" s="65"/>
      <c r="RJW7" s="65"/>
      <c r="RJX7" s="65"/>
      <c r="RJY7" s="65"/>
      <c r="RJZ7" s="65"/>
      <c r="RKA7" s="65"/>
      <c r="RKB7" s="65"/>
      <c r="RKC7" s="65"/>
      <c r="RKD7" s="65"/>
      <c r="RKE7" s="65"/>
      <c r="RKF7" s="65"/>
      <c r="RKG7" s="65"/>
      <c r="RKH7" s="65"/>
      <c r="RKI7" s="65"/>
      <c r="RKJ7" s="65"/>
      <c r="RKK7" s="65"/>
      <c r="RKL7" s="65"/>
      <c r="RKM7" s="65"/>
      <c r="RKN7" s="65"/>
      <c r="RKO7" s="65"/>
      <c r="RKP7" s="65"/>
      <c r="RKQ7" s="65"/>
      <c r="RKR7" s="65"/>
      <c r="RKS7" s="65"/>
      <c r="RKT7" s="65"/>
      <c r="RKU7" s="65"/>
      <c r="RKV7" s="65"/>
      <c r="RKW7" s="65"/>
      <c r="RKX7" s="65"/>
      <c r="RKY7" s="65"/>
      <c r="RKZ7" s="65"/>
      <c r="RLA7" s="65"/>
      <c r="RLB7" s="65"/>
      <c r="RLC7" s="65"/>
      <c r="RLD7" s="65"/>
      <c r="RLE7" s="65"/>
      <c r="RLF7" s="65"/>
      <c r="RLG7" s="65"/>
      <c r="RLH7" s="65"/>
      <c r="RLI7" s="65"/>
      <c r="RLJ7" s="65"/>
      <c r="RLK7" s="65"/>
      <c r="RLL7" s="65"/>
      <c r="RLM7" s="65"/>
      <c r="RLN7" s="65"/>
      <c r="RLO7" s="65"/>
      <c r="RLP7" s="65"/>
      <c r="RLQ7" s="65"/>
      <c r="RLR7" s="65"/>
      <c r="RLS7" s="65"/>
      <c r="RLT7" s="65"/>
      <c r="RLU7" s="65"/>
      <c r="RLV7" s="65"/>
      <c r="RLW7" s="65"/>
      <c r="RLX7" s="65"/>
      <c r="RLY7" s="65"/>
      <c r="RLZ7" s="65"/>
      <c r="RMA7" s="65"/>
      <c r="RMB7" s="65"/>
      <c r="RMC7" s="65"/>
      <c r="RMD7" s="65"/>
      <c r="RME7" s="65"/>
      <c r="RMF7" s="65"/>
      <c r="RMG7" s="65"/>
      <c r="RMH7" s="65"/>
      <c r="RMI7" s="65"/>
      <c r="RMJ7" s="65"/>
      <c r="RMK7" s="65"/>
      <c r="RML7" s="65"/>
      <c r="RMM7" s="65"/>
      <c r="RMN7" s="65"/>
      <c r="RMO7" s="65"/>
      <c r="RMP7" s="65"/>
      <c r="RMQ7" s="65"/>
      <c r="RMR7" s="65"/>
      <c r="RMS7" s="65"/>
      <c r="RMT7" s="65"/>
      <c r="RMU7" s="65"/>
      <c r="RMV7" s="65"/>
      <c r="RMW7" s="65"/>
      <c r="RMX7" s="65"/>
      <c r="RMY7" s="65"/>
      <c r="RMZ7" s="65"/>
      <c r="RNA7" s="65"/>
      <c r="RNB7" s="65"/>
      <c r="RNC7" s="65"/>
      <c r="RND7" s="65"/>
      <c r="RNE7" s="65"/>
      <c r="RNF7" s="65"/>
      <c r="RNG7" s="65"/>
      <c r="RNH7" s="65"/>
      <c r="RNI7" s="65"/>
      <c r="RNJ7" s="65"/>
      <c r="RNK7" s="65"/>
      <c r="RNL7" s="65"/>
      <c r="RNM7" s="65"/>
      <c r="RNN7" s="65"/>
      <c r="RNO7" s="65"/>
      <c r="RNP7" s="65"/>
      <c r="RNQ7" s="65"/>
      <c r="RNR7" s="65"/>
      <c r="RNS7" s="65"/>
      <c r="RNT7" s="65"/>
      <c r="RNU7" s="65"/>
      <c r="RNV7" s="65"/>
      <c r="RNW7" s="65"/>
      <c r="RNX7" s="65"/>
      <c r="RNY7" s="65"/>
      <c r="RNZ7" s="65"/>
      <c r="ROA7" s="65"/>
      <c r="ROB7" s="65"/>
      <c r="ROC7" s="65"/>
      <c r="ROD7" s="65"/>
      <c r="ROE7" s="65"/>
      <c r="ROF7" s="65"/>
      <c r="ROG7" s="65"/>
      <c r="ROH7" s="65"/>
      <c r="ROI7" s="65"/>
      <c r="ROJ7" s="65"/>
      <c r="ROK7" s="65"/>
      <c r="ROL7" s="65"/>
      <c r="ROM7" s="65"/>
      <c r="RON7" s="65"/>
      <c r="ROO7" s="65"/>
      <c r="ROP7" s="65"/>
      <c r="ROQ7" s="65"/>
      <c r="ROR7" s="65"/>
      <c r="ROS7" s="65"/>
      <c r="ROT7" s="65"/>
      <c r="ROU7" s="65"/>
      <c r="ROV7" s="65"/>
      <c r="ROW7" s="65"/>
      <c r="ROX7" s="65"/>
      <c r="ROY7" s="65"/>
      <c r="ROZ7" s="65"/>
      <c r="RPA7" s="65"/>
      <c r="RPB7" s="65"/>
      <c r="RPC7" s="65"/>
      <c r="RPD7" s="65"/>
      <c r="RPE7" s="65"/>
      <c r="RPF7" s="65"/>
      <c r="RPG7" s="65"/>
      <c r="RPH7" s="65"/>
      <c r="RPI7" s="65"/>
      <c r="RPJ7" s="65"/>
      <c r="RPK7" s="65"/>
      <c r="RPL7" s="65"/>
      <c r="RPM7" s="65"/>
      <c r="RPN7" s="65"/>
      <c r="RPO7" s="65"/>
      <c r="RPP7" s="65"/>
      <c r="RPQ7" s="65"/>
      <c r="RPR7" s="65"/>
      <c r="RPS7" s="65"/>
      <c r="RPT7" s="65"/>
      <c r="RPU7" s="65"/>
      <c r="RPV7" s="65"/>
      <c r="RPW7" s="65"/>
      <c r="RPX7" s="65"/>
      <c r="RPY7" s="65"/>
      <c r="RPZ7" s="65"/>
      <c r="RQA7" s="65"/>
      <c r="RQB7" s="65"/>
      <c r="RQC7" s="65"/>
      <c r="RQD7" s="65"/>
      <c r="RQE7" s="65"/>
      <c r="RQF7" s="65"/>
      <c r="RQG7" s="65"/>
      <c r="RQH7" s="65"/>
      <c r="RQI7" s="65"/>
      <c r="RQJ7" s="65"/>
      <c r="RQK7" s="65"/>
      <c r="RQL7" s="65"/>
      <c r="RQM7" s="65"/>
      <c r="RQN7" s="65"/>
      <c r="RQO7" s="65"/>
      <c r="RQP7" s="65"/>
      <c r="RQQ7" s="65"/>
      <c r="RQR7" s="65"/>
      <c r="RQS7" s="65"/>
      <c r="RQT7" s="65"/>
      <c r="RQU7" s="65"/>
      <c r="RQV7" s="65"/>
      <c r="RQW7" s="65"/>
      <c r="RQX7" s="65"/>
      <c r="RQY7" s="65"/>
      <c r="RQZ7" s="65"/>
      <c r="RRA7" s="65"/>
      <c r="RRB7" s="65"/>
      <c r="RRC7" s="65"/>
      <c r="RRD7" s="65"/>
      <c r="RRE7" s="65"/>
      <c r="RRF7" s="65"/>
      <c r="RRG7" s="65"/>
      <c r="RRH7" s="65"/>
      <c r="RRI7" s="65"/>
      <c r="RRJ7" s="65"/>
      <c r="RRK7" s="65"/>
      <c r="RRL7" s="65"/>
      <c r="RRM7" s="65"/>
      <c r="RRN7" s="65"/>
      <c r="RRO7" s="65"/>
      <c r="RRP7" s="65"/>
      <c r="RRQ7" s="65"/>
      <c r="RRR7" s="65"/>
      <c r="RRS7" s="65"/>
      <c r="RRT7" s="65"/>
      <c r="RRU7" s="65"/>
      <c r="RRV7" s="65"/>
      <c r="RRW7" s="65"/>
      <c r="RRX7" s="65"/>
      <c r="RRY7" s="65"/>
      <c r="RRZ7" s="65"/>
      <c r="RSA7" s="65"/>
      <c r="RSB7" s="65"/>
      <c r="RSC7" s="65"/>
      <c r="RSD7" s="65"/>
      <c r="RSE7" s="65"/>
      <c r="RSF7" s="65"/>
      <c r="RSG7" s="65"/>
      <c r="RSH7" s="65"/>
      <c r="RSI7" s="65"/>
      <c r="RSJ7" s="65"/>
      <c r="RSK7" s="65"/>
      <c r="RSL7" s="65"/>
      <c r="RSM7" s="65"/>
      <c r="RSN7" s="65"/>
      <c r="RSO7" s="65"/>
      <c r="RSP7" s="65"/>
      <c r="RSQ7" s="65"/>
      <c r="RSR7" s="65"/>
      <c r="RSS7" s="65"/>
      <c r="RST7" s="65"/>
      <c r="RSU7" s="65"/>
      <c r="RSV7" s="65"/>
      <c r="RSW7" s="65"/>
      <c r="RSX7" s="65"/>
      <c r="RSY7" s="65"/>
      <c r="RSZ7" s="65"/>
      <c r="RTA7" s="65"/>
      <c r="RTB7" s="65"/>
      <c r="RTC7" s="65"/>
      <c r="RTD7" s="65"/>
      <c r="RTE7" s="65"/>
      <c r="RTF7" s="65"/>
      <c r="RTG7" s="65"/>
      <c r="RTH7" s="65"/>
      <c r="RTI7" s="65"/>
      <c r="RTJ7" s="65"/>
      <c r="RTK7" s="65"/>
      <c r="RTL7" s="65"/>
      <c r="RTM7" s="65"/>
      <c r="RTN7" s="65"/>
      <c r="RTO7" s="65"/>
      <c r="RTP7" s="65"/>
      <c r="RTQ7" s="65"/>
      <c r="RTR7" s="65"/>
      <c r="RTS7" s="65"/>
      <c r="RTT7" s="65"/>
      <c r="RTU7" s="65"/>
      <c r="RTV7" s="65"/>
      <c r="RTW7" s="65"/>
      <c r="RTX7" s="65"/>
      <c r="RTY7" s="65"/>
      <c r="RTZ7" s="65"/>
      <c r="RUA7" s="65"/>
      <c r="RUB7" s="65"/>
      <c r="RUC7" s="65"/>
      <c r="RUD7" s="65"/>
      <c r="RUE7" s="65"/>
      <c r="RUF7" s="65"/>
      <c r="RUG7" s="65"/>
      <c r="RUH7" s="65"/>
      <c r="RUI7" s="65"/>
      <c r="RUJ7" s="65"/>
      <c r="RUK7" s="65"/>
      <c r="RUL7" s="65"/>
      <c r="RUM7" s="65"/>
      <c r="RUN7" s="65"/>
      <c r="RUO7" s="65"/>
      <c r="RUP7" s="65"/>
      <c r="RUQ7" s="65"/>
      <c r="RUR7" s="65"/>
      <c r="RUS7" s="65"/>
      <c r="RUT7" s="65"/>
      <c r="RUU7" s="65"/>
      <c r="RUV7" s="65"/>
      <c r="RUW7" s="65"/>
      <c r="RUX7" s="65"/>
      <c r="RUY7" s="65"/>
      <c r="RUZ7" s="65"/>
      <c r="RVA7" s="65"/>
      <c r="RVB7" s="65"/>
      <c r="RVC7" s="65"/>
      <c r="RVD7" s="65"/>
      <c r="RVE7" s="65"/>
      <c r="RVF7" s="65"/>
      <c r="RVG7" s="65"/>
      <c r="RVH7" s="65"/>
      <c r="RVI7" s="65"/>
      <c r="RVJ7" s="65"/>
      <c r="RVK7" s="65"/>
      <c r="RVL7" s="65"/>
      <c r="RVM7" s="65"/>
      <c r="RVN7" s="65"/>
      <c r="RVO7" s="65"/>
      <c r="RVP7" s="65"/>
      <c r="RVQ7" s="65"/>
      <c r="RVR7" s="65"/>
      <c r="RVS7" s="65"/>
      <c r="RVT7" s="65"/>
      <c r="RVU7" s="65"/>
      <c r="RVV7" s="65"/>
      <c r="RVW7" s="65"/>
      <c r="RVX7" s="65"/>
      <c r="RVY7" s="65"/>
      <c r="RVZ7" s="65"/>
      <c r="RWA7" s="65"/>
      <c r="RWB7" s="65"/>
      <c r="RWC7" s="65"/>
      <c r="RWD7" s="65"/>
      <c r="RWE7" s="65"/>
      <c r="RWF7" s="65"/>
      <c r="RWG7" s="65"/>
      <c r="RWH7" s="65"/>
      <c r="RWI7" s="65"/>
      <c r="RWJ7" s="65"/>
      <c r="RWK7" s="65"/>
      <c r="RWL7" s="65"/>
      <c r="RWM7" s="65"/>
      <c r="RWN7" s="65"/>
      <c r="RWO7" s="65"/>
      <c r="RWP7" s="65"/>
      <c r="RWQ7" s="65"/>
      <c r="RWR7" s="65"/>
      <c r="RWS7" s="65"/>
      <c r="RWT7" s="65"/>
      <c r="RWU7" s="65"/>
      <c r="RWV7" s="65"/>
      <c r="RWW7" s="65"/>
      <c r="RWX7" s="65"/>
      <c r="RWY7" s="65"/>
      <c r="RWZ7" s="65"/>
      <c r="RXA7" s="65"/>
      <c r="RXB7" s="65"/>
      <c r="RXC7" s="65"/>
      <c r="RXD7" s="65"/>
      <c r="RXE7" s="65"/>
      <c r="RXF7" s="65"/>
      <c r="RXG7" s="65"/>
      <c r="RXH7" s="65"/>
      <c r="RXI7" s="65"/>
      <c r="RXJ7" s="65"/>
      <c r="RXK7" s="65"/>
      <c r="RXL7" s="65"/>
      <c r="RXM7" s="65"/>
      <c r="RXN7" s="65"/>
      <c r="RXO7" s="65"/>
      <c r="RXP7" s="65"/>
      <c r="RXQ7" s="65"/>
      <c r="RXR7" s="65"/>
      <c r="RXS7" s="65"/>
      <c r="RXT7" s="65"/>
      <c r="RXU7" s="65"/>
      <c r="RXV7" s="65"/>
      <c r="RXW7" s="65"/>
      <c r="RXX7" s="65"/>
      <c r="RXY7" s="65"/>
      <c r="RXZ7" s="65"/>
      <c r="RYA7" s="65"/>
      <c r="RYB7" s="65"/>
      <c r="RYC7" s="65"/>
      <c r="RYD7" s="65"/>
      <c r="RYE7" s="65"/>
      <c r="RYF7" s="65"/>
      <c r="RYG7" s="65"/>
      <c r="RYH7" s="65"/>
      <c r="RYI7" s="65"/>
      <c r="RYJ7" s="65"/>
      <c r="RYK7" s="65"/>
      <c r="RYL7" s="65"/>
      <c r="RYM7" s="65"/>
      <c r="RYN7" s="65"/>
      <c r="RYO7" s="65"/>
      <c r="RYP7" s="65"/>
      <c r="RYQ7" s="65"/>
      <c r="RYR7" s="65"/>
      <c r="RYS7" s="65"/>
      <c r="RYT7" s="65"/>
      <c r="RYU7" s="65"/>
      <c r="RYV7" s="65"/>
      <c r="RYW7" s="65"/>
      <c r="RYX7" s="65"/>
      <c r="RYY7" s="65"/>
      <c r="RYZ7" s="65"/>
      <c r="RZA7" s="65"/>
      <c r="RZB7" s="65"/>
      <c r="RZC7" s="65"/>
      <c r="RZD7" s="65"/>
      <c r="RZE7" s="65"/>
      <c r="RZF7" s="65"/>
      <c r="RZG7" s="65"/>
      <c r="RZH7" s="65"/>
      <c r="RZI7" s="65"/>
      <c r="RZJ7" s="65"/>
      <c r="RZK7" s="65"/>
      <c r="RZL7" s="65"/>
      <c r="RZM7" s="65"/>
      <c r="RZN7" s="65"/>
      <c r="RZO7" s="65"/>
      <c r="RZP7" s="65"/>
      <c r="RZQ7" s="65"/>
      <c r="RZR7" s="65"/>
      <c r="RZS7" s="65"/>
      <c r="RZT7" s="65"/>
      <c r="RZU7" s="65"/>
      <c r="RZV7" s="65"/>
      <c r="RZW7" s="65"/>
      <c r="RZX7" s="65"/>
      <c r="RZY7" s="65"/>
      <c r="RZZ7" s="65"/>
      <c r="SAA7" s="65"/>
      <c r="SAB7" s="65"/>
      <c r="SAC7" s="65"/>
      <c r="SAD7" s="65"/>
      <c r="SAE7" s="65"/>
      <c r="SAF7" s="65"/>
      <c r="SAG7" s="65"/>
      <c r="SAH7" s="65"/>
      <c r="SAI7" s="65"/>
      <c r="SAJ7" s="65"/>
      <c r="SAK7" s="65"/>
      <c r="SAL7" s="65"/>
      <c r="SAM7" s="65"/>
      <c r="SAN7" s="65"/>
      <c r="SAO7" s="65"/>
      <c r="SAP7" s="65"/>
      <c r="SAQ7" s="65"/>
      <c r="SAR7" s="65"/>
      <c r="SAS7" s="65"/>
      <c r="SAT7" s="65"/>
      <c r="SAU7" s="65"/>
      <c r="SAV7" s="65"/>
      <c r="SAW7" s="65"/>
      <c r="SAX7" s="65"/>
      <c r="SAY7" s="65"/>
      <c r="SAZ7" s="65"/>
      <c r="SBA7" s="65"/>
      <c r="SBB7" s="65"/>
      <c r="SBC7" s="65"/>
      <c r="SBD7" s="65"/>
      <c r="SBE7" s="65"/>
      <c r="SBF7" s="65"/>
      <c r="SBG7" s="65"/>
      <c r="SBH7" s="65"/>
      <c r="SBI7" s="65"/>
      <c r="SBJ7" s="65"/>
      <c r="SBK7" s="65"/>
      <c r="SBL7" s="65"/>
      <c r="SBM7" s="65"/>
      <c r="SBN7" s="65"/>
      <c r="SBO7" s="65"/>
      <c r="SBP7" s="65"/>
      <c r="SBQ7" s="65"/>
      <c r="SBR7" s="65"/>
      <c r="SBS7" s="65"/>
      <c r="SBT7" s="65"/>
      <c r="SBU7" s="65"/>
      <c r="SBV7" s="65"/>
      <c r="SBW7" s="65"/>
      <c r="SBX7" s="65"/>
      <c r="SBY7" s="65"/>
      <c r="SBZ7" s="65"/>
      <c r="SCA7" s="65"/>
      <c r="SCB7" s="65"/>
      <c r="SCC7" s="65"/>
      <c r="SCD7" s="65"/>
      <c r="SCE7" s="65"/>
      <c r="SCF7" s="65"/>
      <c r="SCG7" s="65"/>
      <c r="SCH7" s="65"/>
      <c r="SCI7" s="65"/>
      <c r="SCJ7" s="65"/>
      <c r="SCK7" s="65"/>
      <c r="SCL7" s="65"/>
      <c r="SCM7" s="65"/>
      <c r="SCN7" s="65"/>
      <c r="SCO7" s="65"/>
      <c r="SCP7" s="65"/>
      <c r="SCQ7" s="65"/>
      <c r="SCR7" s="65"/>
      <c r="SCS7" s="65"/>
      <c r="SCT7" s="65"/>
      <c r="SCU7" s="65"/>
      <c r="SCV7" s="65"/>
      <c r="SCW7" s="65"/>
      <c r="SCX7" s="65"/>
      <c r="SCY7" s="65"/>
      <c r="SCZ7" s="65"/>
      <c r="SDA7" s="65"/>
      <c r="SDB7" s="65"/>
      <c r="SDC7" s="65"/>
      <c r="SDD7" s="65"/>
      <c r="SDE7" s="65"/>
      <c r="SDF7" s="65"/>
      <c r="SDG7" s="65"/>
      <c r="SDH7" s="65"/>
      <c r="SDI7" s="65"/>
      <c r="SDJ7" s="65"/>
      <c r="SDK7" s="65"/>
      <c r="SDL7" s="65"/>
      <c r="SDM7" s="65"/>
      <c r="SDN7" s="65"/>
      <c r="SDO7" s="65"/>
      <c r="SDP7" s="65"/>
      <c r="SDQ7" s="65"/>
      <c r="SDR7" s="65"/>
      <c r="SDS7" s="65"/>
      <c r="SDT7" s="65"/>
      <c r="SDU7" s="65"/>
      <c r="SDV7" s="65"/>
      <c r="SDW7" s="65"/>
      <c r="SDX7" s="65"/>
      <c r="SDY7" s="65"/>
      <c r="SDZ7" s="65"/>
      <c r="SEA7" s="65"/>
      <c r="SEB7" s="65"/>
      <c r="SEC7" s="65"/>
      <c r="SED7" s="65"/>
      <c r="SEE7" s="65"/>
      <c r="SEF7" s="65"/>
      <c r="SEG7" s="65"/>
      <c r="SEH7" s="65"/>
      <c r="SEI7" s="65"/>
      <c r="SEJ7" s="65"/>
      <c r="SEK7" s="65"/>
      <c r="SEL7" s="65"/>
      <c r="SEM7" s="65"/>
      <c r="SEN7" s="65"/>
      <c r="SEO7" s="65"/>
      <c r="SEP7" s="65"/>
      <c r="SEQ7" s="65"/>
      <c r="SER7" s="65"/>
      <c r="SES7" s="65"/>
      <c r="SET7" s="65"/>
      <c r="SEU7" s="65"/>
      <c r="SEV7" s="65"/>
      <c r="SEW7" s="65"/>
      <c r="SEX7" s="65"/>
      <c r="SEY7" s="65"/>
      <c r="SEZ7" s="65"/>
      <c r="SFA7" s="65"/>
      <c r="SFB7" s="65"/>
      <c r="SFC7" s="65"/>
      <c r="SFD7" s="65"/>
      <c r="SFE7" s="65"/>
      <c r="SFF7" s="65"/>
      <c r="SFG7" s="65"/>
      <c r="SFH7" s="65"/>
      <c r="SFI7" s="65"/>
      <c r="SFJ7" s="65"/>
      <c r="SFK7" s="65"/>
      <c r="SFL7" s="65"/>
      <c r="SFM7" s="65"/>
      <c r="SFN7" s="65"/>
      <c r="SFO7" s="65"/>
      <c r="SFP7" s="65"/>
      <c r="SFQ7" s="65"/>
      <c r="SFR7" s="65"/>
      <c r="SFS7" s="65"/>
      <c r="SFT7" s="65"/>
      <c r="SFU7" s="65"/>
      <c r="SFV7" s="65"/>
      <c r="SFW7" s="65"/>
      <c r="SFX7" s="65"/>
      <c r="SFY7" s="65"/>
      <c r="SFZ7" s="65"/>
      <c r="SGA7" s="65"/>
      <c r="SGB7" s="65"/>
      <c r="SGC7" s="65"/>
      <c r="SGD7" s="65"/>
      <c r="SGE7" s="65"/>
      <c r="SGF7" s="65"/>
      <c r="SGG7" s="65"/>
      <c r="SGH7" s="65"/>
      <c r="SGI7" s="65"/>
      <c r="SGJ7" s="65"/>
      <c r="SGK7" s="65"/>
      <c r="SGL7" s="65"/>
      <c r="SGM7" s="65"/>
      <c r="SGN7" s="65"/>
      <c r="SGO7" s="65"/>
      <c r="SGP7" s="65"/>
      <c r="SGQ7" s="65"/>
      <c r="SGR7" s="65"/>
      <c r="SGS7" s="65"/>
      <c r="SGT7" s="65"/>
      <c r="SGU7" s="65"/>
      <c r="SGV7" s="65"/>
      <c r="SGW7" s="65"/>
      <c r="SGX7" s="65"/>
      <c r="SGY7" s="65"/>
      <c r="SGZ7" s="65"/>
      <c r="SHA7" s="65"/>
      <c r="SHB7" s="65"/>
      <c r="SHC7" s="65"/>
      <c r="SHD7" s="65"/>
      <c r="SHE7" s="65"/>
      <c r="SHF7" s="65"/>
      <c r="SHG7" s="65"/>
      <c r="SHH7" s="65"/>
      <c r="SHI7" s="65"/>
      <c r="SHJ7" s="65"/>
      <c r="SHK7" s="65"/>
      <c r="SHL7" s="65"/>
      <c r="SHM7" s="65"/>
      <c r="SHN7" s="65"/>
      <c r="SHO7" s="65"/>
      <c r="SHP7" s="65"/>
      <c r="SHQ7" s="65"/>
      <c r="SHR7" s="65"/>
      <c r="SHS7" s="65"/>
      <c r="SHT7" s="65"/>
      <c r="SHU7" s="65"/>
      <c r="SHV7" s="65"/>
      <c r="SHW7" s="65"/>
      <c r="SHX7" s="65"/>
      <c r="SHY7" s="65"/>
      <c r="SHZ7" s="65"/>
      <c r="SIA7" s="65"/>
      <c r="SIB7" s="65"/>
      <c r="SIC7" s="65"/>
      <c r="SID7" s="65"/>
      <c r="SIE7" s="65"/>
      <c r="SIF7" s="65"/>
      <c r="SIG7" s="65"/>
      <c r="SIH7" s="65"/>
      <c r="SII7" s="65"/>
      <c r="SIJ7" s="65"/>
      <c r="SIK7" s="65"/>
      <c r="SIL7" s="65"/>
      <c r="SIM7" s="65"/>
      <c r="SIN7" s="65"/>
      <c r="SIO7" s="65"/>
      <c r="SIP7" s="65"/>
      <c r="SIQ7" s="65"/>
      <c r="SIR7" s="65"/>
      <c r="SIS7" s="65"/>
      <c r="SIT7" s="65"/>
      <c r="SIU7" s="65"/>
      <c r="SIV7" s="65"/>
      <c r="SIW7" s="65"/>
      <c r="SIX7" s="65"/>
      <c r="SIY7" s="65"/>
      <c r="SIZ7" s="65"/>
      <c r="SJA7" s="65"/>
      <c r="SJB7" s="65"/>
      <c r="SJC7" s="65"/>
      <c r="SJD7" s="65"/>
      <c r="SJE7" s="65"/>
      <c r="SJF7" s="65"/>
      <c r="SJG7" s="65"/>
      <c r="SJH7" s="65"/>
      <c r="SJI7" s="65"/>
      <c r="SJJ7" s="65"/>
      <c r="SJK7" s="65"/>
      <c r="SJL7" s="65"/>
      <c r="SJM7" s="65"/>
      <c r="SJN7" s="65"/>
      <c r="SJO7" s="65"/>
      <c r="SJP7" s="65"/>
      <c r="SJQ7" s="65"/>
      <c r="SJR7" s="65"/>
      <c r="SJS7" s="65"/>
      <c r="SJT7" s="65"/>
      <c r="SJU7" s="65"/>
      <c r="SJV7" s="65"/>
      <c r="SJW7" s="65"/>
      <c r="SJX7" s="65"/>
      <c r="SJY7" s="65"/>
      <c r="SJZ7" s="65"/>
      <c r="SKA7" s="65"/>
      <c r="SKB7" s="65"/>
      <c r="SKC7" s="65"/>
      <c r="SKD7" s="65"/>
      <c r="SKE7" s="65"/>
      <c r="SKF7" s="65"/>
      <c r="SKG7" s="65"/>
      <c r="SKH7" s="65"/>
      <c r="SKI7" s="65"/>
      <c r="SKJ7" s="65"/>
      <c r="SKK7" s="65"/>
      <c r="SKL7" s="65"/>
      <c r="SKM7" s="65"/>
      <c r="SKN7" s="65"/>
      <c r="SKO7" s="65"/>
      <c r="SKP7" s="65"/>
      <c r="SKQ7" s="65"/>
      <c r="SKR7" s="65"/>
      <c r="SKS7" s="65"/>
      <c r="SKT7" s="65"/>
      <c r="SKU7" s="65"/>
      <c r="SKV7" s="65"/>
      <c r="SKW7" s="65"/>
      <c r="SKX7" s="65"/>
      <c r="SKY7" s="65"/>
      <c r="SKZ7" s="65"/>
      <c r="SLA7" s="65"/>
      <c r="SLB7" s="65"/>
      <c r="SLC7" s="65"/>
      <c r="SLD7" s="65"/>
      <c r="SLE7" s="65"/>
      <c r="SLF7" s="65"/>
      <c r="SLG7" s="65"/>
      <c r="SLH7" s="65"/>
      <c r="SLI7" s="65"/>
      <c r="SLJ7" s="65"/>
      <c r="SLK7" s="65"/>
      <c r="SLL7" s="65"/>
      <c r="SLM7" s="65"/>
      <c r="SLN7" s="65"/>
      <c r="SLO7" s="65"/>
      <c r="SLP7" s="65"/>
      <c r="SLQ7" s="65"/>
      <c r="SLR7" s="65"/>
      <c r="SLS7" s="65"/>
      <c r="SLT7" s="65"/>
      <c r="SLU7" s="65"/>
      <c r="SLV7" s="65"/>
      <c r="SLW7" s="65"/>
      <c r="SLX7" s="65"/>
      <c r="SLY7" s="65"/>
      <c r="SLZ7" s="65"/>
      <c r="SMA7" s="65"/>
      <c r="SMB7" s="65"/>
      <c r="SMC7" s="65"/>
      <c r="SMD7" s="65"/>
      <c r="SME7" s="65"/>
      <c r="SMF7" s="65"/>
      <c r="SMG7" s="65"/>
      <c r="SMH7" s="65"/>
      <c r="SMI7" s="65"/>
      <c r="SMJ7" s="65"/>
      <c r="SMK7" s="65"/>
      <c r="SML7" s="65"/>
      <c r="SMM7" s="65"/>
      <c r="SMN7" s="65"/>
      <c r="SMO7" s="65"/>
      <c r="SMP7" s="65"/>
      <c r="SMQ7" s="65"/>
      <c r="SMR7" s="65"/>
      <c r="SMS7" s="65"/>
      <c r="SMT7" s="65"/>
      <c r="SMU7" s="65"/>
      <c r="SMV7" s="65"/>
      <c r="SMW7" s="65"/>
      <c r="SMX7" s="65"/>
      <c r="SMY7" s="65"/>
      <c r="SMZ7" s="65"/>
      <c r="SNA7" s="65"/>
      <c r="SNB7" s="65"/>
      <c r="SNC7" s="65"/>
      <c r="SND7" s="65"/>
      <c r="SNE7" s="65"/>
      <c r="SNF7" s="65"/>
      <c r="SNG7" s="65"/>
      <c r="SNH7" s="65"/>
      <c r="SNI7" s="65"/>
      <c r="SNJ7" s="65"/>
      <c r="SNK7" s="65"/>
      <c r="SNL7" s="65"/>
      <c r="SNM7" s="65"/>
      <c r="SNN7" s="65"/>
      <c r="SNO7" s="65"/>
      <c r="SNP7" s="65"/>
      <c r="SNQ7" s="65"/>
      <c r="SNR7" s="65"/>
      <c r="SNS7" s="65"/>
      <c r="SNT7" s="65"/>
      <c r="SNU7" s="65"/>
      <c r="SNV7" s="65"/>
      <c r="SNW7" s="65"/>
      <c r="SNX7" s="65"/>
      <c r="SNY7" s="65"/>
      <c r="SNZ7" s="65"/>
      <c r="SOA7" s="65"/>
      <c r="SOB7" s="65"/>
      <c r="SOC7" s="65"/>
      <c r="SOD7" s="65"/>
      <c r="SOE7" s="65"/>
      <c r="SOF7" s="65"/>
      <c r="SOG7" s="65"/>
      <c r="SOH7" s="65"/>
      <c r="SOI7" s="65"/>
      <c r="SOJ7" s="65"/>
      <c r="SOK7" s="65"/>
      <c r="SOL7" s="65"/>
      <c r="SOM7" s="65"/>
      <c r="SON7" s="65"/>
      <c r="SOO7" s="65"/>
      <c r="SOP7" s="65"/>
      <c r="SOQ7" s="65"/>
      <c r="SOR7" s="65"/>
      <c r="SOS7" s="65"/>
      <c r="SOT7" s="65"/>
      <c r="SOU7" s="65"/>
      <c r="SOV7" s="65"/>
      <c r="SOW7" s="65"/>
      <c r="SOX7" s="65"/>
      <c r="SOY7" s="65"/>
      <c r="SOZ7" s="65"/>
      <c r="SPA7" s="65"/>
      <c r="SPB7" s="65"/>
      <c r="SPC7" s="65"/>
      <c r="SPD7" s="65"/>
      <c r="SPE7" s="65"/>
      <c r="SPF7" s="65"/>
      <c r="SPG7" s="65"/>
      <c r="SPH7" s="65"/>
      <c r="SPI7" s="65"/>
      <c r="SPJ7" s="65"/>
      <c r="SPK7" s="65"/>
      <c r="SPL7" s="65"/>
      <c r="SPM7" s="65"/>
      <c r="SPN7" s="65"/>
      <c r="SPO7" s="65"/>
      <c r="SPP7" s="65"/>
      <c r="SPQ7" s="65"/>
      <c r="SPR7" s="65"/>
      <c r="SPS7" s="65"/>
      <c r="SPT7" s="65"/>
      <c r="SPU7" s="65"/>
      <c r="SPV7" s="65"/>
      <c r="SPW7" s="65"/>
      <c r="SPX7" s="65"/>
      <c r="SPY7" s="65"/>
      <c r="SPZ7" s="65"/>
      <c r="SQA7" s="65"/>
      <c r="SQB7" s="65"/>
      <c r="SQC7" s="65"/>
      <c r="SQD7" s="65"/>
      <c r="SQE7" s="65"/>
      <c r="SQF7" s="65"/>
      <c r="SQG7" s="65"/>
      <c r="SQH7" s="65"/>
      <c r="SQI7" s="65"/>
      <c r="SQJ7" s="65"/>
      <c r="SQK7" s="65"/>
      <c r="SQL7" s="65"/>
      <c r="SQM7" s="65"/>
      <c r="SQN7" s="65"/>
      <c r="SQO7" s="65"/>
      <c r="SQP7" s="65"/>
      <c r="SQQ7" s="65"/>
      <c r="SQR7" s="65"/>
      <c r="SQS7" s="65"/>
      <c r="SQT7" s="65"/>
      <c r="SQU7" s="65"/>
      <c r="SQV7" s="65"/>
      <c r="SQW7" s="65"/>
      <c r="SQX7" s="65"/>
      <c r="SQY7" s="65"/>
      <c r="SQZ7" s="65"/>
      <c r="SRA7" s="65"/>
      <c r="SRB7" s="65"/>
      <c r="SRC7" s="65"/>
      <c r="SRD7" s="65"/>
      <c r="SRE7" s="65"/>
      <c r="SRF7" s="65"/>
      <c r="SRG7" s="65"/>
      <c r="SRH7" s="65"/>
      <c r="SRI7" s="65"/>
      <c r="SRJ7" s="65"/>
      <c r="SRK7" s="65"/>
      <c r="SRL7" s="65"/>
      <c r="SRM7" s="65"/>
      <c r="SRN7" s="65"/>
      <c r="SRO7" s="65"/>
      <c r="SRP7" s="65"/>
      <c r="SRQ7" s="65"/>
      <c r="SRR7" s="65"/>
      <c r="SRS7" s="65"/>
      <c r="SRT7" s="65"/>
      <c r="SRU7" s="65"/>
      <c r="SRV7" s="65"/>
      <c r="SRW7" s="65"/>
      <c r="SRX7" s="65"/>
      <c r="SRY7" s="65"/>
      <c r="SRZ7" s="65"/>
      <c r="SSA7" s="65"/>
      <c r="SSB7" s="65"/>
      <c r="SSC7" s="65"/>
      <c r="SSD7" s="65"/>
      <c r="SSE7" s="65"/>
      <c r="SSF7" s="65"/>
      <c r="SSG7" s="65"/>
      <c r="SSH7" s="65"/>
      <c r="SSI7" s="65"/>
      <c r="SSJ7" s="65"/>
      <c r="SSK7" s="65"/>
      <c r="SSL7" s="65"/>
      <c r="SSM7" s="65"/>
      <c r="SSN7" s="65"/>
      <c r="SSO7" s="65"/>
      <c r="SSP7" s="65"/>
      <c r="SSQ7" s="65"/>
      <c r="SSR7" s="65"/>
      <c r="SSS7" s="65"/>
      <c r="SST7" s="65"/>
      <c r="SSU7" s="65"/>
      <c r="SSV7" s="65"/>
      <c r="SSW7" s="65"/>
      <c r="SSX7" s="65"/>
      <c r="SSY7" s="65"/>
      <c r="SSZ7" s="65"/>
      <c r="STA7" s="65"/>
      <c r="STB7" s="65"/>
      <c r="STC7" s="65"/>
      <c r="STD7" s="65"/>
      <c r="STE7" s="65"/>
      <c r="STF7" s="65"/>
      <c r="STG7" s="65"/>
      <c r="STH7" s="65"/>
      <c r="STI7" s="65"/>
      <c r="STJ7" s="65"/>
      <c r="STK7" s="65"/>
      <c r="STL7" s="65"/>
      <c r="STM7" s="65"/>
      <c r="STN7" s="65"/>
      <c r="STO7" s="65"/>
      <c r="STP7" s="65"/>
      <c r="STQ7" s="65"/>
      <c r="STR7" s="65"/>
      <c r="STS7" s="65"/>
      <c r="STT7" s="65"/>
      <c r="STU7" s="65"/>
      <c r="STV7" s="65"/>
      <c r="STW7" s="65"/>
      <c r="STX7" s="65"/>
      <c r="STY7" s="65"/>
      <c r="STZ7" s="65"/>
      <c r="SUA7" s="65"/>
      <c r="SUB7" s="65"/>
      <c r="SUC7" s="65"/>
      <c r="SUD7" s="65"/>
      <c r="SUE7" s="65"/>
      <c r="SUF7" s="65"/>
      <c r="SUG7" s="65"/>
      <c r="SUH7" s="65"/>
      <c r="SUI7" s="65"/>
      <c r="SUJ7" s="65"/>
      <c r="SUK7" s="65"/>
      <c r="SUL7" s="65"/>
      <c r="SUM7" s="65"/>
      <c r="SUN7" s="65"/>
      <c r="SUO7" s="65"/>
      <c r="SUP7" s="65"/>
      <c r="SUQ7" s="65"/>
      <c r="SUR7" s="65"/>
      <c r="SUS7" s="65"/>
      <c r="SUT7" s="65"/>
      <c r="SUU7" s="65"/>
      <c r="SUV7" s="65"/>
      <c r="SUW7" s="65"/>
      <c r="SUX7" s="65"/>
      <c r="SUY7" s="65"/>
      <c r="SUZ7" s="65"/>
      <c r="SVA7" s="65"/>
      <c r="SVB7" s="65"/>
      <c r="SVC7" s="65"/>
      <c r="SVD7" s="65"/>
      <c r="SVE7" s="65"/>
      <c r="SVF7" s="65"/>
      <c r="SVG7" s="65"/>
      <c r="SVH7" s="65"/>
      <c r="SVI7" s="65"/>
      <c r="SVJ7" s="65"/>
      <c r="SVK7" s="65"/>
      <c r="SVL7" s="65"/>
      <c r="SVM7" s="65"/>
      <c r="SVN7" s="65"/>
      <c r="SVO7" s="65"/>
      <c r="SVP7" s="65"/>
      <c r="SVQ7" s="65"/>
      <c r="SVR7" s="65"/>
      <c r="SVS7" s="65"/>
      <c r="SVT7" s="65"/>
      <c r="SVU7" s="65"/>
      <c r="SVV7" s="65"/>
      <c r="SVW7" s="65"/>
      <c r="SVX7" s="65"/>
      <c r="SVY7" s="65"/>
      <c r="SVZ7" s="65"/>
      <c r="SWA7" s="65"/>
      <c r="SWB7" s="65"/>
      <c r="SWC7" s="65"/>
      <c r="SWD7" s="65"/>
      <c r="SWE7" s="65"/>
      <c r="SWF7" s="65"/>
      <c r="SWG7" s="65"/>
      <c r="SWH7" s="65"/>
      <c r="SWI7" s="65"/>
      <c r="SWJ7" s="65"/>
      <c r="SWK7" s="65"/>
      <c r="SWL7" s="65"/>
      <c r="SWM7" s="65"/>
      <c r="SWN7" s="65"/>
      <c r="SWO7" s="65"/>
      <c r="SWP7" s="65"/>
      <c r="SWQ7" s="65"/>
      <c r="SWR7" s="65"/>
      <c r="SWS7" s="65"/>
      <c r="SWT7" s="65"/>
      <c r="SWU7" s="65"/>
      <c r="SWV7" s="65"/>
      <c r="SWW7" s="65"/>
      <c r="SWX7" s="65"/>
      <c r="SWY7" s="65"/>
      <c r="SWZ7" s="65"/>
      <c r="SXA7" s="65"/>
      <c r="SXB7" s="65"/>
      <c r="SXC7" s="65"/>
      <c r="SXD7" s="65"/>
      <c r="SXE7" s="65"/>
      <c r="SXF7" s="65"/>
      <c r="SXG7" s="65"/>
      <c r="SXH7" s="65"/>
      <c r="SXI7" s="65"/>
      <c r="SXJ7" s="65"/>
      <c r="SXK7" s="65"/>
      <c r="SXL7" s="65"/>
      <c r="SXM7" s="65"/>
      <c r="SXN7" s="65"/>
      <c r="SXO7" s="65"/>
      <c r="SXP7" s="65"/>
      <c r="SXQ7" s="65"/>
      <c r="SXR7" s="65"/>
      <c r="SXS7" s="65"/>
      <c r="SXT7" s="65"/>
      <c r="SXU7" s="65"/>
      <c r="SXV7" s="65"/>
      <c r="SXW7" s="65"/>
      <c r="SXX7" s="65"/>
      <c r="SXY7" s="65"/>
      <c r="SXZ7" s="65"/>
      <c r="SYA7" s="65"/>
      <c r="SYB7" s="65"/>
      <c r="SYC7" s="65"/>
      <c r="SYD7" s="65"/>
      <c r="SYE7" s="65"/>
      <c r="SYF7" s="65"/>
      <c r="SYG7" s="65"/>
      <c r="SYH7" s="65"/>
      <c r="SYI7" s="65"/>
      <c r="SYJ7" s="65"/>
      <c r="SYK7" s="65"/>
      <c r="SYL7" s="65"/>
      <c r="SYM7" s="65"/>
      <c r="SYN7" s="65"/>
      <c r="SYO7" s="65"/>
      <c r="SYP7" s="65"/>
      <c r="SYQ7" s="65"/>
      <c r="SYR7" s="65"/>
      <c r="SYS7" s="65"/>
      <c r="SYT7" s="65"/>
      <c r="SYU7" s="65"/>
      <c r="SYV7" s="65"/>
      <c r="SYW7" s="65"/>
      <c r="SYX7" s="65"/>
      <c r="SYY7" s="65"/>
      <c r="SYZ7" s="65"/>
      <c r="SZA7" s="65"/>
      <c r="SZB7" s="65"/>
      <c r="SZC7" s="65"/>
      <c r="SZD7" s="65"/>
      <c r="SZE7" s="65"/>
      <c r="SZF7" s="65"/>
      <c r="SZG7" s="65"/>
      <c r="SZH7" s="65"/>
      <c r="SZI7" s="65"/>
      <c r="SZJ7" s="65"/>
      <c r="SZK7" s="65"/>
      <c r="SZL7" s="65"/>
      <c r="SZM7" s="65"/>
      <c r="SZN7" s="65"/>
      <c r="SZO7" s="65"/>
      <c r="SZP7" s="65"/>
      <c r="SZQ7" s="65"/>
      <c r="SZR7" s="65"/>
      <c r="SZS7" s="65"/>
      <c r="SZT7" s="65"/>
      <c r="SZU7" s="65"/>
      <c r="SZV7" s="65"/>
      <c r="SZW7" s="65"/>
      <c r="SZX7" s="65"/>
      <c r="SZY7" s="65"/>
      <c r="SZZ7" s="65"/>
      <c r="TAA7" s="65"/>
      <c r="TAB7" s="65"/>
      <c r="TAC7" s="65"/>
      <c r="TAD7" s="65"/>
      <c r="TAE7" s="65"/>
      <c r="TAF7" s="65"/>
      <c r="TAG7" s="65"/>
      <c r="TAH7" s="65"/>
      <c r="TAI7" s="65"/>
      <c r="TAJ7" s="65"/>
      <c r="TAK7" s="65"/>
      <c r="TAL7" s="65"/>
      <c r="TAM7" s="65"/>
      <c r="TAN7" s="65"/>
      <c r="TAO7" s="65"/>
      <c r="TAP7" s="65"/>
      <c r="TAQ7" s="65"/>
      <c r="TAR7" s="65"/>
      <c r="TAS7" s="65"/>
      <c r="TAT7" s="65"/>
      <c r="TAU7" s="65"/>
      <c r="TAV7" s="65"/>
      <c r="TAW7" s="65"/>
      <c r="TAX7" s="65"/>
      <c r="TAY7" s="65"/>
      <c r="TAZ7" s="65"/>
      <c r="TBA7" s="65"/>
      <c r="TBB7" s="65"/>
      <c r="TBC7" s="65"/>
      <c r="TBD7" s="65"/>
      <c r="TBE7" s="65"/>
      <c r="TBF7" s="65"/>
      <c r="TBG7" s="65"/>
      <c r="TBH7" s="65"/>
      <c r="TBI7" s="65"/>
      <c r="TBJ7" s="65"/>
      <c r="TBK7" s="65"/>
      <c r="TBL7" s="65"/>
      <c r="TBM7" s="65"/>
      <c r="TBN7" s="65"/>
      <c r="TBO7" s="65"/>
      <c r="TBP7" s="65"/>
      <c r="TBQ7" s="65"/>
      <c r="TBR7" s="65"/>
      <c r="TBS7" s="65"/>
      <c r="TBT7" s="65"/>
      <c r="TBU7" s="65"/>
      <c r="TBV7" s="65"/>
      <c r="TBW7" s="65"/>
      <c r="TBX7" s="65"/>
      <c r="TBY7" s="65"/>
      <c r="TBZ7" s="65"/>
      <c r="TCA7" s="65"/>
      <c r="TCB7" s="65"/>
      <c r="TCC7" s="65"/>
      <c r="TCD7" s="65"/>
      <c r="TCE7" s="65"/>
      <c r="TCF7" s="65"/>
      <c r="TCG7" s="65"/>
      <c r="TCH7" s="65"/>
      <c r="TCI7" s="65"/>
      <c r="TCJ7" s="65"/>
      <c r="TCK7" s="65"/>
      <c r="TCL7" s="65"/>
      <c r="TCM7" s="65"/>
      <c r="TCN7" s="65"/>
      <c r="TCO7" s="65"/>
      <c r="TCP7" s="65"/>
      <c r="TCQ7" s="65"/>
      <c r="TCR7" s="65"/>
      <c r="TCS7" s="65"/>
      <c r="TCT7" s="65"/>
      <c r="TCU7" s="65"/>
      <c r="TCV7" s="65"/>
      <c r="TCW7" s="65"/>
      <c r="TCX7" s="65"/>
      <c r="TCY7" s="65"/>
      <c r="TCZ7" s="65"/>
      <c r="TDA7" s="65"/>
      <c r="TDB7" s="65"/>
      <c r="TDC7" s="65"/>
      <c r="TDD7" s="65"/>
      <c r="TDE7" s="65"/>
      <c r="TDF7" s="65"/>
      <c r="TDG7" s="65"/>
      <c r="TDH7" s="65"/>
      <c r="TDI7" s="65"/>
      <c r="TDJ7" s="65"/>
      <c r="TDK7" s="65"/>
      <c r="TDL7" s="65"/>
      <c r="TDM7" s="65"/>
      <c r="TDN7" s="65"/>
      <c r="TDO7" s="65"/>
      <c r="TDP7" s="65"/>
      <c r="TDQ7" s="65"/>
      <c r="TDR7" s="65"/>
      <c r="TDS7" s="65"/>
      <c r="TDT7" s="65"/>
      <c r="TDU7" s="65"/>
      <c r="TDV7" s="65"/>
      <c r="TDW7" s="65"/>
      <c r="TDX7" s="65"/>
      <c r="TDY7" s="65"/>
      <c r="TDZ7" s="65"/>
      <c r="TEA7" s="65"/>
      <c r="TEB7" s="65"/>
      <c r="TEC7" s="65"/>
      <c r="TED7" s="65"/>
      <c r="TEE7" s="65"/>
      <c r="TEF7" s="65"/>
      <c r="TEG7" s="65"/>
      <c r="TEH7" s="65"/>
      <c r="TEI7" s="65"/>
      <c r="TEJ7" s="65"/>
      <c r="TEK7" s="65"/>
      <c r="TEL7" s="65"/>
      <c r="TEM7" s="65"/>
      <c r="TEN7" s="65"/>
      <c r="TEO7" s="65"/>
      <c r="TEP7" s="65"/>
      <c r="TEQ7" s="65"/>
      <c r="TER7" s="65"/>
      <c r="TES7" s="65"/>
      <c r="TET7" s="65"/>
      <c r="TEU7" s="65"/>
      <c r="TEV7" s="65"/>
      <c r="TEW7" s="65"/>
      <c r="TEX7" s="65"/>
      <c r="TEY7" s="65"/>
      <c r="TEZ7" s="65"/>
      <c r="TFA7" s="65"/>
      <c r="TFB7" s="65"/>
      <c r="TFC7" s="65"/>
      <c r="TFD7" s="65"/>
      <c r="TFE7" s="65"/>
      <c r="TFF7" s="65"/>
      <c r="TFG7" s="65"/>
      <c r="TFH7" s="65"/>
      <c r="TFI7" s="65"/>
      <c r="TFJ7" s="65"/>
      <c r="TFK7" s="65"/>
      <c r="TFL7" s="65"/>
      <c r="TFM7" s="65"/>
      <c r="TFN7" s="65"/>
      <c r="TFO7" s="65"/>
      <c r="TFP7" s="65"/>
      <c r="TFQ7" s="65"/>
      <c r="TFR7" s="65"/>
      <c r="TFS7" s="65"/>
      <c r="TFT7" s="65"/>
      <c r="TFU7" s="65"/>
      <c r="TFV7" s="65"/>
      <c r="TFW7" s="65"/>
      <c r="TFX7" s="65"/>
      <c r="TFY7" s="65"/>
      <c r="TFZ7" s="65"/>
      <c r="TGA7" s="65"/>
      <c r="TGB7" s="65"/>
      <c r="TGC7" s="65"/>
      <c r="TGD7" s="65"/>
      <c r="TGE7" s="65"/>
      <c r="TGF7" s="65"/>
      <c r="TGG7" s="65"/>
      <c r="TGH7" s="65"/>
      <c r="TGI7" s="65"/>
      <c r="TGJ7" s="65"/>
      <c r="TGK7" s="65"/>
      <c r="TGL7" s="65"/>
      <c r="TGM7" s="65"/>
      <c r="TGN7" s="65"/>
      <c r="TGO7" s="65"/>
      <c r="TGP7" s="65"/>
      <c r="TGQ7" s="65"/>
      <c r="TGR7" s="65"/>
      <c r="TGS7" s="65"/>
      <c r="TGT7" s="65"/>
      <c r="TGU7" s="65"/>
      <c r="TGV7" s="65"/>
      <c r="TGW7" s="65"/>
      <c r="TGX7" s="65"/>
      <c r="TGY7" s="65"/>
      <c r="TGZ7" s="65"/>
      <c r="THA7" s="65"/>
      <c r="THB7" s="65"/>
      <c r="THC7" s="65"/>
      <c r="THD7" s="65"/>
      <c r="THE7" s="65"/>
      <c r="THF7" s="65"/>
      <c r="THG7" s="65"/>
      <c r="THH7" s="65"/>
      <c r="THI7" s="65"/>
      <c r="THJ7" s="65"/>
      <c r="THK7" s="65"/>
      <c r="THL7" s="65"/>
      <c r="THM7" s="65"/>
      <c r="THN7" s="65"/>
      <c r="THO7" s="65"/>
      <c r="THP7" s="65"/>
      <c r="THQ7" s="65"/>
      <c r="THR7" s="65"/>
      <c r="THS7" s="65"/>
      <c r="THT7" s="65"/>
      <c r="THU7" s="65"/>
      <c r="THV7" s="65"/>
      <c r="THW7" s="65"/>
      <c r="THX7" s="65"/>
      <c r="THY7" s="65"/>
      <c r="THZ7" s="65"/>
      <c r="TIA7" s="65"/>
      <c r="TIB7" s="65"/>
      <c r="TIC7" s="65"/>
      <c r="TID7" s="65"/>
      <c r="TIE7" s="65"/>
      <c r="TIF7" s="65"/>
      <c r="TIG7" s="65"/>
      <c r="TIH7" s="65"/>
      <c r="TII7" s="65"/>
      <c r="TIJ7" s="65"/>
      <c r="TIK7" s="65"/>
      <c r="TIL7" s="65"/>
      <c r="TIM7" s="65"/>
      <c r="TIN7" s="65"/>
      <c r="TIO7" s="65"/>
      <c r="TIP7" s="65"/>
      <c r="TIQ7" s="65"/>
      <c r="TIR7" s="65"/>
      <c r="TIS7" s="65"/>
      <c r="TIT7" s="65"/>
      <c r="TIU7" s="65"/>
      <c r="TIV7" s="65"/>
      <c r="TIW7" s="65"/>
      <c r="TIX7" s="65"/>
      <c r="TIY7" s="65"/>
      <c r="TIZ7" s="65"/>
      <c r="TJA7" s="65"/>
      <c r="TJB7" s="65"/>
      <c r="TJC7" s="65"/>
      <c r="TJD7" s="65"/>
      <c r="TJE7" s="65"/>
      <c r="TJF7" s="65"/>
      <c r="TJG7" s="65"/>
      <c r="TJH7" s="65"/>
      <c r="TJI7" s="65"/>
      <c r="TJJ7" s="65"/>
      <c r="TJK7" s="65"/>
      <c r="TJL7" s="65"/>
      <c r="TJM7" s="65"/>
      <c r="TJN7" s="65"/>
      <c r="TJO7" s="65"/>
      <c r="TJP7" s="65"/>
      <c r="TJQ7" s="65"/>
      <c r="TJR7" s="65"/>
      <c r="TJS7" s="65"/>
      <c r="TJT7" s="65"/>
      <c r="TJU7" s="65"/>
      <c r="TJV7" s="65"/>
      <c r="TJW7" s="65"/>
      <c r="TJX7" s="65"/>
      <c r="TJY7" s="65"/>
      <c r="TJZ7" s="65"/>
      <c r="TKA7" s="65"/>
      <c r="TKB7" s="65"/>
      <c r="TKC7" s="65"/>
      <c r="TKD7" s="65"/>
      <c r="TKE7" s="65"/>
      <c r="TKF7" s="65"/>
      <c r="TKG7" s="65"/>
      <c r="TKH7" s="65"/>
      <c r="TKI7" s="65"/>
      <c r="TKJ7" s="65"/>
      <c r="TKK7" s="65"/>
      <c r="TKL7" s="65"/>
      <c r="TKM7" s="65"/>
      <c r="TKN7" s="65"/>
      <c r="TKO7" s="65"/>
      <c r="TKP7" s="65"/>
      <c r="TKQ7" s="65"/>
      <c r="TKR7" s="65"/>
      <c r="TKS7" s="65"/>
      <c r="TKT7" s="65"/>
      <c r="TKU7" s="65"/>
      <c r="TKV7" s="65"/>
      <c r="TKW7" s="65"/>
      <c r="TKX7" s="65"/>
      <c r="TKY7" s="65"/>
      <c r="TKZ7" s="65"/>
      <c r="TLA7" s="65"/>
      <c r="TLB7" s="65"/>
      <c r="TLC7" s="65"/>
      <c r="TLD7" s="65"/>
      <c r="TLE7" s="65"/>
      <c r="TLF7" s="65"/>
      <c r="TLG7" s="65"/>
      <c r="TLH7" s="65"/>
      <c r="TLI7" s="65"/>
      <c r="TLJ7" s="65"/>
      <c r="TLK7" s="65"/>
      <c r="TLL7" s="65"/>
      <c r="TLM7" s="65"/>
      <c r="TLN7" s="65"/>
      <c r="TLO7" s="65"/>
      <c r="TLP7" s="65"/>
      <c r="TLQ7" s="65"/>
      <c r="TLR7" s="65"/>
      <c r="TLS7" s="65"/>
      <c r="TLT7" s="65"/>
      <c r="TLU7" s="65"/>
      <c r="TLV7" s="65"/>
      <c r="TLW7" s="65"/>
      <c r="TLX7" s="65"/>
      <c r="TLY7" s="65"/>
      <c r="TLZ7" s="65"/>
      <c r="TMA7" s="65"/>
      <c r="TMB7" s="65"/>
      <c r="TMC7" s="65"/>
      <c r="TMD7" s="65"/>
      <c r="TME7" s="65"/>
      <c r="TMF7" s="65"/>
      <c r="TMG7" s="65"/>
      <c r="TMH7" s="65"/>
      <c r="TMI7" s="65"/>
      <c r="TMJ7" s="65"/>
      <c r="TMK7" s="65"/>
      <c r="TML7" s="65"/>
      <c r="TMM7" s="65"/>
      <c r="TMN7" s="65"/>
      <c r="TMO7" s="65"/>
      <c r="TMP7" s="65"/>
      <c r="TMQ7" s="65"/>
      <c r="TMR7" s="65"/>
      <c r="TMS7" s="65"/>
      <c r="TMT7" s="65"/>
      <c r="TMU7" s="65"/>
      <c r="TMV7" s="65"/>
      <c r="TMW7" s="65"/>
      <c r="TMX7" s="65"/>
      <c r="TMY7" s="65"/>
      <c r="TMZ7" s="65"/>
      <c r="TNA7" s="65"/>
      <c r="TNB7" s="65"/>
      <c r="TNC7" s="65"/>
      <c r="TND7" s="65"/>
      <c r="TNE7" s="65"/>
      <c r="TNF7" s="65"/>
      <c r="TNG7" s="65"/>
      <c r="TNH7" s="65"/>
      <c r="TNI7" s="65"/>
      <c r="TNJ7" s="65"/>
      <c r="TNK7" s="65"/>
      <c r="TNL7" s="65"/>
      <c r="TNM7" s="65"/>
      <c r="TNN7" s="65"/>
      <c r="TNO7" s="65"/>
      <c r="TNP7" s="65"/>
      <c r="TNQ7" s="65"/>
      <c r="TNR7" s="65"/>
      <c r="TNS7" s="65"/>
      <c r="TNT7" s="65"/>
      <c r="TNU7" s="65"/>
      <c r="TNV7" s="65"/>
      <c r="TNW7" s="65"/>
      <c r="TNX7" s="65"/>
      <c r="TNY7" s="65"/>
      <c r="TNZ7" s="65"/>
      <c r="TOA7" s="65"/>
      <c r="TOB7" s="65"/>
      <c r="TOC7" s="65"/>
      <c r="TOD7" s="65"/>
      <c r="TOE7" s="65"/>
      <c r="TOF7" s="65"/>
      <c r="TOG7" s="65"/>
      <c r="TOH7" s="65"/>
      <c r="TOI7" s="65"/>
      <c r="TOJ7" s="65"/>
      <c r="TOK7" s="65"/>
      <c r="TOL7" s="65"/>
      <c r="TOM7" s="65"/>
      <c r="TON7" s="65"/>
      <c r="TOO7" s="65"/>
      <c r="TOP7" s="65"/>
      <c r="TOQ7" s="65"/>
      <c r="TOR7" s="65"/>
      <c r="TOS7" s="65"/>
      <c r="TOT7" s="65"/>
      <c r="TOU7" s="65"/>
      <c r="TOV7" s="65"/>
      <c r="TOW7" s="65"/>
      <c r="TOX7" s="65"/>
      <c r="TOY7" s="65"/>
      <c r="TOZ7" s="65"/>
      <c r="TPA7" s="65"/>
      <c r="TPB7" s="65"/>
      <c r="TPC7" s="65"/>
      <c r="TPD7" s="65"/>
      <c r="TPE7" s="65"/>
      <c r="TPF7" s="65"/>
      <c r="TPG7" s="65"/>
      <c r="TPH7" s="65"/>
      <c r="TPI7" s="65"/>
      <c r="TPJ7" s="65"/>
      <c r="TPK7" s="65"/>
      <c r="TPL7" s="65"/>
      <c r="TPM7" s="65"/>
      <c r="TPN7" s="65"/>
      <c r="TPO7" s="65"/>
      <c r="TPP7" s="65"/>
      <c r="TPQ7" s="65"/>
      <c r="TPR7" s="65"/>
      <c r="TPS7" s="65"/>
      <c r="TPT7" s="65"/>
      <c r="TPU7" s="65"/>
      <c r="TPV7" s="65"/>
      <c r="TPW7" s="65"/>
      <c r="TPX7" s="65"/>
      <c r="TPY7" s="65"/>
      <c r="TPZ7" s="65"/>
      <c r="TQA7" s="65"/>
      <c r="TQB7" s="65"/>
      <c r="TQC7" s="65"/>
      <c r="TQD7" s="65"/>
      <c r="TQE7" s="65"/>
      <c r="TQF7" s="65"/>
      <c r="TQG7" s="65"/>
      <c r="TQH7" s="65"/>
      <c r="TQI7" s="65"/>
      <c r="TQJ7" s="65"/>
      <c r="TQK7" s="65"/>
      <c r="TQL7" s="65"/>
      <c r="TQM7" s="65"/>
      <c r="TQN7" s="65"/>
      <c r="TQO7" s="65"/>
      <c r="TQP7" s="65"/>
      <c r="TQQ7" s="65"/>
      <c r="TQR7" s="65"/>
      <c r="TQS7" s="65"/>
      <c r="TQT7" s="65"/>
      <c r="TQU7" s="65"/>
      <c r="TQV7" s="65"/>
      <c r="TQW7" s="65"/>
      <c r="TQX7" s="65"/>
      <c r="TQY7" s="65"/>
      <c r="TQZ7" s="65"/>
      <c r="TRA7" s="65"/>
      <c r="TRB7" s="65"/>
      <c r="TRC7" s="65"/>
      <c r="TRD7" s="65"/>
      <c r="TRE7" s="65"/>
      <c r="TRF7" s="65"/>
      <c r="TRG7" s="65"/>
      <c r="TRH7" s="65"/>
      <c r="TRI7" s="65"/>
      <c r="TRJ7" s="65"/>
      <c r="TRK7" s="65"/>
      <c r="TRL7" s="65"/>
      <c r="TRM7" s="65"/>
      <c r="TRN7" s="65"/>
      <c r="TRO7" s="65"/>
      <c r="TRP7" s="65"/>
      <c r="TRQ7" s="65"/>
      <c r="TRR7" s="65"/>
      <c r="TRS7" s="65"/>
      <c r="TRT7" s="65"/>
      <c r="TRU7" s="65"/>
      <c r="TRV7" s="65"/>
      <c r="TRW7" s="65"/>
      <c r="TRX7" s="65"/>
      <c r="TRY7" s="65"/>
      <c r="TRZ7" s="65"/>
      <c r="TSA7" s="65"/>
      <c r="TSB7" s="65"/>
      <c r="TSC7" s="65"/>
      <c r="TSD7" s="65"/>
      <c r="TSE7" s="65"/>
      <c r="TSF7" s="65"/>
      <c r="TSG7" s="65"/>
      <c r="TSH7" s="65"/>
      <c r="TSI7" s="65"/>
      <c r="TSJ7" s="65"/>
      <c r="TSK7" s="65"/>
      <c r="TSL7" s="65"/>
      <c r="TSM7" s="65"/>
      <c r="TSN7" s="65"/>
      <c r="TSO7" s="65"/>
      <c r="TSP7" s="65"/>
      <c r="TSQ7" s="65"/>
      <c r="TSR7" s="65"/>
      <c r="TSS7" s="65"/>
      <c r="TST7" s="65"/>
      <c r="TSU7" s="65"/>
      <c r="TSV7" s="65"/>
      <c r="TSW7" s="65"/>
      <c r="TSX7" s="65"/>
      <c r="TSY7" s="65"/>
      <c r="TSZ7" s="65"/>
      <c r="TTA7" s="65"/>
      <c r="TTB7" s="65"/>
      <c r="TTC7" s="65"/>
      <c r="TTD7" s="65"/>
      <c r="TTE7" s="65"/>
      <c r="TTF7" s="65"/>
      <c r="TTG7" s="65"/>
      <c r="TTH7" s="65"/>
      <c r="TTI7" s="65"/>
      <c r="TTJ7" s="65"/>
      <c r="TTK7" s="65"/>
      <c r="TTL7" s="65"/>
      <c r="TTM7" s="65"/>
      <c r="TTN7" s="65"/>
      <c r="TTO7" s="65"/>
      <c r="TTP7" s="65"/>
      <c r="TTQ7" s="65"/>
      <c r="TTR7" s="65"/>
      <c r="TTS7" s="65"/>
      <c r="TTT7" s="65"/>
      <c r="TTU7" s="65"/>
      <c r="TTV7" s="65"/>
      <c r="TTW7" s="65"/>
      <c r="TTX7" s="65"/>
      <c r="TTY7" s="65"/>
      <c r="TTZ7" s="65"/>
      <c r="TUA7" s="65"/>
      <c r="TUB7" s="65"/>
      <c r="TUC7" s="65"/>
      <c r="TUD7" s="65"/>
      <c r="TUE7" s="65"/>
      <c r="TUF7" s="65"/>
      <c r="TUG7" s="65"/>
      <c r="TUH7" s="65"/>
      <c r="TUI7" s="65"/>
      <c r="TUJ7" s="65"/>
      <c r="TUK7" s="65"/>
      <c r="TUL7" s="65"/>
      <c r="TUM7" s="65"/>
      <c r="TUN7" s="65"/>
      <c r="TUO7" s="65"/>
      <c r="TUP7" s="65"/>
      <c r="TUQ7" s="65"/>
      <c r="TUR7" s="65"/>
      <c r="TUS7" s="65"/>
      <c r="TUT7" s="65"/>
      <c r="TUU7" s="65"/>
      <c r="TUV7" s="65"/>
      <c r="TUW7" s="65"/>
      <c r="TUX7" s="65"/>
      <c r="TUY7" s="65"/>
      <c r="TUZ7" s="65"/>
      <c r="TVA7" s="65"/>
      <c r="TVB7" s="65"/>
      <c r="TVC7" s="65"/>
      <c r="TVD7" s="65"/>
      <c r="TVE7" s="65"/>
      <c r="TVF7" s="65"/>
      <c r="TVG7" s="65"/>
      <c r="TVH7" s="65"/>
      <c r="TVI7" s="65"/>
      <c r="TVJ7" s="65"/>
      <c r="TVK7" s="65"/>
      <c r="TVL7" s="65"/>
      <c r="TVM7" s="65"/>
      <c r="TVN7" s="65"/>
      <c r="TVO7" s="65"/>
      <c r="TVP7" s="65"/>
      <c r="TVQ7" s="65"/>
      <c r="TVR7" s="65"/>
      <c r="TVS7" s="65"/>
      <c r="TVT7" s="65"/>
      <c r="TVU7" s="65"/>
      <c r="TVV7" s="65"/>
      <c r="TVW7" s="65"/>
      <c r="TVX7" s="65"/>
      <c r="TVY7" s="65"/>
      <c r="TVZ7" s="65"/>
      <c r="TWA7" s="65"/>
      <c r="TWB7" s="65"/>
      <c r="TWC7" s="65"/>
      <c r="TWD7" s="65"/>
      <c r="TWE7" s="65"/>
      <c r="TWF7" s="65"/>
      <c r="TWG7" s="65"/>
      <c r="TWH7" s="65"/>
      <c r="TWI7" s="65"/>
      <c r="TWJ7" s="65"/>
      <c r="TWK7" s="65"/>
      <c r="TWL7" s="65"/>
      <c r="TWM7" s="65"/>
      <c r="TWN7" s="65"/>
      <c r="TWO7" s="65"/>
      <c r="TWP7" s="65"/>
      <c r="TWQ7" s="65"/>
      <c r="TWR7" s="65"/>
      <c r="TWS7" s="65"/>
      <c r="TWT7" s="65"/>
      <c r="TWU7" s="65"/>
      <c r="TWV7" s="65"/>
      <c r="TWW7" s="65"/>
      <c r="TWX7" s="65"/>
      <c r="TWY7" s="65"/>
      <c r="TWZ7" s="65"/>
      <c r="TXA7" s="65"/>
      <c r="TXB7" s="65"/>
      <c r="TXC7" s="65"/>
      <c r="TXD7" s="65"/>
      <c r="TXE7" s="65"/>
      <c r="TXF7" s="65"/>
      <c r="TXG7" s="65"/>
      <c r="TXH7" s="65"/>
      <c r="TXI7" s="65"/>
      <c r="TXJ7" s="65"/>
      <c r="TXK7" s="65"/>
      <c r="TXL7" s="65"/>
      <c r="TXM7" s="65"/>
      <c r="TXN7" s="65"/>
      <c r="TXO7" s="65"/>
      <c r="TXP7" s="65"/>
      <c r="TXQ7" s="65"/>
      <c r="TXR7" s="65"/>
      <c r="TXS7" s="65"/>
      <c r="TXT7" s="65"/>
      <c r="TXU7" s="65"/>
      <c r="TXV7" s="65"/>
      <c r="TXW7" s="65"/>
      <c r="TXX7" s="65"/>
      <c r="TXY7" s="65"/>
      <c r="TXZ7" s="65"/>
      <c r="TYA7" s="65"/>
      <c r="TYB7" s="65"/>
      <c r="TYC7" s="65"/>
      <c r="TYD7" s="65"/>
      <c r="TYE7" s="65"/>
      <c r="TYF7" s="65"/>
      <c r="TYG7" s="65"/>
      <c r="TYH7" s="65"/>
      <c r="TYI7" s="65"/>
      <c r="TYJ7" s="65"/>
      <c r="TYK7" s="65"/>
      <c r="TYL7" s="65"/>
      <c r="TYM7" s="65"/>
      <c r="TYN7" s="65"/>
      <c r="TYO7" s="65"/>
      <c r="TYP7" s="65"/>
      <c r="TYQ7" s="65"/>
      <c r="TYR7" s="65"/>
      <c r="TYS7" s="65"/>
      <c r="TYT7" s="65"/>
      <c r="TYU7" s="65"/>
      <c r="TYV7" s="65"/>
      <c r="TYW7" s="65"/>
      <c r="TYX7" s="65"/>
      <c r="TYY7" s="65"/>
      <c r="TYZ7" s="65"/>
      <c r="TZA7" s="65"/>
      <c r="TZB7" s="65"/>
      <c r="TZC7" s="65"/>
      <c r="TZD7" s="65"/>
      <c r="TZE7" s="65"/>
      <c r="TZF7" s="65"/>
      <c r="TZG7" s="65"/>
      <c r="TZH7" s="65"/>
      <c r="TZI7" s="65"/>
      <c r="TZJ7" s="65"/>
      <c r="TZK7" s="65"/>
      <c r="TZL7" s="65"/>
      <c r="TZM7" s="65"/>
      <c r="TZN7" s="65"/>
      <c r="TZO7" s="65"/>
      <c r="TZP7" s="65"/>
      <c r="TZQ7" s="65"/>
      <c r="TZR7" s="65"/>
      <c r="TZS7" s="65"/>
      <c r="TZT7" s="65"/>
      <c r="TZU7" s="65"/>
      <c r="TZV7" s="65"/>
      <c r="TZW7" s="65"/>
      <c r="TZX7" s="65"/>
      <c r="TZY7" s="65"/>
      <c r="TZZ7" s="65"/>
      <c r="UAA7" s="65"/>
      <c r="UAB7" s="65"/>
      <c r="UAC7" s="65"/>
      <c r="UAD7" s="65"/>
      <c r="UAE7" s="65"/>
      <c r="UAF7" s="65"/>
      <c r="UAG7" s="65"/>
      <c r="UAH7" s="65"/>
      <c r="UAI7" s="65"/>
      <c r="UAJ7" s="65"/>
      <c r="UAK7" s="65"/>
      <c r="UAL7" s="65"/>
      <c r="UAM7" s="65"/>
      <c r="UAN7" s="65"/>
      <c r="UAO7" s="65"/>
      <c r="UAP7" s="65"/>
      <c r="UAQ7" s="65"/>
      <c r="UAR7" s="65"/>
      <c r="UAS7" s="65"/>
      <c r="UAT7" s="65"/>
      <c r="UAU7" s="65"/>
      <c r="UAV7" s="65"/>
      <c r="UAW7" s="65"/>
      <c r="UAX7" s="65"/>
      <c r="UAY7" s="65"/>
      <c r="UAZ7" s="65"/>
      <c r="UBA7" s="65"/>
      <c r="UBB7" s="65"/>
      <c r="UBC7" s="65"/>
      <c r="UBD7" s="65"/>
      <c r="UBE7" s="65"/>
      <c r="UBF7" s="65"/>
      <c r="UBG7" s="65"/>
      <c r="UBH7" s="65"/>
      <c r="UBI7" s="65"/>
      <c r="UBJ7" s="65"/>
      <c r="UBK7" s="65"/>
      <c r="UBL7" s="65"/>
      <c r="UBM7" s="65"/>
      <c r="UBN7" s="65"/>
      <c r="UBO7" s="65"/>
      <c r="UBP7" s="65"/>
      <c r="UBQ7" s="65"/>
      <c r="UBR7" s="65"/>
      <c r="UBS7" s="65"/>
      <c r="UBT7" s="65"/>
      <c r="UBU7" s="65"/>
      <c r="UBV7" s="65"/>
      <c r="UBW7" s="65"/>
      <c r="UBX7" s="65"/>
      <c r="UBY7" s="65"/>
      <c r="UBZ7" s="65"/>
      <c r="UCA7" s="65"/>
      <c r="UCB7" s="65"/>
      <c r="UCC7" s="65"/>
      <c r="UCD7" s="65"/>
      <c r="UCE7" s="65"/>
      <c r="UCF7" s="65"/>
      <c r="UCG7" s="65"/>
      <c r="UCH7" s="65"/>
      <c r="UCI7" s="65"/>
      <c r="UCJ7" s="65"/>
      <c r="UCK7" s="65"/>
      <c r="UCL7" s="65"/>
      <c r="UCM7" s="65"/>
      <c r="UCN7" s="65"/>
      <c r="UCO7" s="65"/>
      <c r="UCP7" s="65"/>
      <c r="UCQ7" s="65"/>
      <c r="UCR7" s="65"/>
      <c r="UCS7" s="65"/>
      <c r="UCT7" s="65"/>
      <c r="UCU7" s="65"/>
      <c r="UCV7" s="65"/>
      <c r="UCW7" s="65"/>
      <c r="UCX7" s="65"/>
      <c r="UCY7" s="65"/>
      <c r="UCZ7" s="65"/>
      <c r="UDA7" s="65"/>
      <c r="UDB7" s="65"/>
      <c r="UDC7" s="65"/>
      <c r="UDD7" s="65"/>
      <c r="UDE7" s="65"/>
      <c r="UDF7" s="65"/>
      <c r="UDG7" s="65"/>
      <c r="UDH7" s="65"/>
      <c r="UDI7" s="65"/>
      <c r="UDJ7" s="65"/>
      <c r="UDK7" s="65"/>
      <c r="UDL7" s="65"/>
      <c r="UDM7" s="65"/>
      <c r="UDN7" s="65"/>
      <c r="UDO7" s="65"/>
      <c r="UDP7" s="65"/>
      <c r="UDQ7" s="65"/>
      <c r="UDR7" s="65"/>
      <c r="UDS7" s="65"/>
      <c r="UDT7" s="65"/>
      <c r="UDU7" s="65"/>
      <c r="UDV7" s="65"/>
      <c r="UDW7" s="65"/>
      <c r="UDX7" s="65"/>
      <c r="UDY7" s="65"/>
      <c r="UDZ7" s="65"/>
      <c r="UEA7" s="65"/>
      <c r="UEB7" s="65"/>
      <c r="UEC7" s="65"/>
      <c r="UED7" s="65"/>
      <c r="UEE7" s="65"/>
      <c r="UEF7" s="65"/>
      <c r="UEG7" s="65"/>
      <c r="UEH7" s="65"/>
      <c r="UEI7" s="65"/>
      <c r="UEJ7" s="65"/>
      <c r="UEK7" s="65"/>
      <c r="UEL7" s="65"/>
      <c r="UEM7" s="65"/>
      <c r="UEN7" s="65"/>
      <c r="UEO7" s="65"/>
      <c r="UEP7" s="65"/>
      <c r="UEQ7" s="65"/>
      <c r="UER7" s="65"/>
      <c r="UES7" s="65"/>
      <c r="UET7" s="65"/>
      <c r="UEU7" s="65"/>
      <c r="UEV7" s="65"/>
      <c r="UEW7" s="65"/>
      <c r="UEX7" s="65"/>
      <c r="UEY7" s="65"/>
      <c r="UEZ7" s="65"/>
      <c r="UFA7" s="65"/>
      <c r="UFB7" s="65"/>
      <c r="UFC7" s="65"/>
      <c r="UFD7" s="65"/>
      <c r="UFE7" s="65"/>
      <c r="UFF7" s="65"/>
      <c r="UFG7" s="65"/>
      <c r="UFH7" s="65"/>
      <c r="UFI7" s="65"/>
      <c r="UFJ7" s="65"/>
      <c r="UFK7" s="65"/>
      <c r="UFL7" s="65"/>
      <c r="UFM7" s="65"/>
      <c r="UFN7" s="65"/>
      <c r="UFO7" s="65"/>
      <c r="UFP7" s="65"/>
      <c r="UFQ7" s="65"/>
      <c r="UFR7" s="65"/>
      <c r="UFS7" s="65"/>
      <c r="UFT7" s="65"/>
      <c r="UFU7" s="65"/>
      <c r="UFV7" s="65"/>
      <c r="UFW7" s="65"/>
      <c r="UFX7" s="65"/>
      <c r="UFY7" s="65"/>
      <c r="UFZ7" s="65"/>
      <c r="UGA7" s="65"/>
      <c r="UGB7" s="65"/>
      <c r="UGC7" s="65"/>
      <c r="UGD7" s="65"/>
      <c r="UGE7" s="65"/>
      <c r="UGF7" s="65"/>
      <c r="UGG7" s="65"/>
      <c r="UGH7" s="65"/>
      <c r="UGI7" s="65"/>
      <c r="UGJ7" s="65"/>
      <c r="UGK7" s="65"/>
      <c r="UGL7" s="65"/>
      <c r="UGM7" s="65"/>
      <c r="UGN7" s="65"/>
      <c r="UGO7" s="65"/>
      <c r="UGP7" s="65"/>
      <c r="UGQ7" s="65"/>
      <c r="UGR7" s="65"/>
      <c r="UGS7" s="65"/>
      <c r="UGT7" s="65"/>
      <c r="UGU7" s="65"/>
      <c r="UGV7" s="65"/>
      <c r="UGW7" s="65"/>
      <c r="UGX7" s="65"/>
      <c r="UGY7" s="65"/>
      <c r="UGZ7" s="65"/>
      <c r="UHA7" s="65"/>
      <c r="UHB7" s="65"/>
      <c r="UHC7" s="65"/>
      <c r="UHD7" s="65"/>
      <c r="UHE7" s="65"/>
      <c r="UHF7" s="65"/>
      <c r="UHG7" s="65"/>
      <c r="UHH7" s="65"/>
      <c r="UHI7" s="65"/>
      <c r="UHJ7" s="65"/>
      <c r="UHK7" s="65"/>
      <c r="UHL7" s="65"/>
      <c r="UHM7" s="65"/>
      <c r="UHN7" s="65"/>
      <c r="UHO7" s="65"/>
      <c r="UHP7" s="65"/>
      <c r="UHQ7" s="65"/>
      <c r="UHR7" s="65"/>
      <c r="UHS7" s="65"/>
      <c r="UHT7" s="65"/>
      <c r="UHU7" s="65"/>
      <c r="UHV7" s="65"/>
      <c r="UHW7" s="65"/>
      <c r="UHX7" s="65"/>
      <c r="UHY7" s="65"/>
      <c r="UHZ7" s="65"/>
      <c r="UIA7" s="65"/>
      <c r="UIB7" s="65"/>
      <c r="UIC7" s="65"/>
      <c r="UID7" s="65"/>
      <c r="UIE7" s="65"/>
      <c r="UIF7" s="65"/>
      <c r="UIG7" s="65"/>
      <c r="UIH7" s="65"/>
      <c r="UII7" s="65"/>
      <c r="UIJ7" s="65"/>
      <c r="UIK7" s="65"/>
      <c r="UIL7" s="65"/>
      <c r="UIM7" s="65"/>
      <c r="UIN7" s="65"/>
      <c r="UIO7" s="65"/>
      <c r="UIP7" s="65"/>
      <c r="UIQ7" s="65"/>
      <c r="UIR7" s="65"/>
      <c r="UIS7" s="65"/>
      <c r="UIT7" s="65"/>
      <c r="UIU7" s="65"/>
      <c r="UIV7" s="65"/>
      <c r="UIW7" s="65"/>
      <c r="UIX7" s="65"/>
      <c r="UIY7" s="65"/>
      <c r="UIZ7" s="65"/>
      <c r="UJA7" s="65"/>
      <c r="UJB7" s="65"/>
      <c r="UJC7" s="65"/>
      <c r="UJD7" s="65"/>
      <c r="UJE7" s="65"/>
      <c r="UJF7" s="65"/>
      <c r="UJG7" s="65"/>
      <c r="UJH7" s="65"/>
      <c r="UJI7" s="65"/>
      <c r="UJJ7" s="65"/>
      <c r="UJK7" s="65"/>
      <c r="UJL7" s="65"/>
      <c r="UJM7" s="65"/>
      <c r="UJN7" s="65"/>
      <c r="UJO7" s="65"/>
      <c r="UJP7" s="65"/>
      <c r="UJQ7" s="65"/>
      <c r="UJR7" s="65"/>
      <c r="UJS7" s="65"/>
      <c r="UJT7" s="65"/>
      <c r="UJU7" s="65"/>
      <c r="UJV7" s="65"/>
      <c r="UJW7" s="65"/>
      <c r="UJX7" s="65"/>
      <c r="UJY7" s="65"/>
      <c r="UJZ7" s="65"/>
      <c r="UKA7" s="65"/>
      <c r="UKB7" s="65"/>
      <c r="UKC7" s="65"/>
      <c r="UKD7" s="65"/>
      <c r="UKE7" s="65"/>
      <c r="UKF7" s="65"/>
      <c r="UKG7" s="65"/>
      <c r="UKH7" s="65"/>
      <c r="UKI7" s="65"/>
      <c r="UKJ7" s="65"/>
      <c r="UKK7" s="65"/>
      <c r="UKL7" s="65"/>
      <c r="UKM7" s="65"/>
      <c r="UKN7" s="65"/>
      <c r="UKO7" s="65"/>
      <c r="UKP7" s="65"/>
      <c r="UKQ7" s="65"/>
      <c r="UKR7" s="65"/>
      <c r="UKS7" s="65"/>
      <c r="UKT7" s="65"/>
      <c r="UKU7" s="65"/>
      <c r="UKV7" s="65"/>
      <c r="UKW7" s="65"/>
      <c r="UKX7" s="65"/>
      <c r="UKY7" s="65"/>
      <c r="UKZ7" s="65"/>
      <c r="ULA7" s="65"/>
      <c r="ULB7" s="65"/>
      <c r="ULC7" s="65"/>
      <c r="ULD7" s="65"/>
      <c r="ULE7" s="65"/>
      <c r="ULF7" s="65"/>
      <c r="ULG7" s="65"/>
      <c r="ULH7" s="65"/>
      <c r="ULI7" s="65"/>
      <c r="ULJ7" s="65"/>
      <c r="ULK7" s="65"/>
      <c r="ULL7" s="65"/>
      <c r="ULM7" s="65"/>
      <c r="ULN7" s="65"/>
      <c r="ULO7" s="65"/>
      <c r="ULP7" s="65"/>
      <c r="ULQ7" s="65"/>
      <c r="ULR7" s="65"/>
      <c r="ULS7" s="65"/>
      <c r="ULT7" s="65"/>
      <c r="ULU7" s="65"/>
      <c r="ULV7" s="65"/>
      <c r="ULW7" s="65"/>
      <c r="ULX7" s="65"/>
      <c r="ULY7" s="65"/>
      <c r="ULZ7" s="65"/>
      <c r="UMA7" s="65"/>
      <c r="UMB7" s="65"/>
      <c r="UMC7" s="65"/>
      <c r="UMD7" s="65"/>
      <c r="UME7" s="65"/>
      <c r="UMF7" s="65"/>
      <c r="UMG7" s="65"/>
      <c r="UMH7" s="65"/>
      <c r="UMI7" s="65"/>
      <c r="UMJ7" s="65"/>
      <c r="UMK7" s="65"/>
      <c r="UML7" s="65"/>
      <c r="UMM7" s="65"/>
      <c r="UMN7" s="65"/>
      <c r="UMO7" s="65"/>
      <c r="UMP7" s="65"/>
      <c r="UMQ7" s="65"/>
      <c r="UMR7" s="65"/>
      <c r="UMS7" s="65"/>
      <c r="UMT7" s="65"/>
      <c r="UMU7" s="65"/>
      <c r="UMV7" s="65"/>
      <c r="UMW7" s="65"/>
      <c r="UMX7" s="65"/>
      <c r="UMY7" s="65"/>
      <c r="UMZ7" s="65"/>
      <c r="UNA7" s="65"/>
      <c r="UNB7" s="65"/>
      <c r="UNC7" s="65"/>
      <c r="UND7" s="65"/>
      <c r="UNE7" s="65"/>
      <c r="UNF7" s="65"/>
      <c r="UNG7" s="65"/>
      <c r="UNH7" s="65"/>
      <c r="UNI7" s="65"/>
      <c r="UNJ7" s="65"/>
      <c r="UNK7" s="65"/>
      <c r="UNL7" s="65"/>
      <c r="UNM7" s="65"/>
      <c r="UNN7" s="65"/>
      <c r="UNO7" s="65"/>
      <c r="UNP7" s="65"/>
      <c r="UNQ7" s="65"/>
      <c r="UNR7" s="65"/>
      <c r="UNS7" s="65"/>
      <c r="UNT7" s="65"/>
      <c r="UNU7" s="65"/>
      <c r="UNV7" s="65"/>
      <c r="UNW7" s="65"/>
      <c r="UNX7" s="65"/>
      <c r="UNY7" s="65"/>
      <c r="UNZ7" s="65"/>
      <c r="UOA7" s="65"/>
      <c r="UOB7" s="65"/>
      <c r="UOC7" s="65"/>
      <c r="UOD7" s="65"/>
      <c r="UOE7" s="65"/>
      <c r="UOF7" s="65"/>
      <c r="UOG7" s="65"/>
      <c r="UOH7" s="65"/>
      <c r="UOI7" s="65"/>
      <c r="UOJ7" s="65"/>
      <c r="UOK7" s="65"/>
      <c r="UOL7" s="65"/>
      <c r="UOM7" s="65"/>
      <c r="UON7" s="65"/>
      <c r="UOO7" s="65"/>
      <c r="UOP7" s="65"/>
      <c r="UOQ7" s="65"/>
      <c r="UOR7" s="65"/>
      <c r="UOS7" s="65"/>
      <c r="UOT7" s="65"/>
      <c r="UOU7" s="65"/>
      <c r="UOV7" s="65"/>
      <c r="UOW7" s="65"/>
      <c r="UOX7" s="65"/>
      <c r="UOY7" s="65"/>
      <c r="UOZ7" s="65"/>
      <c r="UPA7" s="65"/>
      <c r="UPB7" s="65"/>
      <c r="UPC7" s="65"/>
      <c r="UPD7" s="65"/>
      <c r="UPE7" s="65"/>
      <c r="UPF7" s="65"/>
      <c r="UPG7" s="65"/>
      <c r="UPH7" s="65"/>
      <c r="UPI7" s="65"/>
      <c r="UPJ7" s="65"/>
      <c r="UPK7" s="65"/>
      <c r="UPL7" s="65"/>
      <c r="UPM7" s="65"/>
      <c r="UPN7" s="65"/>
      <c r="UPO7" s="65"/>
      <c r="UPP7" s="65"/>
      <c r="UPQ7" s="65"/>
      <c r="UPR7" s="65"/>
      <c r="UPS7" s="65"/>
      <c r="UPT7" s="65"/>
      <c r="UPU7" s="65"/>
      <c r="UPV7" s="65"/>
      <c r="UPW7" s="65"/>
      <c r="UPX7" s="65"/>
      <c r="UPY7" s="65"/>
      <c r="UPZ7" s="65"/>
      <c r="UQA7" s="65"/>
      <c r="UQB7" s="65"/>
      <c r="UQC7" s="65"/>
      <c r="UQD7" s="65"/>
      <c r="UQE7" s="65"/>
      <c r="UQF7" s="65"/>
      <c r="UQG7" s="65"/>
      <c r="UQH7" s="65"/>
      <c r="UQI7" s="65"/>
      <c r="UQJ7" s="65"/>
      <c r="UQK7" s="65"/>
      <c r="UQL7" s="65"/>
      <c r="UQM7" s="65"/>
      <c r="UQN7" s="65"/>
      <c r="UQO7" s="65"/>
      <c r="UQP7" s="65"/>
      <c r="UQQ7" s="65"/>
      <c r="UQR7" s="65"/>
      <c r="UQS7" s="65"/>
      <c r="UQT7" s="65"/>
      <c r="UQU7" s="65"/>
      <c r="UQV7" s="65"/>
      <c r="UQW7" s="65"/>
      <c r="UQX7" s="65"/>
      <c r="UQY7" s="65"/>
      <c r="UQZ7" s="65"/>
      <c r="URA7" s="65"/>
      <c r="URB7" s="65"/>
      <c r="URC7" s="65"/>
      <c r="URD7" s="65"/>
      <c r="URE7" s="65"/>
      <c r="URF7" s="65"/>
      <c r="URG7" s="65"/>
      <c r="URH7" s="65"/>
      <c r="URI7" s="65"/>
      <c r="URJ7" s="65"/>
      <c r="URK7" s="65"/>
      <c r="URL7" s="65"/>
      <c r="URM7" s="65"/>
      <c r="URN7" s="65"/>
      <c r="URO7" s="65"/>
      <c r="URP7" s="65"/>
      <c r="URQ7" s="65"/>
      <c r="URR7" s="65"/>
      <c r="URS7" s="65"/>
      <c r="URT7" s="65"/>
      <c r="URU7" s="65"/>
      <c r="URV7" s="65"/>
      <c r="URW7" s="65"/>
      <c r="URX7" s="65"/>
      <c r="URY7" s="65"/>
      <c r="URZ7" s="65"/>
      <c r="USA7" s="65"/>
      <c r="USB7" s="65"/>
      <c r="USC7" s="65"/>
      <c r="USD7" s="65"/>
      <c r="USE7" s="65"/>
      <c r="USF7" s="65"/>
      <c r="USG7" s="65"/>
      <c r="USH7" s="65"/>
      <c r="USI7" s="65"/>
      <c r="USJ7" s="65"/>
      <c r="USK7" s="65"/>
      <c r="USL7" s="65"/>
      <c r="USM7" s="65"/>
      <c r="USN7" s="65"/>
      <c r="USO7" s="65"/>
      <c r="USP7" s="65"/>
      <c r="USQ7" s="65"/>
      <c r="USR7" s="65"/>
      <c r="USS7" s="65"/>
      <c r="UST7" s="65"/>
      <c r="USU7" s="65"/>
      <c r="USV7" s="65"/>
      <c r="USW7" s="65"/>
      <c r="USX7" s="65"/>
      <c r="USY7" s="65"/>
      <c r="USZ7" s="65"/>
      <c r="UTA7" s="65"/>
      <c r="UTB7" s="65"/>
      <c r="UTC7" s="65"/>
      <c r="UTD7" s="65"/>
      <c r="UTE7" s="65"/>
      <c r="UTF7" s="65"/>
      <c r="UTG7" s="65"/>
      <c r="UTH7" s="65"/>
      <c r="UTI7" s="65"/>
      <c r="UTJ7" s="65"/>
      <c r="UTK7" s="65"/>
      <c r="UTL7" s="65"/>
      <c r="UTM7" s="65"/>
      <c r="UTN7" s="65"/>
      <c r="UTO7" s="65"/>
      <c r="UTP7" s="65"/>
      <c r="UTQ7" s="65"/>
      <c r="UTR7" s="65"/>
      <c r="UTS7" s="65"/>
      <c r="UTT7" s="65"/>
      <c r="UTU7" s="65"/>
      <c r="UTV7" s="65"/>
      <c r="UTW7" s="65"/>
      <c r="UTX7" s="65"/>
      <c r="UTY7" s="65"/>
      <c r="UTZ7" s="65"/>
      <c r="UUA7" s="65"/>
      <c r="UUB7" s="65"/>
      <c r="UUC7" s="65"/>
      <c r="UUD7" s="65"/>
      <c r="UUE7" s="65"/>
      <c r="UUF7" s="65"/>
      <c r="UUG7" s="65"/>
      <c r="UUH7" s="65"/>
      <c r="UUI7" s="65"/>
      <c r="UUJ7" s="65"/>
      <c r="UUK7" s="65"/>
      <c r="UUL7" s="65"/>
      <c r="UUM7" s="65"/>
      <c r="UUN7" s="65"/>
      <c r="UUO7" s="65"/>
      <c r="UUP7" s="65"/>
      <c r="UUQ7" s="65"/>
      <c r="UUR7" s="65"/>
      <c r="UUS7" s="65"/>
      <c r="UUT7" s="65"/>
      <c r="UUU7" s="65"/>
      <c r="UUV7" s="65"/>
      <c r="UUW7" s="65"/>
      <c r="UUX7" s="65"/>
      <c r="UUY7" s="65"/>
      <c r="UUZ7" s="65"/>
      <c r="UVA7" s="65"/>
      <c r="UVB7" s="65"/>
      <c r="UVC7" s="65"/>
      <c r="UVD7" s="65"/>
      <c r="UVE7" s="65"/>
      <c r="UVF7" s="65"/>
      <c r="UVG7" s="65"/>
      <c r="UVH7" s="65"/>
      <c r="UVI7" s="65"/>
      <c r="UVJ7" s="65"/>
      <c r="UVK7" s="65"/>
      <c r="UVL7" s="65"/>
      <c r="UVM7" s="65"/>
      <c r="UVN7" s="65"/>
      <c r="UVO7" s="65"/>
      <c r="UVP7" s="65"/>
      <c r="UVQ7" s="65"/>
      <c r="UVR7" s="65"/>
      <c r="UVS7" s="65"/>
      <c r="UVT7" s="65"/>
      <c r="UVU7" s="65"/>
      <c r="UVV7" s="65"/>
      <c r="UVW7" s="65"/>
      <c r="UVX7" s="65"/>
      <c r="UVY7" s="65"/>
      <c r="UVZ7" s="65"/>
      <c r="UWA7" s="65"/>
      <c r="UWB7" s="65"/>
      <c r="UWC7" s="65"/>
      <c r="UWD7" s="65"/>
      <c r="UWE7" s="65"/>
      <c r="UWF7" s="65"/>
      <c r="UWG7" s="65"/>
      <c r="UWH7" s="65"/>
      <c r="UWI7" s="65"/>
      <c r="UWJ7" s="65"/>
      <c r="UWK7" s="65"/>
      <c r="UWL7" s="65"/>
      <c r="UWM7" s="65"/>
      <c r="UWN7" s="65"/>
      <c r="UWO7" s="65"/>
      <c r="UWP7" s="65"/>
      <c r="UWQ7" s="65"/>
      <c r="UWR7" s="65"/>
      <c r="UWS7" s="65"/>
      <c r="UWT7" s="65"/>
      <c r="UWU7" s="65"/>
      <c r="UWV7" s="65"/>
      <c r="UWW7" s="65"/>
      <c r="UWX7" s="65"/>
      <c r="UWY7" s="65"/>
      <c r="UWZ7" s="65"/>
      <c r="UXA7" s="65"/>
      <c r="UXB7" s="65"/>
      <c r="UXC7" s="65"/>
      <c r="UXD7" s="65"/>
      <c r="UXE7" s="65"/>
      <c r="UXF7" s="65"/>
      <c r="UXG7" s="65"/>
      <c r="UXH7" s="65"/>
      <c r="UXI7" s="65"/>
      <c r="UXJ7" s="65"/>
      <c r="UXK7" s="65"/>
      <c r="UXL7" s="65"/>
      <c r="UXM7" s="65"/>
      <c r="UXN7" s="65"/>
      <c r="UXO7" s="65"/>
      <c r="UXP7" s="65"/>
      <c r="UXQ7" s="65"/>
      <c r="UXR7" s="65"/>
      <c r="UXS7" s="65"/>
      <c r="UXT7" s="65"/>
      <c r="UXU7" s="65"/>
      <c r="UXV7" s="65"/>
      <c r="UXW7" s="65"/>
      <c r="UXX7" s="65"/>
      <c r="UXY7" s="65"/>
      <c r="UXZ7" s="65"/>
      <c r="UYA7" s="65"/>
      <c r="UYB7" s="65"/>
      <c r="UYC7" s="65"/>
      <c r="UYD7" s="65"/>
      <c r="UYE7" s="65"/>
      <c r="UYF7" s="65"/>
      <c r="UYG7" s="65"/>
      <c r="UYH7" s="65"/>
      <c r="UYI7" s="65"/>
      <c r="UYJ7" s="65"/>
      <c r="UYK7" s="65"/>
      <c r="UYL7" s="65"/>
      <c r="UYM7" s="65"/>
      <c r="UYN7" s="65"/>
      <c r="UYO7" s="65"/>
      <c r="UYP7" s="65"/>
      <c r="UYQ7" s="65"/>
      <c r="UYR7" s="65"/>
      <c r="UYS7" s="65"/>
      <c r="UYT7" s="65"/>
      <c r="UYU7" s="65"/>
      <c r="UYV7" s="65"/>
      <c r="UYW7" s="65"/>
      <c r="UYX7" s="65"/>
      <c r="UYY7" s="65"/>
      <c r="UYZ7" s="65"/>
      <c r="UZA7" s="65"/>
      <c r="UZB7" s="65"/>
      <c r="UZC7" s="65"/>
      <c r="UZD7" s="65"/>
      <c r="UZE7" s="65"/>
      <c r="UZF7" s="65"/>
      <c r="UZG7" s="65"/>
      <c r="UZH7" s="65"/>
      <c r="UZI7" s="65"/>
      <c r="UZJ7" s="65"/>
      <c r="UZK7" s="65"/>
      <c r="UZL7" s="65"/>
      <c r="UZM7" s="65"/>
      <c r="UZN7" s="65"/>
      <c r="UZO7" s="65"/>
      <c r="UZP7" s="65"/>
      <c r="UZQ7" s="65"/>
      <c r="UZR7" s="65"/>
      <c r="UZS7" s="65"/>
      <c r="UZT7" s="65"/>
      <c r="UZU7" s="65"/>
      <c r="UZV7" s="65"/>
      <c r="UZW7" s="65"/>
      <c r="UZX7" s="65"/>
      <c r="UZY7" s="65"/>
      <c r="UZZ7" s="65"/>
      <c r="VAA7" s="65"/>
      <c r="VAB7" s="65"/>
      <c r="VAC7" s="65"/>
      <c r="VAD7" s="65"/>
      <c r="VAE7" s="65"/>
      <c r="VAF7" s="65"/>
      <c r="VAG7" s="65"/>
      <c r="VAH7" s="65"/>
      <c r="VAI7" s="65"/>
      <c r="VAJ7" s="65"/>
      <c r="VAK7" s="65"/>
      <c r="VAL7" s="65"/>
      <c r="VAM7" s="65"/>
      <c r="VAN7" s="65"/>
      <c r="VAO7" s="65"/>
      <c r="VAP7" s="65"/>
      <c r="VAQ7" s="65"/>
      <c r="VAR7" s="65"/>
      <c r="VAS7" s="65"/>
      <c r="VAT7" s="65"/>
      <c r="VAU7" s="65"/>
      <c r="VAV7" s="65"/>
      <c r="VAW7" s="65"/>
      <c r="VAX7" s="65"/>
      <c r="VAY7" s="65"/>
      <c r="VAZ7" s="65"/>
      <c r="VBA7" s="65"/>
      <c r="VBB7" s="65"/>
      <c r="VBC7" s="65"/>
      <c r="VBD7" s="65"/>
      <c r="VBE7" s="65"/>
      <c r="VBF7" s="65"/>
      <c r="VBG7" s="65"/>
      <c r="VBH7" s="65"/>
      <c r="VBI7" s="65"/>
      <c r="VBJ7" s="65"/>
      <c r="VBK7" s="65"/>
      <c r="VBL7" s="65"/>
      <c r="VBM7" s="65"/>
      <c r="VBN7" s="65"/>
      <c r="VBO7" s="65"/>
      <c r="VBP7" s="65"/>
      <c r="VBQ7" s="65"/>
      <c r="VBR7" s="65"/>
      <c r="VBS7" s="65"/>
      <c r="VBT7" s="65"/>
      <c r="VBU7" s="65"/>
      <c r="VBV7" s="65"/>
      <c r="VBW7" s="65"/>
      <c r="VBX7" s="65"/>
      <c r="VBY7" s="65"/>
      <c r="VBZ7" s="65"/>
      <c r="VCA7" s="65"/>
      <c r="VCB7" s="65"/>
      <c r="VCC7" s="65"/>
      <c r="VCD7" s="65"/>
      <c r="VCE7" s="65"/>
      <c r="VCF7" s="65"/>
      <c r="VCG7" s="65"/>
      <c r="VCH7" s="65"/>
      <c r="VCI7" s="65"/>
      <c r="VCJ7" s="65"/>
      <c r="VCK7" s="65"/>
      <c r="VCL7" s="65"/>
      <c r="VCM7" s="65"/>
      <c r="VCN7" s="65"/>
      <c r="VCO7" s="65"/>
      <c r="VCP7" s="65"/>
      <c r="VCQ7" s="65"/>
      <c r="VCR7" s="65"/>
      <c r="VCS7" s="65"/>
      <c r="VCT7" s="65"/>
      <c r="VCU7" s="65"/>
      <c r="VCV7" s="65"/>
      <c r="VCW7" s="65"/>
      <c r="VCX7" s="65"/>
      <c r="VCY7" s="65"/>
      <c r="VCZ7" s="65"/>
      <c r="VDA7" s="65"/>
      <c r="VDB7" s="65"/>
      <c r="VDC7" s="65"/>
      <c r="VDD7" s="65"/>
      <c r="VDE7" s="65"/>
      <c r="VDF7" s="65"/>
      <c r="VDG7" s="65"/>
      <c r="VDH7" s="65"/>
      <c r="VDI7" s="65"/>
      <c r="VDJ7" s="65"/>
      <c r="VDK7" s="65"/>
      <c r="VDL7" s="65"/>
      <c r="VDM7" s="65"/>
      <c r="VDN7" s="65"/>
      <c r="VDO7" s="65"/>
      <c r="VDP7" s="65"/>
      <c r="VDQ7" s="65"/>
      <c r="VDR7" s="65"/>
      <c r="VDS7" s="65"/>
      <c r="VDT7" s="65"/>
      <c r="VDU7" s="65"/>
      <c r="VDV7" s="65"/>
      <c r="VDW7" s="65"/>
      <c r="VDX7" s="65"/>
      <c r="VDY7" s="65"/>
      <c r="VDZ7" s="65"/>
      <c r="VEA7" s="65"/>
      <c r="VEB7" s="65"/>
      <c r="VEC7" s="65"/>
      <c r="VED7" s="65"/>
      <c r="VEE7" s="65"/>
      <c r="VEF7" s="65"/>
      <c r="VEG7" s="65"/>
      <c r="VEH7" s="65"/>
      <c r="VEI7" s="65"/>
      <c r="VEJ7" s="65"/>
      <c r="VEK7" s="65"/>
      <c r="VEL7" s="65"/>
      <c r="VEM7" s="65"/>
      <c r="VEN7" s="65"/>
      <c r="VEO7" s="65"/>
      <c r="VEP7" s="65"/>
      <c r="VEQ7" s="65"/>
      <c r="VER7" s="65"/>
      <c r="VES7" s="65"/>
      <c r="VET7" s="65"/>
      <c r="VEU7" s="65"/>
      <c r="VEV7" s="65"/>
      <c r="VEW7" s="65"/>
      <c r="VEX7" s="65"/>
      <c r="VEY7" s="65"/>
      <c r="VEZ7" s="65"/>
      <c r="VFA7" s="65"/>
      <c r="VFB7" s="65"/>
      <c r="VFC7" s="65"/>
      <c r="VFD7" s="65"/>
      <c r="VFE7" s="65"/>
      <c r="VFF7" s="65"/>
      <c r="VFG7" s="65"/>
      <c r="VFH7" s="65"/>
      <c r="VFI7" s="65"/>
      <c r="VFJ7" s="65"/>
      <c r="VFK7" s="65"/>
      <c r="VFL7" s="65"/>
      <c r="VFM7" s="65"/>
      <c r="VFN7" s="65"/>
      <c r="VFO7" s="65"/>
      <c r="VFP7" s="65"/>
      <c r="VFQ7" s="65"/>
      <c r="VFR7" s="65"/>
      <c r="VFS7" s="65"/>
      <c r="VFT7" s="65"/>
      <c r="VFU7" s="65"/>
      <c r="VFV7" s="65"/>
      <c r="VFW7" s="65"/>
      <c r="VFX7" s="65"/>
      <c r="VFY7" s="65"/>
      <c r="VFZ7" s="65"/>
      <c r="VGA7" s="65"/>
      <c r="VGB7" s="65"/>
      <c r="VGC7" s="65"/>
      <c r="VGD7" s="65"/>
      <c r="VGE7" s="65"/>
      <c r="VGF7" s="65"/>
      <c r="VGG7" s="65"/>
      <c r="VGH7" s="65"/>
      <c r="VGI7" s="65"/>
      <c r="VGJ7" s="65"/>
      <c r="VGK7" s="65"/>
      <c r="VGL7" s="65"/>
      <c r="VGM7" s="65"/>
      <c r="VGN7" s="65"/>
      <c r="VGO7" s="65"/>
      <c r="VGP7" s="65"/>
      <c r="VGQ7" s="65"/>
      <c r="VGR7" s="65"/>
      <c r="VGS7" s="65"/>
      <c r="VGT7" s="65"/>
      <c r="VGU7" s="65"/>
      <c r="VGV7" s="65"/>
      <c r="VGW7" s="65"/>
      <c r="VGX7" s="65"/>
      <c r="VGY7" s="65"/>
      <c r="VGZ7" s="65"/>
      <c r="VHA7" s="65"/>
      <c r="VHB7" s="65"/>
      <c r="VHC7" s="65"/>
      <c r="VHD7" s="65"/>
      <c r="VHE7" s="65"/>
      <c r="VHF7" s="65"/>
      <c r="VHG7" s="65"/>
      <c r="VHH7" s="65"/>
      <c r="VHI7" s="65"/>
      <c r="VHJ7" s="65"/>
      <c r="VHK7" s="65"/>
      <c r="VHL7" s="65"/>
      <c r="VHM7" s="65"/>
      <c r="VHN7" s="65"/>
      <c r="VHO7" s="65"/>
      <c r="VHP7" s="65"/>
      <c r="VHQ7" s="65"/>
      <c r="VHR7" s="65"/>
      <c r="VHS7" s="65"/>
      <c r="VHT7" s="65"/>
      <c r="VHU7" s="65"/>
      <c r="VHV7" s="65"/>
      <c r="VHW7" s="65"/>
      <c r="VHX7" s="65"/>
      <c r="VHY7" s="65"/>
      <c r="VHZ7" s="65"/>
      <c r="VIA7" s="65"/>
      <c r="VIB7" s="65"/>
      <c r="VIC7" s="65"/>
      <c r="VID7" s="65"/>
      <c r="VIE7" s="65"/>
      <c r="VIF7" s="65"/>
      <c r="VIG7" s="65"/>
      <c r="VIH7" s="65"/>
      <c r="VII7" s="65"/>
      <c r="VIJ7" s="65"/>
      <c r="VIK7" s="65"/>
      <c r="VIL7" s="65"/>
      <c r="VIM7" s="65"/>
      <c r="VIN7" s="65"/>
      <c r="VIO7" s="65"/>
      <c r="VIP7" s="65"/>
      <c r="VIQ7" s="65"/>
      <c r="VIR7" s="65"/>
      <c r="VIS7" s="65"/>
      <c r="VIT7" s="65"/>
      <c r="VIU7" s="65"/>
      <c r="VIV7" s="65"/>
      <c r="VIW7" s="65"/>
      <c r="VIX7" s="65"/>
      <c r="VIY7" s="65"/>
      <c r="VIZ7" s="65"/>
      <c r="VJA7" s="65"/>
      <c r="VJB7" s="65"/>
      <c r="VJC7" s="65"/>
      <c r="VJD7" s="65"/>
      <c r="VJE7" s="65"/>
      <c r="VJF7" s="65"/>
      <c r="VJG7" s="65"/>
      <c r="VJH7" s="65"/>
      <c r="VJI7" s="65"/>
      <c r="VJJ7" s="65"/>
      <c r="VJK7" s="65"/>
      <c r="VJL7" s="65"/>
      <c r="VJM7" s="65"/>
      <c r="VJN7" s="65"/>
      <c r="VJO7" s="65"/>
      <c r="VJP7" s="65"/>
      <c r="VJQ7" s="65"/>
      <c r="VJR7" s="65"/>
      <c r="VJS7" s="65"/>
      <c r="VJT7" s="65"/>
      <c r="VJU7" s="65"/>
      <c r="VJV7" s="65"/>
      <c r="VJW7" s="65"/>
      <c r="VJX7" s="65"/>
      <c r="VJY7" s="65"/>
      <c r="VJZ7" s="65"/>
      <c r="VKA7" s="65"/>
      <c r="VKB7" s="65"/>
      <c r="VKC7" s="65"/>
      <c r="VKD7" s="65"/>
      <c r="VKE7" s="65"/>
      <c r="VKF7" s="65"/>
      <c r="VKG7" s="65"/>
      <c r="VKH7" s="65"/>
      <c r="VKI7" s="65"/>
      <c r="VKJ7" s="65"/>
      <c r="VKK7" s="65"/>
      <c r="VKL7" s="65"/>
      <c r="VKM7" s="65"/>
      <c r="VKN7" s="65"/>
      <c r="VKO7" s="65"/>
      <c r="VKP7" s="65"/>
      <c r="VKQ7" s="65"/>
      <c r="VKR7" s="65"/>
      <c r="VKS7" s="65"/>
      <c r="VKT7" s="65"/>
      <c r="VKU7" s="65"/>
      <c r="VKV7" s="65"/>
      <c r="VKW7" s="65"/>
      <c r="VKX7" s="65"/>
      <c r="VKY7" s="65"/>
      <c r="VKZ7" s="65"/>
      <c r="VLA7" s="65"/>
      <c r="VLB7" s="65"/>
      <c r="VLC7" s="65"/>
      <c r="VLD7" s="65"/>
      <c r="VLE7" s="65"/>
      <c r="VLF7" s="65"/>
      <c r="VLG7" s="65"/>
      <c r="VLH7" s="65"/>
      <c r="VLI7" s="65"/>
      <c r="VLJ7" s="65"/>
      <c r="VLK7" s="65"/>
      <c r="VLL7" s="65"/>
      <c r="VLM7" s="65"/>
      <c r="VLN7" s="65"/>
      <c r="VLO7" s="65"/>
      <c r="VLP7" s="65"/>
      <c r="VLQ7" s="65"/>
      <c r="VLR7" s="65"/>
      <c r="VLS7" s="65"/>
      <c r="VLT7" s="65"/>
      <c r="VLU7" s="65"/>
      <c r="VLV7" s="65"/>
      <c r="VLW7" s="65"/>
      <c r="VLX7" s="65"/>
      <c r="VLY7" s="65"/>
      <c r="VLZ7" s="65"/>
      <c r="VMA7" s="65"/>
      <c r="VMB7" s="65"/>
      <c r="VMC7" s="65"/>
      <c r="VMD7" s="65"/>
      <c r="VME7" s="65"/>
      <c r="VMF7" s="65"/>
      <c r="VMG7" s="65"/>
      <c r="VMH7" s="65"/>
      <c r="VMI7" s="65"/>
      <c r="VMJ7" s="65"/>
      <c r="VMK7" s="65"/>
      <c r="VML7" s="65"/>
      <c r="VMM7" s="65"/>
      <c r="VMN7" s="65"/>
      <c r="VMO7" s="65"/>
      <c r="VMP7" s="65"/>
      <c r="VMQ7" s="65"/>
      <c r="VMR7" s="65"/>
      <c r="VMS7" s="65"/>
      <c r="VMT7" s="65"/>
      <c r="VMU7" s="65"/>
      <c r="VMV7" s="65"/>
      <c r="VMW7" s="65"/>
      <c r="VMX7" s="65"/>
      <c r="VMY7" s="65"/>
      <c r="VMZ7" s="65"/>
      <c r="VNA7" s="65"/>
      <c r="VNB7" s="65"/>
      <c r="VNC7" s="65"/>
      <c r="VND7" s="65"/>
      <c r="VNE7" s="65"/>
      <c r="VNF7" s="65"/>
      <c r="VNG7" s="65"/>
      <c r="VNH7" s="65"/>
      <c r="VNI7" s="65"/>
      <c r="VNJ7" s="65"/>
      <c r="VNK7" s="65"/>
      <c r="VNL7" s="65"/>
      <c r="VNM7" s="65"/>
      <c r="VNN7" s="65"/>
      <c r="VNO7" s="65"/>
      <c r="VNP7" s="65"/>
      <c r="VNQ7" s="65"/>
      <c r="VNR7" s="65"/>
      <c r="VNS7" s="65"/>
      <c r="VNT7" s="65"/>
      <c r="VNU7" s="65"/>
      <c r="VNV7" s="65"/>
      <c r="VNW7" s="65"/>
      <c r="VNX7" s="65"/>
      <c r="VNY7" s="65"/>
      <c r="VNZ7" s="65"/>
      <c r="VOA7" s="65"/>
      <c r="VOB7" s="65"/>
      <c r="VOC7" s="65"/>
      <c r="VOD7" s="65"/>
      <c r="VOE7" s="65"/>
      <c r="VOF7" s="65"/>
      <c r="VOG7" s="65"/>
      <c r="VOH7" s="65"/>
      <c r="VOI7" s="65"/>
      <c r="VOJ7" s="65"/>
      <c r="VOK7" s="65"/>
      <c r="VOL7" s="65"/>
      <c r="VOM7" s="65"/>
      <c r="VON7" s="65"/>
      <c r="VOO7" s="65"/>
      <c r="VOP7" s="65"/>
      <c r="VOQ7" s="65"/>
      <c r="VOR7" s="65"/>
      <c r="VOS7" s="65"/>
      <c r="VOT7" s="65"/>
      <c r="VOU7" s="65"/>
      <c r="VOV7" s="65"/>
      <c r="VOW7" s="65"/>
      <c r="VOX7" s="65"/>
      <c r="VOY7" s="65"/>
      <c r="VOZ7" s="65"/>
      <c r="VPA7" s="65"/>
      <c r="VPB7" s="65"/>
      <c r="VPC7" s="65"/>
      <c r="VPD7" s="65"/>
      <c r="VPE7" s="65"/>
      <c r="VPF7" s="65"/>
      <c r="VPG7" s="65"/>
      <c r="VPH7" s="65"/>
      <c r="VPI7" s="65"/>
      <c r="VPJ7" s="65"/>
      <c r="VPK7" s="65"/>
      <c r="VPL7" s="65"/>
      <c r="VPM7" s="65"/>
      <c r="VPN7" s="65"/>
      <c r="VPO7" s="65"/>
      <c r="VPP7" s="65"/>
      <c r="VPQ7" s="65"/>
      <c r="VPR7" s="65"/>
      <c r="VPS7" s="65"/>
      <c r="VPT7" s="65"/>
      <c r="VPU7" s="65"/>
      <c r="VPV7" s="65"/>
      <c r="VPW7" s="65"/>
      <c r="VPX7" s="65"/>
      <c r="VPY7" s="65"/>
      <c r="VPZ7" s="65"/>
      <c r="VQA7" s="65"/>
      <c r="VQB7" s="65"/>
      <c r="VQC7" s="65"/>
      <c r="VQD7" s="65"/>
      <c r="VQE7" s="65"/>
      <c r="VQF7" s="65"/>
      <c r="VQG7" s="65"/>
      <c r="VQH7" s="65"/>
      <c r="VQI7" s="65"/>
      <c r="VQJ7" s="65"/>
      <c r="VQK7" s="65"/>
      <c r="VQL7" s="65"/>
      <c r="VQM7" s="65"/>
      <c r="VQN7" s="65"/>
      <c r="VQO7" s="65"/>
      <c r="VQP7" s="65"/>
      <c r="VQQ7" s="65"/>
      <c r="VQR7" s="65"/>
      <c r="VQS7" s="65"/>
      <c r="VQT7" s="65"/>
      <c r="VQU7" s="65"/>
      <c r="VQV7" s="65"/>
      <c r="VQW7" s="65"/>
      <c r="VQX7" s="65"/>
      <c r="VQY7" s="65"/>
      <c r="VQZ7" s="65"/>
      <c r="VRA7" s="65"/>
      <c r="VRB7" s="65"/>
      <c r="VRC7" s="65"/>
      <c r="VRD7" s="65"/>
      <c r="VRE7" s="65"/>
      <c r="VRF7" s="65"/>
      <c r="VRG7" s="65"/>
      <c r="VRH7" s="65"/>
      <c r="VRI7" s="65"/>
      <c r="VRJ7" s="65"/>
      <c r="VRK7" s="65"/>
      <c r="VRL7" s="65"/>
      <c r="VRM7" s="65"/>
      <c r="VRN7" s="65"/>
      <c r="VRO7" s="65"/>
      <c r="VRP7" s="65"/>
      <c r="VRQ7" s="65"/>
      <c r="VRR7" s="65"/>
      <c r="VRS7" s="65"/>
      <c r="VRT7" s="65"/>
      <c r="VRU7" s="65"/>
      <c r="VRV7" s="65"/>
      <c r="VRW7" s="65"/>
      <c r="VRX7" s="65"/>
      <c r="VRY7" s="65"/>
      <c r="VRZ7" s="65"/>
      <c r="VSA7" s="65"/>
      <c r="VSB7" s="65"/>
      <c r="VSC7" s="65"/>
      <c r="VSD7" s="65"/>
      <c r="VSE7" s="65"/>
      <c r="VSF7" s="65"/>
      <c r="VSG7" s="65"/>
      <c r="VSH7" s="65"/>
      <c r="VSI7" s="65"/>
      <c r="VSJ7" s="65"/>
      <c r="VSK7" s="65"/>
      <c r="VSL7" s="65"/>
      <c r="VSM7" s="65"/>
      <c r="VSN7" s="65"/>
      <c r="VSO7" s="65"/>
      <c r="VSP7" s="65"/>
      <c r="VSQ7" s="65"/>
      <c r="VSR7" s="65"/>
      <c r="VSS7" s="65"/>
      <c r="VST7" s="65"/>
      <c r="VSU7" s="65"/>
      <c r="VSV7" s="65"/>
      <c r="VSW7" s="65"/>
      <c r="VSX7" s="65"/>
      <c r="VSY7" s="65"/>
      <c r="VSZ7" s="65"/>
      <c r="VTA7" s="65"/>
      <c r="VTB7" s="65"/>
      <c r="VTC7" s="65"/>
      <c r="VTD7" s="65"/>
      <c r="VTE7" s="65"/>
      <c r="VTF7" s="65"/>
      <c r="VTG7" s="65"/>
      <c r="VTH7" s="65"/>
      <c r="VTI7" s="65"/>
      <c r="VTJ7" s="65"/>
      <c r="VTK7" s="65"/>
      <c r="VTL7" s="65"/>
      <c r="VTM7" s="65"/>
      <c r="VTN7" s="65"/>
      <c r="VTO7" s="65"/>
      <c r="VTP7" s="65"/>
      <c r="VTQ7" s="65"/>
      <c r="VTR7" s="65"/>
      <c r="VTS7" s="65"/>
      <c r="VTT7" s="65"/>
      <c r="VTU7" s="65"/>
      <c r="VTV7" s="65"/>
      <c r="VTW7" s="65"/>
      <c r="VTX7" s="65"/>
      <c r="VTY7" s="65"/>
      <c r="VTZ7" s="65"/>
      <c r="VUA7" s="65"/>
      <c r="VUB7" s="65"/>
      <c r="VUC7" s="65"/>
      <c r="VUD7" s="65"/>
      <c r="VUE7" s="65"/>
      <c r="VUF7" s="65"/>
      <c r="VUG7" s="65"/>
      <c r="VUH7" s="65"/>
      <c r="VUI7" s="65"/>
      <c r="VUJ7" s="65"/>
      <c r="VUK7" s="65"/>
      <c r="VUL7" s="65"/>
      <c r="VUM7" s="65"/>
      <c r="VUN7" s="65"/>
      <c r="VUO7" s="65"/>
      <c r="VUP7" s="65"/>
      <c r="VUQ7" s="65"/>
      <c r="VUR7" s="65"/>
      <c r="VUS7" s="65"/>
      <c r="VUT7" s="65"/>
      <c r="VUU7" s="65"/>
      <c r="VUV7" s="65"/>
      <c r="VUW7" s="65"/>
      <c r="VUX7" s="65"/>
      <c r="VUY7" s="65"/>
      <c r="VUZ7" s="65"/>
      <c r="VVA7" s="65"/>
      <c r="VVB7" s="65"/>
      <c r="VVC7" s="65"/>
      <c r="VVD7" s="65"/>
      <c r="VVE7" s="65"/>
      <c r="VVF7" s="65"/>
      <c r="VVG7" s="65"/>
      <c r="VVH7" s="65"/>
      <c r="VVI7" s="65"/>
      <c r="VVJ7" s="65"/>
      <c r="VVK7" s="65"/>
      <c r="VVL7" s="65"/>
      <c r="VVM7" s="65"/>
      <c r="VVN7" s="65"/>
      <c r="VVO7" s="65"/>
      <c r="VVP7" s="65"/>
      <c r="VVQ7" s="65"/>
      <c r="VVR7" s="65"/>
      <c r="VVS7" s="65"/>
      <c r="VVT7" s="65"/>
      <c r="VVU7" s="65"/>
      <c r="VVV7" s="65"/>
      <c r="VVW7" s="65"/>
      <c r="VVX7" s="65"/>
      <c r="VVY7" s="65"/>
      <c r="VVZ7" s="65"/>
      <c r="VWA7" s="65"/>
      <c r="VWB7" s="65"/>
      <c r="VWC7" s="65"/>
      <c r="VWD7" s="65"/>
      <c r="VWE7" s="65"/>
      <c r="VWF7" s="65"/>
      <c r="VWG7" s="65"/>
      <c r="VWH7" s="65"/>
      <c r="VWI7" s="65"/>
      <c r="VWJ7" s="65"/>
      <c r="VWK7" s="65"/>
      <c r="VWL7" s="65"/>
      <c r="VWM7" s="65"/>
      <c r="VWN7" s="65"/>
      <c r="VWO7" s="65"/>
      <c r="VWP7" s="65"/>
      <c r="VWQ7" s="65"/>
      <c r="VWR7" s="65"/>
      <c r="VWS7" s="65"/>
      <c r="VWT7" s="65"/>
      <c r="VWU7" s="65"/>
      <c r="VWV7" s="65"/>
      <c r="VWW7" s="65"/>
      <c r="VWX7" s="65"/>
      <c r="VWY7" s="65"/>
      <c r="VWZ7" s="65"/>
      <c r="VXA7" s="65"/>
      <c r="VXB7" s="65"/>
      <c r="VXC7" s="65"/>
      <c r="VXD7" s="65"/>
      <c r="VXE7" s="65"/>
      <c r="VXF7" s="65"/>
      <c r="VXG7" s="65"/>
      <c r="VXH7" s="65"/>
      <c r="VXI7" s="65"/>
      <c r="VXJ7" s="65"/>
      <c r="VXK7" s="65"/>
      <c r="VXL7" s="65"/>
      <c r="VXM7" s="65"/>
      <c r="VXN7" s="65"/>
      <c r="VXO7" s="65"/>
      <c r="VXP7" s="65"/>
      <c r="VXQ7" s="65"/>
      <c r="VXR7" s="65"/>
      <c r="VXS7" s="65"/>
      <c r="VXT7" s="65"/>
      <c r="VXU7" s="65"/>
      <c r="VXV7" s="65"/>
      <c r="VXW7" s="65"/>
      <c r="VXX7" s="65"/>
      <c r="VXY7" s="65"/>
      <c r="VXZ7" s="65"/>
      <c r="VYA7" s="65"/>
      <c r="VYB7" s="65"/>
      <c r="VYC7" s="65"/>
      <c r="VYD7" s="65"/>
      <c r="VYE7" s="65"/>
      <c r="VYF7" s="65"/>
      <c r="VYG7" s="65"/>
      <c r="VYH7" s="65"/>
      <c r="VYI7" s="65"/>
      <c r="VYJ7" s="65"/>
      <c r="VYK7" s="65"/>
      <c r="VYL7" s="65"/>
      <c r="VYM7" s="65"/>
      <c r="VYN7" s="65"/>
      <c r="VYO7" s="65"/>
      <c r="VYP7" s="65"/>
      <c r="VYQ7" s="65"/>
      <c r="VYR7" s="65"/>
      <c r="VYS7" s="65"/>
      <c r="VYT7" s="65"/>
      <c r="VYU7" s="65"/>
      <c r="VYV7" s="65"/>
      <c r="VYW7" s="65"/>
      <c r="VYX7" s="65"/>
      <c r="VYY7" s="65"/>
      <c r="VYZ7" s="65"/>
      <c r="VZA7" s="65"/>
      <c r="VZB7" s="65"/>
      <c r="VZC7" s="65"/>
      <c r="VZD7" s="65"/>
      <c r="VZE7" s="65"/>
      <c r="VZF7" s="65"/>
      <c r="VZG7" s="65"/>
      <c r="VZH7" s="65"/>
      <c r="VZI7" s="65"/>
      <c r="VZJ7" s="65"/>
      <c r="VZK7" s="65"/>
      <c r="VZL7" s="65"/>
      <c r="VZM7" s="65"/>
      <c r="VZN7" s="65"/>
      <c r="VZO7" s="65"/>
      <c r="VZP7" s="65"/>
      <c r="VZQ7" s="65"/>
      <c r="VZR7" s="65"/>
      <c r="VZS7" s="65"/>
      <c r="VZT7" s="65"/>
      <c r="VZU7" s="65"/>
      <c r="VZV7" s="65"/>
      <c r="VZW7" s="65"/>
      <c r="VZX7" s="65"/>
      <c r="VZY7" s="65"/>
      <c r="VZZ7" s="65"/>
      <c r="WAA7" s="65"/>
      <c r="WAB7" s="65"/>
      <c r="WAC7" s="65"/>
      <c r="WAD7" s="65"/>
      <c r="WAE7" s="65"/>
      <c r="WAF7" s="65"/>
      <c r="WAG7" s="65"/>
      <c r="WAH7" s="65"/>
      <c r="WAI7" s="65"/>
      <c r="WAJ7" s="65"/>
      <c r="WAK7" s="65"/>
      <c r="WAL7" s="65"/>
      <c r="WAM7" s="65"/>
      <c r="WAN7" s="65"/>
      <c r="WAO7" s="65"/>
      <c r="WAP7" s="65"/>
      <c r="WAQ7" s="65"/>
      <c r="WAR7" s="65"/>
      <c r="WAS7" s="65"/>
      <c r="WAT7" s="65"/>
      <c r="WAU7" s="65"/>
      <c r="WAV7" s="65"/>
      <c r="WAW7" s="65"/>
      <c r="WAX7" s="65"/>
      <c r="WAY7" s="65"/>
      <c r="WAZ7" s="65"/>
      <c r="WBA7" s="65"/>
      <c r="WBB7" s="65"/>
      <c r="WBC7" s="65"/>
      <c r="WBD7" s="65"/>
      <c r="WBE7" s="65"/>
      <c r="WBF7" s="65"/>
      <c r="WBG7" s="65"/>
      <c r="WBH7" s="65"/>
      <c r="WBI7" s="65"/>
      <c r="WBJ7" s="65"/>
      <c r="WBK7" s="65"/>
      <c r="WBL7" s="65"/>
      <c r="WBM7" s="65"/>
      <c r="WBN7" s="65"/>
      <c r="WBO7" s="65"/>
      <c r="WBP7" s="65"/>
      <c r="WBQ7" s="65"/>
      <c r="WBR7" s="65"/>
      <c r="WBS7" s="65"/>
      <c r="WBT7" s="65"/>
      <c r="WBU7" s="65"/>
      <c r="WBV7" s="65"/>
      <c r="WBW7" s="65"/>
      <c r="WBX7" s="65"/>
      <c r="WBY7" s="65"/>
      <c r="WBZ7" s="65"/>
      <c r="WCA7" s="65"/>
      <c r="WCB7" s="65"/>
      <c r="WCC7" s="65"/>
      <c r="WCD7" s="65"/>
      <c r="WCE7" s="65"/>
      <c r="WCF7" s="65"/>
      <c r="WCG7" s="65"/>
      <c r="WCH7" s="65"/>
      <c r="WCI7" s="65"/>
      <c r="WCJ7" s="65"/>
      <c r="WCK7" s="65"/>
      <c r="WCL7" s="65"/>
      <c r="WCM7" s="65"/>
      <c r="WCN7" s="65"/>
      <c r="WCO7" s="65"/>
      <c r="WCP7" s="65"/>
      <c r="WCQ7" s="65"/>
      <c r="WCR7" s="65"/>
      <c r="WCS7" s="65"/>
      <c r="WCT7" s="65"/>
      <c r="WCU7" s="65"/>
      <c r="WCV7" s="65"/>
      <c r="WCW7" s="65"/>
      <c r="WCX7" s="65"/>
      <c r="WCY7" s="65"/>
      <c r="WCZ7" s="65"/>
      <c r="WDA7" s="65"/>
      <c r="WDB7" s="65"/>
      <c r="WDC7" s="65"/>
      <c r="WDD7" s="65"/>
      <c r="WDE7" s="65"/>
      <c r="WDF7" s="65"/>
      <c r="WDG7" s="65"/>
      <c r="WDH7" s="65"/>
      <c r="WDI7" s="65"/>
      <c r="WDJ7" s="65"/>
      <c r="WDK7" s="65"/>
      <c r="WDL7" s="65"/>
      <c r="WDM7" s="65"/>
      <c r="WDN7" s="65"/>
      <c r="WDO7" s="65"/>
      <c r="WDP7" s="65"/>
      <c r="WDQ7" s="65"/>
      <c r="WDR7" s="65"/>
      <c r="WDS7" s="65"/>
      <c r="WDT7" s="65"/>
      <c r="WDU7" s="65"/>
      <c r="WDV7" s="65"/>
      <c r="WDW7" s="65"/>
      <c r="WDX7" s="65"/>
      <c r="WDY7" s="65"/>
      <c r="WDZ7" s="65"/>
      <c r="WEA7" s="65"/>
      <c r="WEB7" s="65"/>
      <c r="WEC7" s="65"/>
      <c r="WED7" s="65"/>
      <c r="WEE7" s="65"/>
      <c r="WEF7" s="65"/>
      <c r="WEG7" s="65"/>
      <c r="WEH7" s="65"/>
      <c r="WEI7" s="65"/>
      <c r="WEJ7" s="65"/>
      <c r="WEK7" s="65"/>
      <c r="WEL7" s="65"/>
      <c r="WEM7" s="65"/>
      <c r="WEN7" s="65"/>
      <c r="WEO7" s="65"/>
      <c r="WEP7" s="65"/>
      <c r="WEQ7" s="65"/>
      <c r="WER7" s="65"/>
      <c r="WES7" s="65"/>
      <c r="WET7" s="65"/>
      <c r="WEU7" s="65"/>
      <c r="WEV7" s="65"/>
      <c r="WEW7" s="65"/>
      <c r="WEX7" s="65"/>
      <c r="WEY7" s="65"/>
      <c r="WEZ7" s="65"/>
      <c r="WFA7" s="65"/>
      <c r="WFB7" s="65"/>
      <c r="WFC7" s="65"/>
      <c r="WFD7" s="65"/>
      <c r="WFE7" s="65"/>
      <c r="WFF7" s="65"/>
      <c r="WFG7" s="65"/>
      <c r="WFH7" s="65"/>
      <c r="WFI7" s="65"/>
      <c r="WFJ7" s="65"/>
      <c r="WFK7" s="65"/>
      <c r="WFL7" s="65"/>
      <c r="WFM7" s="65"/>
      <c r="WFN7" s="65"/>
      <c r="WFO7" s="65"/>
      <c r="WFP7" s="65"/>
      <c r="WFQ7" s="65"/>
      <c r="WFR7" s="65"/>
      <c r="WFS7" s="65"/>
      <c r="WFT7" s="65"/>
      <c r="WFU7" s="65"/>
      <c r="WFV7" s="65"/>
      <c r="WFW7" s="65"/>
      <c r="WFX7" s="65"/>
      <c r="WFY7" s="65"/>
      <c r="WFZ7" s="65"/>
      <c r="WGA7" s="65"/>
      <c r="WGB7" s="65"/>
      <c r="WGC7" s="65"/>
      <c r="WGD7" s="65"/>
      <c r="WGE7" s="65"/>
      <c r="WGF7" s="65"/>
      <c r="WGG7" s="65"/>
      <c r="WGH7" s="65"/>
      <c r="WGI7" s="65"/>
      <c r="WGJ7" s="65"/>
      <c r="WGK7" s="65"/>
      <c r="WGL7" s="65"/>
      <c r="WGM7" s="65"/>
      <c r="WGN7" s="65"/>
      <c r="WGO7" s="65"/>
      <c r="WGP7" s="65"/>
      <c r="WGQ7" s="65"/>
      <c r="WGR7" s="65"/>
      <c r="WGS7" s="65"/>
      <c r="WGT7" s="65"/>
      <c r="WGU7" s="65"/>
      <c r="WGV7" s="65"/>
      <c r="WGW7" s="65"/>
      <c r="WGX7" s="65"/>
      <c r="WGY7" s="65"/>
      <c r="WGZ7" s="65"/>
      <c r="WHA7" s="65"/>
      <c r="WHB7" s="65"/>
      <c r="WHC7" s="65"/>
      <c r="WHD7" s="65"/>
      <c r="WHE7" s="65"/>
      <c r="WHF7" s="65"/>
      <c r="WHG7" s="65"/>
      <c r="WHH7" s="65"/>
      <c r="WHI7" s="65"/>
      <c r="WHJ7" s="65"/>
      <c r="WHK7" s="65"/>
      <c r="WHL7" s="65"/>
      <c r="WHM7" s="65"/>
      <c r="WHN7" s="65"/>
      <c r="WHO7" s="65"/>
      <c r="WHP7" s="65"/>
      <c r="WHQ7" s="65"/>
      <c r="WHR7" s="65"/>
      <c r="WHS7" s="65"/>
      <c r="WHT7" s="65"/>
      <c r="WHU7" s="65"/>
      <c r="WHV7" s="65"/>
      <c r="WHW7" s="65"/>
      <c r="WHX7" s="65"/>
      <c r="WHY7" s="65"/>
      <c r="WHZ7" s="65"/>
      <c r="WIA7" s="65"/>
      <c r="WIB7" s="65"/>
      <c r="WIC7" s="65"/>
      <c r="WID7" s="65"/>
      <c r="WIE7" s="65"/>
      <c r="WIF7" s="65"/>
      <c r="WIG7" s="65"/>
      <c r="WIH7" s="65"/>
      <c r="WII7" s="65"/>
      <c r="WIJ7" s="65"/>
      <c r="WIK7" s="65"/>
      <c r="WIL7" s="65"/>
      <c r="WIM7" s="65"/>
      <c r="WIN7" s="65"/>
      <c r="WIO7" s="65"/>
      <c r="WIP7" s="65"/>
      <c r="WIQ7" s="65"/>
      <c r="WIR7" s="65"/>
      <c r="WIS7" s="65"/>
      <c r="WIT7" s="65"/>
      <c r="WIU7" s="65"/>
      <c r="WIV7" s="65"/>
      <c r="WIW7" s="65"/>
      <c r="WIX7" s="65"/>
      <c r="WIY7" s="65"/>
      <c r="WIZ7" s="65"/>
      <c r="WJA7" s="65"/>
      <c r="WJB7" s="65"/>
      <c r="WJC7" s="65"/>
      <c r="WJD7" s="65"/>
      <c r="WJE7" s="65"/>
      <c r="WJF7" s="65"/>
      <c r="WJG7" s="65"/>
      <c r="WJH7" s="65"/>
      <c r="WJI7" s="65"/>
      <c r="WJJ7" s="65"/>
      <c r="WJK7" s="65"/>
      <c r="WJL7" s="65"/>
      <c r="WJM7" s="65"/>
      <c r="WJN7" s="65"/>
      <c r="WJO7" s="65"/>
      <c r="WJP7" s="65"/>
      <c r="WJQ7" s="65"/>
      <c r="WJR7" s="65"/>
      <c r="WJS7" s="65"/>
      <c r="WJT7" s="65"/>
      <c r="WJU7" s="65"/>
      <c r="WJV7" s="65"/>
      <c r="WJW7" s="65"/>
      <c r="WJX7" s="65"/>
      <c r="WJY7" s="65"/>
      <c r="WJZ7" s="65"/>
      <c r="WKA7" s="65"/>
      <c r="WKB7" s="65"/>
      <c r="WKC7" s="65"/>
      <c r="WKD7" s="65"/>
      <c r="WKE7" s="65"/>
      <c r="WKF7" s="65"/>
      <c r="WKG7" s="65"/>
      <c r="WKH7" s="65"/>
      <c r="WKI7" s="65"/>
      <c r="WKJ7" s="65"/>
      <c r="WKK7" s="65"/>
      <c r="WKL7" s="65"/>
      <c r="WKM7" s="65"/>
      <c r="WKN7" s="65"/>
      <c r="WKO7" s="65"/>
      <c r="WKP7" s="65"/>
      <c r="WKQ7" s="65"/>
      <c r="WKR7" s="65"/>
      <c r="WKS7" s="65"/>
      <c r="WKT7" s="65"/>
      <c r="WKU7" s="65"/>
      <c r="WKV7" s="65"/>
      <c r="WKW7" s="65"/>
      <c r="WKX7" s="65"/>
      <c r="WKY7" s="65"/>
      <c r="WKZ7" s="65"/>
      <c r="WLA7" s="65"/>
      <c r="WLB7" s="65"/>
      <c r="WLC7" s="65"/>
      <c r="WLD7" s="65"/>
      <c r="WLE7" s="65"/>
      <c r="WLF7" s="65"/>
      <c r="WLG7" s="65"/>
      <c r="WLH7" s="65"/>
      <c r="WLI7" s="65"/>
      <c r="WLJ7" s="65"/>
      <c r="WLK7" s="65"/>
      <c r="WLL7" s="65"/>
      <c r="WLM7" s="65"/>
      <c r="WLN7" s="65"/>
      <c r="WLO7" s="65"/>
      <c r="WLP7" s="65"/>
      <c r="WLQ7" s="65"/>
      <c r="WLR7" s="65"/>
      <c r="WLS7" s="65"/>
      <c r="WLT7" s="65"/>
      <c r="WLU7" s="65"/>
      <c r="WLV7" s="65"/>
      <c r="WLW7" s="65"/>
      <c r="WLX7" s="65"/>
      <c r="WLY7" s="65"/>
      <c r="WLZ7" s="65"/>
      <c r="WMA7" s="65"/>
      <c r="WMB7" s="65"/>
      <c r="WMC7" s="65"/>
      <c r="WMD7" s="65"/>
      <c r="WME7" s="65"/>
      <c r="WMF7" s="65"/>
      <c r="WMG7" s="65"/>
      <c r="WMH7" s="65"/>
      <c r="WMI7" s="65"/>
      <c r="WMJ7" s="65"/>
      <c r="WMK7" s="65"/>
      <c r="WML7" s="65"/>
      <c r="WMM7" s="65"/>
      <c r="WMN7" s="65"/>
      <c r="WMO7" s="65"/>
      <c r="WMP7" s="65"/>
      <c r="WMQ7" s="65"/>
      <c r="WMR7" s="65"/>
      <c r="WMS7" s="65"/>
      <c r="WMT7" s="65"/>
      <c r="WMU7" s="65"/>
      <c r="WMV7" s="65"/>
      <c r="WMW7" s="65"/>
      <c r="WMX7" s="65"/>
      <c r="WMY7" s="65"/>
      <c r="WMZ7" s="65"/>
      <c r="WNA7" s="65"/>
      <c r="WNB7" s="65"/>
      <c r="WNC7" s="65"/>
      <c r="WND7" s="65"/>
      <c r="WNE7" s="65"/>
      <c r="WNF7" s="65"/>
      <c r="WNG7" s="65"/>
      <c r="WNH7" s="65"/>
      <c r="WNI7" s="65"/>
      <c r="WNJ7" s="65"/>
      <c r="WNK7" s="65"/>
      <c r="WNL7" s="65"/>
      <c r="WNM7" s="65"/>
      <c r="WNN7" s="65"/>
      <c r="WNO7" s="65"/>
      <c r="WNP7" s="65"/>
      <c r="WNQ7" s="65"/>
      <c r="WNR7" s="65"/>
      <c r="WNS7" s="65"/>
      <c r="WNT7" s="65"/>
      <c r="WNU7" s="65"/>
      <c r="WNV7" s="65"/>
      <c r="WNW7" s="65"/>
      <c r="WNX7" s="65"/>
      <c r="WNY7" s="65"/>
      <c r="WNZ7" s="65"/>
      <c r="WOA7" s="65"/>
      <c r="WOB7" s="65"/>
      <c r="WOC7" s="65"/>
      <c r="WOD7" s="65"/>
      <c r="WOE7" s="65"/>
      <c r="WOF7" s="65"/>
      <c r="WOG7" s="65"/>
      <c r="WOH7" s="65"/>
      <c r="WOI7" s="65"/>
      <c r="WOJ7" s="65"/>
      <c r="WOK7" s="65"/>
      <c r="WOL7" s="65"/>
      <c r="WOM7" s="65"/>
      <c r="WON7" s="65"/>
      <c r="WOO7" s="65"/>
      <c r="WOP7" s="65"/>
      <c r="WOQ7" s="65"/>
      <c r="WOR7" s="65"/>
      <c r="WOS7" s="65"/>
      <c r="WOT7" s="65"/>
      <c r="WOU7" s="65"/>
      <c r="WOV7" s="65"/>
      <c r="WOW7" s="65"/>
      <c r="WOX7" s="65"/>
      <c r="WOY7" s="65"/>
      <c r="WOZ7" s="65"/>
      <c r="WPA7" s="65"/>
      <c r="WPB7" s="65"/>
      <c r="WPC7" s="65"/>
      <c r="WPD7" s="65"/>
      <c r="WPE7" s="65"/>
      <c r="WPF7" s="65"/>
      <c r="WPG7" s="65"/>
      <c r="WPH7" s="65"/>
      <c r="WPI7" s="65"/>
      <c r="WPJ7" s="65"/>
      <c r="WPK7" s="65"/>
      <c r="WPL7" s="65"/>
      <c r="WPM7" s="65"/>
      <c r="WPN7" s="65"/>
      <c r="WPO7" s="65"/>
      <c r="WPP7" s="65"/>
      <c r="WPQ7" s="65"/>
      <c r="WPR7" s="65"/>
      <c r="WPS7" s="65"/>
      <c r="WPT7" s="65"/>
      <c r="WPU7" s="65"/>
      <c r="WPV7" s="65"/>
      <c r="WPW7" s="65"/>
      <c r="WPX7" s="65"/>
      <c r="WPY7" s="65"/>
      <c r="WPZ7" s="65"/>
      <c r="WQA7" s="65"/>
      <c r="WQB7" s="65"/>
      <c r="WQC7" s="65"/>
      <c r="WQD7" s="65"/>
      <c r="WQE7" s="65"/>
      <c r="WQF7" s="65"/>
      <c r="WQG7" s="65"/>
      <c r="WQH7" s="65"/>
      <c r="WQI7" s="65"/>
      <c r="WQJ7" s="65"/>
      <c r="WQK7" s="65"/>
      <c r="WQL7" s="65"/>
      <c r="WQM7" s="65"/>
      <c r="WQN7" s="65"/>
      <c r="WQO7" s="65"/>
      <c r="WQP7" s="65"/>
      <c r="WQQ7" s="65"/>
      <c r="WQR7" s="65"/>
      <c r="WQS7" s="65"/>
      <c r="WQT7" s="65"/>
      <c r="WQU7" s="65"/>
      <c r="WQV7" s="65"/>
      <c r="WQW7" s="65"/>
      <c r="WQX7" s="65"/>
      <c r="WQY7" s="65"/>
      <c r="WQZ7" s="65"/>
      <c r="WRA7" s="65"/>
      <c r="WRB7" s="65"/>
      <c r="WRC7" s="65"/>
      <c r="WRD7" s="65"/>
      <c r="WRE7" s="65"/>
      <c r="WRF7" s="65"/>
      <c r="WRG7" s="65"/>
      <c r="WRH7" s="65"/>
      <c r="WRI7" s="65"/>
      <c r="WRJ7" s="65"/>
      <c r="WRK7" s="65"/>
      <c r="WRL7" s="65"/>
      <c r="WRM7" s="65"/>
      <c r="WRN7" s="65"/>
      <c r="WRO7" s="65"/>
      <c r="WRP7" s="65"/>
      <c r="WRQ7" s="65"/>
      <c r="WRR7" s="65"/>
      <c r="WRS7" s="65"/>
      <c r="WRT7" s="65"/>
      <c r="WRU7" s="65"/>
      <c r="WRV7" s="65"/>
      <c r="WRW7" s="65"/>
      <c r="WRX7" s="65"/>
      <c r="WRY7" s="65"/>
      <c r="WRZ7" s="65"/>
      <c r="WSA7" s="65"/>
      <c r="WSB7" s="65"/>
      <c r="WSC7" s="65"/>
      <c r="WSD7" s="65"/>
      <c r="WSE7" s="65"/>
      <c r="WSF7" s="65"/>
      <c r="WSG7" s="65"/>
      <c r="WSH7" s="65"/>
      <c r="WSI7" s="65"/>
      <c r="WSJ7" s="65"/>
      <c r="WSK7" s="65"/>
      <c r="WSL7" s="65"/>
      <c r="WSM7" s="65"/>
      <c r="WSN7" s="65"/>
      <c r="WSO7" s="65"/>
      <c r="WSP7" s="65"/>
      <c r="WSQ7" s="65"/>
      <c r="WSR7" s="65"/>
      <c r="WSS7" s="65"/>
      <c r="WST7" s="65"/>
      <c r="WSU7" s="65"/>
      <c r="WSV7" s="65"/>
      <c r="WSW7" s="65"/>
      <c r="WSX7" s="65"/>
      <c r="WSY7" s="65"/>
      <c r="WSZ7" s="65"/>
      <c r="WTA7" s="65"/>
      <c r="WTB7" s="65"/>
      <c r="WTC7" s="65"/>
      <c r="WTD7" s="65"/>
      <c r="WTE7" s="65"/>
      <c r="WTF7" s="65"/>
      <c r="WTG7" s="65"/>
      <c r="WTH7" s="65"/>
      <c r="WTI7" s="65"/>
      <c r="WTJ7" s="65"/>
      <c r="WTK7" s="65"/>
      <c r="WTL7" s="65"/>
      <c r="WTM7" s="65"/>
      <c r="WTN7" s="65"/>
      <c r="WTO7" s="65"/>
      <c r="WTP7" s="65"/>
      <c r="WTQ7" s="65"/>
      <c r="WTR7" s="65"/>
      <c r="WTS7" s="65"/>
      <c r="WTT7" s="65"/>
      <c r="WTU7" s="65"/>
      <c r="WTV7" s="65"/>
      <c r="WTW7" s="65"/>
      <c r="WTX7" s="65"/>
      <c r="WTY7" s="65"/>
      <c r="WTZ7" s="65"/>
      <c r="WUA7" s="65"/>
      <c r="WUB7" s="65"/>
      <c r="WUC7" s="65"/>
      <c r="WUD7" s="65"/>
      <c r="WUE7" s="65"/>
      <c r="WUF7" s="65"/>
      <c r="WUG7" s="65"/>
      <c r="WUH7" s="65"/>
      <c r="WUI7" s="65"/>
      <c r="WUJ7" s="65"/>
      <c r="WUK7" s="65"/>
      <c r="WUL7" s="65"/>
      <c r="WUM7" s="65"/>
      <c r="WUN7" s="65"/>
      <c r="WUO7" s="65"/>
      <c r="WUP7" s="65"/>
      <c r="WUQ7" s="65"/>
      <c r="WUR7" s="65"/>
      <c r="WUS7" s="65"/>
      <c r="WUT7" s="65"/>
      <c r="WUU7" s="65"/>
      <c r="WUV7" s="65"/>
      <c r="WUW7" s="65"/>
      <c r="WUX7" s="65"/>
      <c r="WUY7" s="65"/>
      <c r="WUZ7" s="65"/>
      <c r="WVA7" s="65"/>
      <c r="WVB7" s="65"/>
      <c r="WVC7" s="65"/>
      <c r="WVD7" s="65"/>
      <c r="WVE7" s="65"/>
      <c r="WVF7" s="65"/>
      <c r="WVG7" s="65"/>
      <c r="WVH7" s="65"/>
      <c r="WVI7" s="65"/>
      <c r="WVJ7" s="65"/>
      <c r="WVK7" s="65"/>
      <c r="WVL7" s="65"/>
      <c r="WVM7" s="65"/>
      <c r="WVN7" s="65"/>
      <c r="WVO7" s="65"/>
      <c r="WVP7" s="65"/>
      <c r="WVQ7" s="65"/>
      <c r="WVR7" s="65"/>
      <c r="WVS7" s="65"/>
      <c r="WVT7" s="65"/>
      <c r="WVU7" s="65"/>
      <c r="WVV7" s="65"/>
      <c r="WVW7" s="65"/>
      <c r="WVX7" s="65"/>
      <c r="WVY7" s="65"/>
      <c r="WVZ7" s="65"/>
      <c r="WWA7" s="65"/>
      <c r="WWB7" s="65"/>
      <c r="WWC7" s="65"/>
      <c r="WWD7" s="65"/>
      <c r="WWE7" s="65"/>
      <c r="WWF7" s="65"/>
      <c r="WWG7" s="65"/>
      <c r="WWH7" s="65"/>
      <c r="WWI7" s="65"/>
      <c r="WWJ7" s="65"/>
      <c r="WWK7" s="65"/>
      <c r="WWL7" s="65"/>
      <c r="WWM7" s="65"/>
      <c r="WWN7" s="65"/>
      <c r="WWO7" s="65"/>
      <c r="WWP7" s="65"/>
      <c r="WWQ7" s="65"/>
      <c r="WWR7" s="65"/>
      <c r="WWS7" s="65"/>
      <c r="WWT7" s="65"/>
      <c r="WWU7" s="65"/>
      <c r="WWV7" s="65"/>
      <c r="WWW7" s="65"/>
      <c r="WWX7" s="65"/>
      <c r="WWY7" s="65"/>
      <c r="WWZ7" s="65"/>
      <c r="WXA7" s="65"/>
      <c r="WXB7" s="65"/>
      <c r="WXC7" s="65"/>
      <c r="WXD7" s="65"/>
      <c r="WXE7" s="65"/>
      <c r="WXF7" s="65"/>
      <c r="WXG7" s="65"/>
      <c r="WXH7" s="65"/>
      <c r="WXI7" s="65"/>
      <c r="WXJ7" s="65"/>
      <c r="WXK7" s="65"/>
      <c r="WXL7" s="65"/>
      <c r="WXM7" s="65"/>
      <c r="WXN7" s="65"/>
      <c r="WXO7" s="65"/>
      <c r="WXP7" s="65"/>
      <c r="WXQ7" s="65"/>
      <c r="WXR7" s="65"/>
      <c r="WXS7" s="65"/>
      <c r="WXT7" s="65"/>
      <c r="WXU7" s="65"/>
      <c r="WXV7" s="65"/>
      <c r="WXW7" s="65"/>
      <c r="WXX7" s="65"/>
      <c r="WXY7" s="65"/>
      <c r="WXZ7" s="65"/>
      <c r="WYA7" s="65"/>
      <c r="WYB7" s="65"/>
      <c r="WYC7" s="65"/>
      <c r="WYD7" s="65"/>
      <c r="WYE7" s="65"/>
      <c r="WYF7" s="65"/>
      <c r="WYG7" s="65"/>
      <c r="WYH7" s="65"/>
      <c r="WYI7" s="65"/>
      <c r="WYJ7" s="65"/>
      <c r="WYK7" s="65"/>
      <c r="WYL7" s="65"/>
      <c r="WYM7" s="65"/>
      <c r="WYN7" s="65"/>
      <c r="WYO7" s="65"/>
      <c r="WYP7" s="65"/>
      <c r="WYQ7" s="65"/>
      <c r="WYR7" s="65"/>
      <c r="WYS7" s="65"/>
      <c r="WYT7" s="65"/>
      <c r="WYU7" s="65"/>
      <c r="WYV7" s="65"/>
      <c r="WYW7" s="65"/>
      <c r="WYX7" s="65"/>
      <c r="WYY7" s="65"/>
      <c r="WYZ7" s="65"/>
      <c r="WZA7" s="65"/>
      <c r="WZB7" s="65"/>
      <c r="WZC7" s="65"/>
      <c r="WZD7" s="65"/>
      <c r="WZE7" s="65"/>
      <c r="WZF7" s="65"/>
      <c r="WZG7" s="65"/>
      <c r="WZH7" s="65"/>
      <c r="WZI7" s="65"/>
      <c r="WZJ7" s="65"/>
      <c r="WZK7" s="65"/>
      <c r="WZL7" s="65"/>
      <c r="WZM7" s="65"/>
      <c r="WZN7" s="65"/>
      <c r="WZO7" s="65"/>
      <c r="WZP7" s="65"/>
      <c r="WZQ7" s="65"/>
      <c r="WZR7" s="65"/>
      <c r="WZS7" s="65"/>
      <c r="WZT7" s="65"/>
      <c r="WZU7" s="65"/>
      <c r="WZV7" s="65"/>
      <c r="WZW7" s="65"/>
      <c r="WZX7" s="65"/>
      <c r="WZY7" s="65"/>
      <c r="WZZ7" s="65"/>
      <c r="XAA7" s="65"/>
      <c r="XAB7" s="65"/>
      <c r="XAC7" s="65"/>
      <c r="XAD7" s="65"/>
      <c r="XAE7" s="65"/>
      <c r="XAF7" s="65"/>
      <c r="XAG7" s="65"/>
      <c r="XAH7" s="65"/>
      <c r="XAI7" s="65"/>
      <c r="XAJ7" s="65"/>
      <c r="XAK7" s="65"/>
      <c r="XAL7" s="65"/>
      <c r="XAM7" s="65"/>
      <c r="XAN7" s="65"/>
      <c r="XAO7" s="65"/>
      <c r="XAP7" s="65"/>
      <c r="XAQ7" s="65"/>
      <c r="XAR7" s="65"/>
      <c r="XAS7" s="65"/>
      <c r="XAT7" s="65"/>
      <c r="XAU7" s="65"/>
      <c r="XAV7" s="65"/>
      <c r="XAW7" s="65"/>
      <c r="XAX7" s="65"/>
      <c r="XAY7" s="65"/>
      <c r="XAZ7" s="65"/>
      <c r="XBA7" s="65"/>
      <c r="XBB7" s="65"/>
      <c r="XBC7" s="65"/>
      <c r="XBD7" s="65"/>
      <c r="XBE7" s="65"/>
      <c r="XBF7" s="65"/>
      <c r="XBG7" s="65"/>
      <c r="XBH7" s="65"/>
      <c r="XBI7" s="65"/>
      <c r="XBJ7" s="65"/>
      <c r="XBK7" s="65"/>
      <c r="XBL7" s="65"/>
      <c r="XBM7" s="65"/>
      <c r="XBN7" s="65"/>
      <c r="XBO7" s="65"/>
      <c r="XBP7" s="65"/>
      <c r="XBQ7" s="65"/>
      <c r="XBR7" s="65"/>
      <c r="XBS7" s="65"/>
      <c r="XBT7" s="65"/>
      <c r="XBU7" s="65"/>
      <c r="XBV7" s="65"/>
      <c r="XBW7" s="65"/>
      <c r="XBX7" s="65"/>
      <c r="XBY7" s="65"/>
      <c r="XBZ7" s="65"/>
      <c r="XCA7" s="65"/>
      <c r="XCB7" s="65"/>
      <c r="XCC7" s="65"/>
      <c r="XCD7" s="65"/>
      <c r="XCE7" s="65"/>
      <c r="XCF7" s="65"/>
      <c r="XCG7" s="65"/>
      <c r="XCH7" s="65"/>
      <c r="XCI7" s="65"/>
      <c r="XCJ7" s="65"/>
      <c r="XCK7" s="65"/>
      <c r="XCL7" s="65"/>
      <c r="XCM7" s="65"/>
      <c r="XCN7" s="65"/>
      <c r="XCO7" s="65"/>
      <c r="XCP7" s="65"/>
      <c r="XCQ7" s="65"/>
      <c r="XCR7" s="65"/>
      <c r="XCS7" s="65"/>
      <c r="XCT7" s="65"/>
      <c r="XCU7" s="65"/>
      <c r="XCV7" s="65"/>
      <c r="XCW7" s="65"/>
      <c r="XCX7" s="65"/>
      <c r="XCY7" s="65"/>
      <c r="XCZ7" s="65"/>
      <c r="XDA7" s="65"/>
      <c r="XDB7" s="65"/>
      <c r="XDC7" s="65"/>
      <c r="XDD7" s="65"/>
      <c r="XDE7" s="65"/>
      <c r="XDF7" s="65"/>
      <c r="XDG7" s="65"/>
      <c r="XDH7" s="65"/>
      <c r="XDI7" s="65"/>
      <c r="XDJ7" s="65"/>
      <c r="XDK7" s="65"/>
      <c r="XDL7" s="65"/>
      <c r="XDM7" s="65"/>
      <c r="XDN7" s="65"/>
      <c r="XDO7" s="65"/>
      <c r="XDP7" s="65"/>
      <c r="XDQ7" s="65"/>
      <c r="XDR7" s="65"/>
      <c r="XDS7" s="65"/>
      <c r="XDT7" s="65"/>
      <c r="XDU7" s="65"/>
      <c r="XDV7" s="65"/>
      <c r="XDW7" s="65"/>
      <c r="XDX7" s="65"/>
      <c r="XDY7" s="65"/>
      <c r="XDZ7" s="65"/>
      <c r="XEA7" s="65"/>
      <c r="XEB7" s="65"/>
      <c r="XEC7" s="65"/>
      <c r="XED7" s="65"/>
      <c r="XEE7" s="65"/>
      <c r="XEF7" s="65"/>
      <c r="XEG7" s="65"/>
      <c r="XEH7" s="65"/>
      <c r="XEI7" s="65"/>
      <c r="XEJ7" s="65"/>
      <c r="XEK7" s="65"/>
      <c r="XEL7" s="65"/>
      <c r="XEM7" s="65"/>
      <c r="XEN7" s="65"/>
      <c r="XEO7" s="65"/>
      <c r="XEP7" s="65"/>
      <c r="XEQ7" s="65"/>
      <c r="XER7" s="65"/>
      <c r="XES7" s="65"/>
      <c r="XET7" s="65"/>
      <c r="XEU7" s="65"/>
      <c r="XEV7" s="65"/>
      <c r="XEW7" s="65"/>
      <c r="XEX7" s="65"/>
      <c r="XEY7" s="65"/>
      <c r="XEZ7" s="65"/>
    </row>
    <row r="8" spans="1:16380" s="1" customFormat="1" ht="20.25" customHeight="1">
      <c r="A8" s="176" t="s">
        <v>112</v>
      </c>
      <c r="B8" s="178" t="s">
        <v>225</v>
      </c>
      <c r="C8" s="178"/>
      <c r="D8" s="178"/>
      <c r="E8" s="178" t="s">
        <v>167</v>
      </c>
      <c r="F8" s="178"/>
      <c r="G8" s="179"/>
      <c r="H8" s="70"/>
      <c r="I8" s="71"/>
      <c r="J8" s="61" t="s">
        <v>168</v>
      </c>
      <c r="K8" s="61">
        <v>8</v>
      </c>
      <c r="L8" s="72"/>
      <c r="M8" s="61">
        <v>2018</v>
      </c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</row>
    <row r="9" spans="1:16380" s="1" customFormat="1" ht="38.25" customHeight="1">
      <c r="A9" s="177"/>
      <c r="B9" s="73" t="s">
        <v>169</v>
      </c>
      <c r="C9" s="111" t="s">
        <v>170</v>
      </c>
      <c r="D9" s="74" t="s">
        <v>171</v>
      </c>
      <c r="E9" s="111" t="s">
        <v>172</v>
      </c>
      <c r="F9" s="111" t="s">
        <v>173</v>
      </c>
      <c r="G9" s="113" t="s">
        <v>174</v>
      </c>
      <c r="I9" s="75"/>
      <c r="J9" s="61" t="s">
        <v>159</v>
      </c>
      <c r="K9" s="61">
        <v>9</v>
      </c>
      <c r="L9" s="72"/>
      <c r="M9" s="61">
        <v>2025</v>
      </c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</row>
    <row r="10" spans="1:16380" ht="15.75" customHeight="1">
      <c r="A10" s="76" t="s">
        <v>118</v>
      </c>
      <c r="B10" s="77"/>
      <c r="C10" s="77"/>
      <c r="D10" s="77"/>
      <c r="E10" s="78"/>
      <c r="F10" s="78"/>
      <c r="G10" s="79"/>
      <c r="H10" s="80"/>
      <c r="I10" s="80"/>
      <c r="J10" s="61" t="s">
        <v>175</v>
      </c>
      <c r="K10" s="61">
        <v>10</v>
      </c>
      <c r="L10" s="81"/>
      <c r="M10" s="61">
        <v>2020</v>
      </c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</row>
    <row r="11" spans="1:16380">
      <c r="A11" s="82" t="s">
        <v>113</v>
      </c>
      <c r="B11" s="83">
        <f>IF(ISERROR(VLOOKUP($A$6,Україна!$A$10:$AC$200,2,0)),"–",VLOOKUP($A$6,Україна!$A$10:$AC$200,2,0))</f>
        <v>816832.86752873997</v>
      </c>
      <c r="C11" s="83">
        <f>IF(ISERROR(VLOOKUP($A$6,'Кредити НФК'!$A$10:$M$200,2,0)),"–",VLOOKUP($A$6,'Кредити НФК'!$A$10:$M$200,2,0))</f>
        <v>9412.8235233800006</v>
      </c>
      <c r="D11" s="84">
        <f t="shared" ref="D11:D16" si="0">IF(ISERROR(C11/B11*100),"–",C11/B11*100)</f>
        <v>1.152356118070728</v>
      </c>
      <c r="E11" s="85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2.2657553443129217</v>
      </c>
      <c r="F11" s="85">
        <f ca="1">IF(ISERROR((C11/VLOOKUP(DATE(VLOOKUP($B$1,Years,1,0)-1,12,1),'Кредити НФК'!$A$10:$M$200,2,0)*100-100)),"–",(C11/VLOOKUP(DATE(VLOOKUP($B$1,Years,1,0)-1,12,1),'Кредити НФК'!$A$10:$M$200,2,0)*100-100))</f>
        <v>-10.905045406066378</v>
      </c>
      <c r="G11" s="85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-0.74222509213490184</v>
      </c>
      <c r="H11" s="86"/>
      <c r="I11" s="80"/>
      <c r="J11" s="61" t="s">
        <v>176</v>
      </c>
      <c r="K11" s="61">
        <v>11</v>
      </c>
      <c r="L11" s="81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</row>
    <row r="12" spans="1:16380">
      <c r="A12" s="87" t="s">
        <v>17</v>
      </c>
      <c r="B12" s="83">
        <f>IF(ISERROR(VLOOKUP($A$6,Україна!$A$3:$AC$200,3,0)),"–",VLOOKUP($A$6,Україна!$A$3:$AC$200,3,0))</f>
        <v>568991.63896480005</v>
      </c>
      <c r="C12" s="83">
        <f>IF(ISERROR(VLOOKUP($A$6,'Кредити НФК'!$A$10:$M$200,6,0)),"–",VLOOKUP($A$6,'Кредити НФК'!$A$10:$M$200,6,0))</f>
        <v>8098.6708866400004</v>
      </c>
      <c r="D12" s="84">
        <f t="shared" si="0"/>
        <v>1.4233374151814231</v>
      </c>
      <c r="E12" s="85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17.842619707979026</v>
      </c>
      <c r="F12" s="85">
        <f ca="1">IF(ISERROR((C12/VLOOKUP(DATE(VLOOKUP($B$1,Years,1,0)-1,12,1),'Кредити НФК'!$A$10:$M$200,6,0)*100-100)),"–",(C12/VLOOKUP(DATE(VLOOKUP($B$1,Years,1,0)-1,12,1),'Кредити НФК'!$A$10:$M$200,6,0)*100-100))</f>
        <v>2.0310553471922503</v>
      </c>
      <c r="G12" s="85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0.48356699503722211</v>
      </c>
      <c r="H12" s="80"/>
      <c r="I12" s="80"/>
      <c r="J12" s="61" t="s">
        <v>177</v>
      </c>
      <c r="K12" s="61">
        <v>12</v>
      </c>
      <c r="L12" s="81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</row>
    <row r="13" spans="1:16380">
      <c r="A13" s="88" t="s">
        <v>9</v>
      </c>
      <c r="B13" s="83">
        <f>IF(ISERROR(VLOOKUP($A$6,Україна!$A$3:$AC$200,4,0)),"–",VLOOKUP($A$6,Україна!$A$3:$AC$200,4,0))</f>
        <v>247841.22856394001</v>
      </c>
      <c r="C13" s="83">
        <f>IF(ISERROR(VLOOKUP($A$6,'Кредити НФК'!$A$10:$M$200,10,0)),"–",VLOOKUP($A$6,'Кредити НФК'!$A$10:$M$200,10,0))</f>
        <v>1314.1526367399999</v>
      </c>
      <c r="D13" s="84">
        <f t="shared" si="0"/>
        <v>0.53023972014444909</v>
      </c>
      <c r="E13" s="85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-43.642879853555037</v>
      </c>
      <c r="F13" s="85">
        <f ca="1">IF(ISERROR((C13/VLOOKUP(DATE(VLOOKUP($B$1,Years,1,0)-1,12,1),'Кредити НФК'!$A$10:$M$200,10,0)*100-100)),"–",(C13/VLOOKUP(DATE(VLOOKUP($B$1,Years,1,0)-1,12,1),'Кредити НФК'!$A$10:$M$200,10,0)*100-100))</f>
        <v>-49.984251026015528</v>
      </c>
      <c r="G13" s="85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-7.6824564737408707</v>
      </c>
      <c r="H13" s="80"/>
      <c r="I13" s="80"/>
      <c r="J13" s="61"/>
      <c r="K13" s="61"/>
      <c r="L13" s="81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</row>
    <row r="14" spans="1:16380">
      <c r="A14" s="82" t="s">
        <v>114</v>
      </c>
      <c r="B14" s="83">
        <f>IF(ISERROR(VLOOKUP($A$6,Україна!$A$3:$AC$200,5,0)),"–",VLOOKUP($A$6,Україна!$A$3:$AC$200,5,0))</f>
        <v>313023.99799017998</v>
      </c>
      <c r="C14" s="83">
        <f>IF(ISERROR(VLOOKUP($A$6,'Кредити ДГ'!$A$10:$M$200,2,0)),"–",VLOOKUP($A$6,'Кредити ДГ'!$A$10:$M$200,2,0))</f>
        <v>5509.3796055900002</v>
      </c>
      <c r="D14" s="84">
        <f t="shared" si="0"/>
        <v>1.7600502328779397</v>
      </c>
      <c r="E14" s="85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24.456649589271962</v>
      </c>
      <c r="F14" s="85">
        <f ca="1">IF(ISERROR((C14/VLOOKUP(DATE(VLOOKUP($B$1,Years,1,0)-1,12,1),'Кредити ДГ'!$A$10:$M$200,2,0)*100-100)),"–",(C14/VLOOKUP(DATE(VLOOKUP($B$1,Years,1,0)-1,12,1),'Кредити ДГ'!$A$10:$M$200,2,0)*100-100))</f>
        <v>7.4730202924748141</v>
      </c>
      <c r="G14" s="85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1.2433937971092917</v>
      </c>
      <c r="H14" s="80"/>
      <c r="I14" s="80"/>
      <c r="J14" s="61"/>
      <c r="K14" s="61"/>
      <c r="L14" s="81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</row>
    <row r="15" spans="1:16380">
      <c r="A15" s="87" t="s">
        <v>17</v>
      </c>
      <c r="B15" s="83">
        <f>IF(ISERROR(VLOOKUP($A$6,Україна!$A$3:$AC$200,6,0)),"–",VLOOKUP($A$6,Україна!$A$3:$AC$200,6,0))</f>
        <v>302531.75057251001</v>
      </c>
      <c r="C15" s="83">
        <f>IF(ISERROR(VLOOKUP($A$6,'Кредити ДГ'!$A$10:$M$200,6,0)),"–",VLOOKUP($A$6,'Кредити ДГ'!$A$10:$M$200,6,0))</f>
        <v>5488.6331275399998</v>
      </c>
      <c r="D15" s="84">
        <f t="shared" si="0"/>
        <v>1.8142337513842199</v>
      </c>
      <c r="E15" s="85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25.515620283488033</v>
      </c>
      <c r="F15" s="85">
        <f ca="1">IF(ISERROR((C15/VLOOKUP(DATE(VLOOKUP($B$1,Years,1,0)-1,12,1),'Кредити ДГ'!$A$10:$M$200,6,0)*100-100)),"–",(C15/VLOOKUP(DATE(VLOOKUP($B$1,Years,1,0)-1,12,1),'Кредити ДГ'!$A$10:$M$200,6,0)*100-100))</f>
        <v>7.5845205498601018</v>
      </c>
      <c r="G15" s="85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1.2558564497326046</v>
      </c>
      <c r="H15" s="80"/>
      <c r="I15" s="80"/>
      <c r="J15" s="61"/>
      <c r="K15" s="61"/>
      <c r="L15" s="81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</row>
    <row r="16" spans="1:16380">
      <c r="A16" s="89" t="s">
        <v>9</v>
      </c>
      <c r="B16" s="90">
        <f>IF(ISERROR(VLOOKUP($A$6,Україна!$A$3:$AC$200,7,0)),"–",VLOOKUP($A$6,Україна!$A$3:$AC$200,7,0))</f>
        <v>10492.24741767</v>
      </c>
      <c r="C16" s="90">
        <f>IF(ISERROR(VLOOKUP($A$6,'Кредити ДГ'!$A$10:$M$200,10,0)),"–",VLOOKUP($A$6,'Кредити ДГ'!$A$10:$M$200,10,0))</f>
        <v>20.74647805</v>
      </c>
      <c r="D16" s="91">
        <f t="shared" si="0"/>
        <v>0.19773149854492417</v>
      </c>
      <c r="E16" s="92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-61.493095595691415</v>
      </c>
      <c r="F16" s="92">
        <f ca="1">IF(ISERROR((C16/VLOOKUP(DATE(VLOOKUP($B$1,Years,1,0)-1,12,1),'Кредити ДГ'!$A$10:$M$200,10,0)*100-100)),"–",(C16/VLOOKUP(DATE(VLOOKUP($B$1,Years,1,0)-1,12,1),'Кредити ДГ'!$A$10:$M$200,10,0)*100-100))</f>
        <v>-15.65361186882339</v>
      </c>
      <c r="G16" s="92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-1.9493255609608866</v>
      </c>
      <c r="H16" s="80"/>
      <c r="I16" s="80"/>
      <c r="K16" s="61"/>
      <c r="L16" s="81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</row>
    <row r="17" spans="1:13">
      <c r="A17" s="93" t="s">
        <v>119</v>
      </c>
      <c r="B17" s="94"/>
      <c r="C17" s="95"/>
      <c r="D17" s="95"/>
      <c r="E17" s="96"/>
      <c r="F17" s="96"/>
      <c r="G17" s="97"/>
      <c r="K17" s="61"/>
    </row>
    <row r="18" spans="1:13">
      <c r="A18" s="82" t="s">
        <v>34</v>
      </c>
      <c r="B18" s="83">
        <f>IF(ISERROR(VLOOKUP($A$6,Україна!$A$3:$AC$200,8,0)),"–",VLOOKUP($A$6,Україна!$A$3:$AC$200,8,0))</f>
        <v>1217183.2390689801</v>
      </c>
      <c r="C18" s="83">
        <f>IF(ISERROR(VLOOKUP($A$6,'Депозити НФК'!$A$10:$S$200,2,0)),"–",VLOOKUP($A$6,'Депозити НФК'!$A$10:$S$200,2,0))</f>
        <v>17689.36697404</v>
      </c>
      <c r="D18" s="84">
        <f>IF(ISERROR(C18/B18*100),"–",C18/B18*100)</f>
        <v>1.4533035295138097</v>
      </c>
      <c r="E18" s="85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29.930197860044018</v>
      </c>
      <c r="F18" s="85">
        <f ca="1">IF(ISERROR((C18/VLOOKUP(DATE(VLOOKUP($B$1,Years,1,0)-1,12,1),'Депозити НФК'!$A$10:$S$200,2,0)*100-100)),"–",(C18/VLOOKUP(DATE(VLOOKUP($B$1,Years,1,0)-1,12,1),'Депозити НФК'!$A$10:$S$200,2,0)*100-100))</f>
        <v>6.919320084828982</v>
      </c>
      <c r="G18" s="85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4.9194550895819305</v>
      </c>
      <c r="K18" s="61"/>
      <c r="L18" s="81"/>
    </row>
    <row r="19" spans="1:13">
      <c r="A19" s="87" t="s">
        <v>17</v>
      </c>
      <c r="B19" s="83">
        <f>IF(ISERROR(VLOOKUP($A$6,Україна!$A$3:$AC$200,9,0)),"–",VLOOKUP($A$6,Україна!$A$3:$AC$200,9,0))</f>
        <v>904124.78066096036</v>
      </c>
      <c r="C19" s="83">
        <f>IF(ISERROR(VLOOKUP($A$6,'Депозити НФК'!$A$10:$S$200,8,0)),"–",VLOOKUP($A$6,'Депозити НФК'!$A$10:$S$200,8,0))</f>
        <v>12824.710682429999</v>
      </c>
      <c r="D19" s="84">
        <f t="shared" ref="D19:D23" si="1">IF(ISERROR(C19/B19*100),"–",C19/B19*100)</f>
        <v>1.418466892706391</v>
      </c>
      <c r="E19" s="85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37.487927056385018</v>
      </c>
      <c r="F19" s="85">
        <f ca="1">IF(ISERROR((C19/VLOOKUP(DATE(VLOOKUP($B$1,Years,1,0)-1,12,1),'Депозити НФК'!$A$10:$S$200,8,0)*100-100)),"–",(C19/VLOOKUP(DATE(VLOOKUP($B$1,Years,1,0)-1,12,1),'Депозити НФК'!$A$10:$S$200,8,0)*100-100))</f>
        <v>13.225768735768128</v>
      </c>
      <c r="G19" s="85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6.7113124575835599</v>
      </c>
      <c r="K19" s="61"/>
      <c r="L19" s="81"/>
    </row>
    <row r="20" spans="1:13">
      <c r="A20" s="87" t="s">
        <v>9</v>
      </c>
      <c r="B20" s="83">
        <f>IF(ISERROR(VLOOKUP($A$6,Україна!$A$3:$AC$200,10,0)),"–",VLOOKUP($A$6,Україна!$A$3:$AC$200,10,0))</f>
        <v>313058.45840802003</v>
      </c>
      <c r="C20" s="83">
        <f>IF(ISERROR(VLOOKUP($A$6,'Депозити НФК'!$A$10:$S$200,14,0)),"–",VLOOKUP($A$6,'Депозити НФК'!$A$10:$S$200,14,0))</f>
        <v>4864.6562916100011</v>
      </c>
      <c r="D20" s="84">
        <f t="shared" si="1"/>
        <v>1.5539130666994228</v>
      </c>
      <c r="E20" s="85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13.484287680600104</v>
      </c>
      <c r="F20" s="85">
        <f ca="1">IF(ISERROR((C20/VLOOKUP(DATE(VLOOKUP($B$1,Years,1,0)-1,12,1),'Депозити НФК'!$A$10:$S$200,14,0)*100-100)),"–",(C20/VLOOKUP(DATE(VLOOKUP($B$1,Years,1,0)-1,12,1),'Депозити НФК'!$A$10:$S$200,14,0)*100-100))</f>
        <v>-6.7702420732158828</v>
      </c>
      <c r="G20" s="85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0.47178555408811462</v>
      </c>
      <c r="K20" s="61"/>
      <c r="L20" s="81"/>
    </row>
    <row r="21" spans="1:13">
      <c r="A21" s="82" t="s">
        <v>33</v>
      </c>
      <c r="B21" s="83">
        <f>IF(ISERROR(VLOOKUP($A$6,Україна!$A$3:$AC$200,11,0)),"–",VLOOKUP($A$6,Україна!$A$3:$AC$200,11,0))</f>
        <v>1413823.5465283697</v>
      </c>
      <c r="C21" s="83">
        <f>IF(ISERROR(VLOOKUP($A$6,'Депозити ДГ'!$A$10:$S$200,2,0)),"–",VLOOKUP($A$6,'Депозити ДГ'!$A$10:$S$200,2,0))</f>
        <v>28040.189585099997</v>
      </c>
      <c r="D21" s="84">
        <f t="shared" si="1"/>
        <v>1.9832877768907173</v>
      </c>
      <c r="E21" s="85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15.93796282815137</v>
      </c>
      <c r="F21" s="85">
        <f ca="1">IF(ISERROR((C21/VLOOKUP(DATE(VLOOKUP($B$1,Years,1,0)-1,12,1),'Депозити ДГ'!$A$10:$S$200,2,0)*100-100)),"–",(C21/VLOOKUP(DATE(VLOOKUP($B$1,Years,1,0)-1,12,1),'Депозити ДГ'!$A$10:$S$200,2,0)*100-100))</f>
        <v>3.6825945034907051</v>
      </c>
      <c r="G21" s="85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2.8250868962959288</v>
      </c>
      <c r="J21" s="81"/>
      <c r="K21" s="81"/>
      <c r="L21" s="81"/>
    </row>
    <row r="22" spans="1:13">
      <c r="A22" s="87" t="s">
        <v>17</v>
      </c>
      <c r="B22" s="83">
        <f>IF(ISERROR(VLOOKUP($A$6,Україна!$A$3:$AC$200,12,0)),"–",VLOOKUP($A$6,Україна!$A$3:$AC$200,12,0))</f>
        <v>913499.64493157982</v>
      </c>
      <c r="C22" s="83">
        <f>IF(ISERROR(VLOOKUP($A$6,'Депозити ДГ'!$A$10:$S$200,8,0)),"–",VLOOKUP($A$6,'Депозити ДГ'!$A$10:$S$200,8,0))</f>
        <v>21235.162904559998</v>
      </c>
      <c r="D22" s="84">
        <f t="shared" si="1"/>
        <v>2.324594543892843</v>
      </c>
      <c r="E22" s="85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16.473012371258022</v>
      </c>
      <c r="F22" s="85">
        <f ca="1">IF(ISERROR((C22/VLOOKUP(DATE(VLOOKUP($B$1,Years,1,0)-1,12,1),'Депозити ДГ'!$A$10:$S$200,8,0)*100-100)),"–",(C22/VLOOKUP(DATE(VLOOKUP($B$1,Years,1,0)-1,12,1),'Депозити ДГ'!$A$10:$S$200,8,0)*100-100))</f>
        <v>3.9605469455347588</v>
      </c>
      <c r="G22" s="85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3.2937923237772964</v>
      </c>
      <c r="J22" s="81"/>
      <c r="K22" s="81"/>
      <c r="L22" s="81"/>
    </row>
    <row r="23" spans="1:13">
      <c r="A23" s="89" t="s">
        <v>9</v>
      </c>
      <c r="B23" s="90">
        <f>IF(ISERROR(VLOOKUP($A$6,Україна!$A$3:$AC$200,13,0)),"–",VLOOKUP($A$6,Україна!$A$3:$AC$200,13,0))</f>
        <v>500323.90159679</v>
      </c>
      <c r="C23" s="90">
        <f>IF(ISERROR(VLOOKUP($A$6,'Депозити ДГ'!$A$10:$S$200,14,0)),"–",VLOOKUP($A$6,'Депозити ДГ'!$A$10:$S$200,14,0))</f>
        <v>6805.0266805400006</v>
      </c>
      <c r="D23" s="91">
        <f t="shared" si="1"/>
        <v>1.360124243279538</v>
      </c>
      <c r="E23" s="92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14.299491847141226</v>
      </c>
      <c r="F23" s="92">
        <f ca="1">IF(ISERROR((C23/VLOOKUP(DATE(VLOOKUP($B$1,Years,1,0)-1,12,1),'Депозити ДГ'!$A$10:$S$200,14,0)*100-100)),"–",(C23/VLOOKUP(DATE(VLOOKUP($B$1,Years,1,0)-1,12,1),'Депозити ДГ'!$A$10:$S$200,14,0)*100-100))</f>
        <v>2.8247171044617261</v>
      </c>
      <c r="G23" s="92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1.3894510405292522</v>
      </c>
      <c r="J23" s="81"/>
      <c r="K23" s="81"/>
      <c r="L23" s="81"/>
    </row>
    <row r="24" spans="1:13">
      <c r="A24" s="98"/>
      <c r="B24" s="98"/>
      <c r="C24" s="99"/>
      <c r="D24" s="99"/>
      <c r="E24" s="100"/>
      <c r="F24" s="100"/>
      <c r="G24" s="64"/>
    </row>
    <row r="25" spans="1:13" s="1" customFormat="1" ht="26.25" customHeight="1">
      <c r="A25" s="168" t="s">
        <v>112</v>
      </c>
      <c r="B25" s="169"/>
      <c r="C25" s="169"/>
      <c r="D25" s="169"/>
      <c r="E25" s="170" t="s">
        <v>121</v>
      </c>
      <c r="F25" s="170"/>
      <c r="G25" s="171"/>
      <c r="J25" s="101"/>
      <c r="K25" s="101"/>
      <c r="L25" s="101"/>
      <c r="M25" s="61"/>
    </row>
    <row r="26" spans="1:13" s="1" customFormat="1" ht="27.75" customHeight="1">
      <c r="A26" s="168"/>
      <c r="B26" s="169"/>
      <c r="C26" s="169"/>
      <c r="D26" s="169"/>
      <c r="E26" s="111" t="s">
        <v>169</v>
      </c>
      <c r="F26" s="111" t="s">
        <v>170</v>
      </c>
      <c r="G26" s="114" t="s">
        <v>178</v>
      </c>
      <c r="J26" s="102"/>
      <c r="K26" s="102"/>
      <c r="L26" s="102"/>
      <c r="M26" s="61"/>
    </row>
    <row r="27" spans="1:13" ht="33" customHeight="1">
      <c r="A27" s="172" t="s">
        <v>122</v>
      </c>
      <c r="B27" s="172"/>
      <c r="C27" s="172"/>
      <c r="D27" s="172"/>
      <c r="E27" s="172"/>
      <c r="F27" s="172"/>
      <c r="G27" s="64"/>
    </row>
    <row r="28" spans="1:13">
      <c r="A28" s="82" t="s">
        <v>24</v>
      </c>
      <c r="B28" s="64"/>
      <c r="C28" s="64"/>
      <c r="D28" s="64"/>
      <c r="E28" s="85">
        <f>IF(ISERROR(VLOOKUP($A$6,Україна!$A$3:$AC$200,14,0)),"–",VLOOKUP($A$6,Україна!$A$3:$AC$200,14,0))</f>
        <v>15.2905</v>
      </c>
      <c r="F28" s="85">
        <f>IF(ISERROR(VLOOKUP($A$6,'% ставки за кредитами НФК'!$A$10:$S$200,2,0)),"–",VLOOKUP($A$6,'% ставки за кредитами НФК'!$A$10:$S$200,2,0))</f>
        <v>15.898400000000001</v>
      </c>
      <c r="G28" s="85">
        <f>IF(ISERROR(IF(F28=0,"–",F28-E28)),"–",IF(F28=0,"–",F28-E28))</f>
        <v>0.60790000000000077</v>
      </c>
    </row>
    <row r="29" spans="1:13">
      <c r="A29" s="87" t="s">
        <v>17</v>
      </c>
      <c r="B29" s="64"/>
      <c r="C29" s="64"/>
      <c r="D29" s="64"/>
      <c r="E29" s="85">
        <f>IF(ISERROR(VLOOKUP($A$6,Україна!$A$3:$AC$200,15,0)),"–",VLOOKUP($A$6,Україна!$A$3:$AC$200,15,0))</f>
        <v>16.611699999999999</v>
      </c>
      <c r="F29" s="85">
        <f>IF(ISERROR(VLOOKUP($A$6,'% ставки за кредитами НФК'!$A$10:$S$200,8,0)),"–",VLOOKUP($A$6,'% ставки за кредитами НФК'!$A$10:$S$200,8,0))</f>
        <v>18.5688</v>
      </c>
      <c r="G29" s="85">
        <f t="shared" ref="G29:G37" si="2">IF(ISERROR(IF(F29=0,"–",F29-E29)),"–",IF(F29=0,"–",F29-E29))</f>
        <v>1.9571000000000005</v>
      </c>
    </row>
    <row r="30" spans="1:13">
      <c r="A30" s="103" t="s">
        <v>115</v>
      </c>
      <c r="B30" s="64"/>
      <c r="C30" s="64"/>
      <c r="D30" s="64"/>
      <c r="E30" s="85">
        <f>IF(ISERROR(VLOOKUP($A$6,Україна!$A$3:$AC$200,16,0)),"–",VLOOKUP($A$6,Україна!$A$3:$AC$200,16,0))</f>
        <v>16.614100000000001</v>
      </c>
      <c r="F30" s="85">
        <f>IF(ISERROR(VLOOKUP($A$6,'% ставки за кредитами НФК'!$A$10:$S$200,10,0)),"–",VLOOKUP($A$6,'% ставки за кредитами НФК'!$A$10:$S$200,10,0))</f>
        <v>18.650099999999998</v>
      </c>
      <c r="G30" s="85">
        <f t="shared" si="2"/>
        <v>2.0359999999999978</v>
      </c>
    </row>
    <row r="31" spans="1:13">
      <c r="A31" s="87" t="s">
        <v>9</v>
      </c>
      <c r="B31" s="64"/>
      <c r="C31" s="64"/>
      <c r="D31" s="64"/>
      <c r="E31" s="85">
        <f>IF(ISERROR(VLOOKUP($A$6,Україна!$A$3:$AC$200,17,0)),"–",VLOOKUP($A$6,Україна!$A$3:$AC$200,17,0))</f>
        <v>6.3094000000000001</v>
      </c>
      <c r="F31" s="85">
        <f>IF(ISERROR(VLOOKUP($A$6,'% ставки за кредитами НФК'!$A$10:$S$200,14,0)),"–",VLOOKUP($A$6,'% ставки за кредитами НФК'!$A$10:$S$200,14,0))</f>
        <v>5.7803000000000004</v>
      </c>
      <c r="G31" s="85">
        <f t="shared" si="2"/>
        <v>-0.52909999999999968</v>
      </c>
    </row>
    <row r="32" spans="1:13">
      <c r="A32" s="103" t="s">
        <v>115</v>
      </c>
      <c r="B32" s="64"/>
      <c r="C32" s="64"/>
      <c r="D32" s="64"/>
      <c r="E32" s="85">
        <f>IF(ISERROR(VLOOKUP($A$6,Україна!$A$3:$AC$200,18,0)),"–",VLOOKUP($A$6,Україна!$A$3:$AC$200,18,0))</f>
        <v>6.3108000000000004</v>
      </c>
      <c r="F32" s="85">
        <f>IF(ISERROR(VLOOKUP($A$6,'% ставки за кредитами НФК'!$A$10:$S$200,16,0)),"–",VLOOKUP($A$6,'% ставки за кредитами НФК'!$A$10:$S$200,16,0))</f>
        <v>5.7803000000000004</v>
      </c>
      <c r="G32" s="85">
        <f t="shared" si="2"/>
        <v>-0.53049999999999997</v>
      </c>
    </row>
    <row r="33" spans="1:13">
      <c r="A33" s="82" t="s">
        <v>194</v>
      </c>
      <c r="B33" s="64"/>
      <c r="C33" s="64"/>
      <c r="D33" s="64"/>
      <c r="E33" s="85">
        <f>IF(ISERROR(VLOOKUP($A$6,Україна!$A$3:$AC$200,19,0)),"–",VLOOKUP($A$6,Україна!$A$3:$AC$200,19,0))</f>
        <v>28.378900000000002</v>
      </c>
      <c r="F33" s="85">
        <f>IF(ISERROR(VLOOKUP($A$6,'% ставки за кредитами ДГ'!$A$10:$S$200,2,0)),"–",VLOOKUP($A$6,'% ставки за кредитами ДГ'!$A$10:$S$200,2,0))</f>
        <v>35.6462</v>
      </c>
      <c r="G33" s="85">
        <f t="shared" si="2"/>
        <v>7.2672999999999988</v>
      </c>
    </row>
    <row r="34" spans="1:13">
      <c r="A34" s="87" t="s">
        <v>17</v>
      </c>
      <c r="B34" s="64"/>
      <c r="C34" s="64"/>
      <c r="D34" s="64"/>
      <c r="E34" s="85">
        <f>IF(ISERROR(VLOOKUP($A$6,Україна!$A$3:$AC$200,20,0)),"–",VLOOKUP($A$6,Україна!$A$3:$AC$200,20,0))</f>
        <v>28.3947</v>
      </c>
      <c r="F34" s="85">
        <f>IF(ISERROR(VLOOKUP($A$6,'% ставки за кредитами ДГ'!$A$10:$S$200,8,0)),"–",VLOOKUP($A$6,'% ставки за кредитами ДГ'!$A$10:$S$200,8,0))</f>
        <v>35.642899999999997</v>
      </c>
      <c r="G34" s="85">
        <f t="shared" si="2"/>
        <v>7.2481999999999971</v>
      </c>
    </row>
    <row r="35" spans="1:13">
      <c r="A35" s="103" t="s">
        <v>115</v>
      </c>
      <c r="B35" s="64"/>
      <c r="C35" s="64"/>
      <c r="D35" s="64"/>
      <c r="E35" s="85">
        <f>IF(ISERROR(VLOOKUP($A$6,Україна!$A$3:$AC$200,21,0)),"–",VLOOKUP($A$6,Україна!$A$3:$AC$200,21,0))</f>
        <v>34.479599999999998</v>
      </c>
      <c r="F35" s="85">
        <f>IF(ISERROR(VLOOKUP($A$6,'% ставки за кредитами ДГ'!$A$10:$S$200,10,0)),"–",VLOOKUP($A$6,'% ставки за кредитами ДГ'!$A$10:$S$200,10,0))</f>
        <v>35.815600000000003</v>
      </c>
      <c r="G35" s="85">
        <f t="shared" si="2"/>
        <v>1.3360000000000056</v>
      </c>
    </row>
    <row r="36" spans="1:13">
      <c r="A36" s="87" t="s">
        <v>9</v>
      </c>
      <c r="B36" s="64"/>
      <c r="C36" s="64"/>
      <c r="D36" s="64"/>
      <c r="E36" s="85">
        <f>IF(ISERROR(VLOOKUP($A$6,Україна!$A$3:$AC$200,22,0)),"–",VLOOKUP($A$6,Україна!$A$3:$AC$200,22,0))</f>
        <v>13.567</v>
      </c>
      <c r="F36" s="85">
        <f>IF(ISERROR(VLOOKUP($A$6,'% ставки за кредитами ДГ'!$A$10:$S$200,14,0)),"–",VLOOKUP($A$6,'% ставки за кредитами ДГ'!$A$10:$S$200,14,0))</f>
        <v>56.578200000000002</v>
      </c>
      <c r="G36" s="85">
        <f t="shared" si="2"/>
        <v>43.011200000000002</v>
      </c>
    </row>
    <row r="37" spans="1:13">
      <c r="A37" s="103" t="s">
        <v>115</v>
      </c>
      <c r="B37" s="64"/>
      <c r="C37" s="64"/>
      <c r="D37" s="64"/>
      <c r="E37" s="92">
        <f>IF(ISERROR(VLOOKUP($A$6,Україна!$A$3:$AC$200,23,0)),"–",VLOOKUP($A$6,Україна!$A$3:$AC$200,23,0))</f>
        <v>7.8761000000000001</v>
      </c>
      <c r="F37" s="92">
        <f>IF(ISERROR(VLOOKUP($A$6,'% ставки за кредитами ДГ'!$A$10:$S$200,16,0)),"–",VLOOKUP($A$6,'% ставки за кредитами ДГ'!$A$10:$S$200,16,0))</f>
        <v>0</v>
      </c>
      <c r="G37" s="92" t="str">
        <f t="shared" si="2"/>
        <v>–</v>
      </c>
    </row>
    <row r="38" spans="1:13" ht="30.75" customHeight="1">
      <c r="A38" s="173" t="s">
        <v>123</v>
      </c>
      <c r="B38" s="173"/>
      <c r="C38" s="173"/>
      <c r="D38" s="173"/>
      <c r="E38" s="172"/>
      <c r="F38" s="172"/>
      <c r="G38" s="64"/>
    </row>
    <row r="39" spans="1:13">
      <c r="A39" s="82" t="s">
        <v>24</v>
      </c>
      <c r="B39" s="64"/>
      <c r="C39" s="64"/>
      <c r="D39" s="64"/>
      <c r="E39" s="85">
        <f>IF(ISERROR(VLOOKUP($A$6,Україна!$A$3:$AC$200,24,0)),"–",VLOOKUP($A$6,Україна!$A$3:$AC$200,24,0))</f>
        <v>8.6957000000000004</v>
      </c>
      <c r="F39" s="85">
        <f>IF(ISERROR(VLOOKUP($A$6,'% ставки за депозитами НФК'!$A$10:$S$200,2,0)),"–",VLOOKUP($A$6,'% ставки за депозитами НФК'!$A$10:$S$200,2,0))</f>
        <v>8.7840000000000007</v>
      </c>
      <c r="G39" s="85">
        <f>IF(ISERROR(IF(F39=0,"–",F39-E39)),"–",IF(F39=0,"–",F39-E39))</f>
        <v>8.8300000000000267E-2</v>
      </c>
    </row>
    <row r="40" spans="1:13">
      <c r="A40" s="87" t="s">
        <v>17</v>
      </c>
      <c r="B40" s="64"/>
      <c r="C40" s="64"/>
      <c r="D40" s="64"/>
      <c r="E40" s="85">
        <f>IF(ISERROR(VLOOKUP($A$6,Україна!$A$3:$AC$200,25,0)),"–",VLOOKUP($A$6,Україна!$A$3:$AC$200,25,0))</f>
        <v>9.6890999999999998</v>
      </c>
      <c r="F40" s="85">
        <f>IF(ISERROR(VLOOKUP($A$6,'% ставки за депозитами НФК'!$A$10:$S$200,7,0)),"–",VLOOKUP($A$6,'% ставки за депозитами НФК'!$A$10:$S$200,7,0))</f>
        <v>9.8874999999999993</v>
      </c>
      <c r="G40" s="85">
        <f t="shared" ref="G40:G44" si="3">IF(ISERROR(IF(F40=0,"–",F40-E40)),"–",IF(F40=0,"–",F40-E40))</f>
        <v>0.19839999999999947</v>
      </c>
    </row>
    <row r="41" spans="1:13">
      <c r="A41" s="87" t="s">
        <v>9</v>
      </c>
      <c r="B41" s="64"/>
      <c r="C41" s="64"/>
      <c r="D41" s="64"/>
      <c r="E41" s="85">
        <f>IF(ISERROR(VLOOKUP($A$6,Україна!$A$3:$AC$200,26,0)),"–",VLOOKUP($A$6,Україна!$A$3:$AC$200,26,0))</f>
        <v>0.76100000000000001</v>
      </c>
      <c r="F41" s="85">
        <f>IF(ISERROR(VLOOKUP($A$6,'% ставки за депозитами НФК'!$A$10:$S$200,12,0)),"–",VLOOKUP($A$6,'% ставки за депозитами НФК'!$A$10:$S$200,12,0))</f>
        <v>1.5926</v>
      </c>
      <c r="G41" s="85">
        <f t="shared" si="3"/>
        <v>0.83160000000000001</v>
      </c>
    </row>
    <row r="42" spans="1:13">
      <c r="A42" s="82" t="s">
        <v>194</v>
      </c>
      <c r="B42" s="64"/>
      <c r="C42" s="64"/>
      <c r="D42" s="64"/>
      <c r="E42" s="85">
        <f>IF(ISERROR(VLOOKUP($A$6,Україна!$A$3:$AC$200,27,0)),"–",VLOOKUP($A$6,Україна!$A$3:$AC$200,27,0))</f>
        <v>8.0541999999999998</v>
      </c>
      <c r="F42" s="85">
        <f>IF(ISERROR(VLOOKUP($A$6,'% ставки за депозитами ДГ'!$A$10:$P$200,2,0)),"–",VLOOKUP($A$6,'% ставки за депозитами ДГ'!$A$10:$P$200,2,0))</f>
        <v>10.0303</v>
      </c>
      <c r="G42" s="85">
        <f t="shared" si="3"/>
        <v>1.9761000000000006</v>
      </c>
    </row>
    <row r="43" spans="1:13">
      <c r="A43" s="88" t="s">
        <v>17</v>
      </c>
      <c r="B43" s="64"/>
      <c r="C43" s="64"/>
      <c r="D43" s="64"/>
      <c r="E43" s="85">
        <f>IF(ISERROR(VLOOKUP($A$6,Україна!$A$3:$AC$200,28,0)),"–",VLOOKUP($A$6,Україна!$A$3:$AC$200,28,0))</f>
        <v>10.428900000000001</v>
      </c>
      <c r="F43" s="85">
        <f>IF(ISERROR(VLOOKUP($A$6,'% ставки за депозитами ДГ'!$A$10:$P$200,7,0)),"–",VLOOKUP($A$6,'% ставки за депозитами ДГ'!$A$10:$P$200,7,0))</f>
        <v>11.9558</v>
      </c>
      <c r="G43" s="85">
        <f t="shared" si="3"/>
        <v>1.5268999999999995</v>
      </c>
    </row>
    <row r="44" spans="1:13">
      <c r="A44" s="89" t="s">
        <v>9</v>
      </c>
      <c r="B44" s="104"/>
      <c r="C44" s="104"/>
      <c r="D44" s="104"/>
      <c r="E44" s="92">
        <f>IF(ISERROR(VLOOKUP($A$6,Україна!$A$3:$AC$200,29,0)),"–",VLOOKUP($A$6,Україна!$A$3:$AC$200,29,0))</f>
        <v>1.0068999999999999</v>
      </c>
      <c r="F44" s="92">
        <f>IF(ISERROR(VLOOKUP($A$6,'% ставки за депозитами ДГ'!$A$10:$P$200,12,0)),"–",VLOOKUP($A$6,'% ставки за депозитами ДГ'!$A$10:$P$200,12,0))</f>
        <v>1.0311999999999999</v>
      </c>
      <c r="G44" s="92">
        <f t="shared" si="3"/>
        <v>2.4299999999999988E-2</v>
      </c>
    </row>
    <row r="45" spans="1:13">
      <c r="A45" s="98"/>
      <c r="B45" s="98"/>
      <c r="C45" s="99"/>
      <c r="D45" s="99"/>
      <c r="E45" s="100"/>
      <c r="F45" s="100"/>
      <c r="G45" s="64"/>
    </row>
    <row r="46" spans="1:13" s="1" customFormat="1" ht="22.5" customHeight="1">
      <c r="A46" s="168" t="s">
        <v>112</v>
      </c>
      <c r="B46" s="169"/>
      <c r="C46" s="169"/>
      <c r="D46" s="169"/>
      <c r="E46" s="169"/>
      <c r="F46" s="169"/>
      <c r="G46" s="114" t="s">
        <v>170</v>
      </c>
      <c r="J46" s="101"/>
      <c r="K46" s="101"/>
      <c r="L46" s="101"/>
      <c r="M46" s="61"/>
    </row>
    <row r="47" spans="1:13">
      <c r="A47" s="105" t="s">
        <v>116</v>
      </c>
      <c r="B47" s="106"/>
      <c r="C47" s="107"/>
      <c r="D47" s="107"/>
      <c r="E47" s="100"/>
      <c r="F47" s="100"/>
      <c r="G47" s="64"/>
    </row>
    <row r="48" spans="1:13">
      <c r="A48" s="108" t="s">
        <v>111</v>
      </c>
      <c r="B48" s="108"/>
      <c r="C48" s="100"/>
      <c r="D48" s="100"/>
      <c r="E48" s="109"/>
      <c r="F48" s="64"/>
      <c r="G48" s="85">
        <f>IF(ISERROR(VLOOKUP($A$6,'Банки та філії'!$A$10:$C$200,2,0)),,VLOOKUP($A$6,'Банки та філії'!$A$10:$C$200,2,0))</f>
        <v>0</v>
      </c>
    </row>
    <row r="49" spans="1:7">
      <c r="A49" s="108" t="s">
        <v>60</v>
      </c>
      <c r="B49" s="108"/>
      <c r="C49" s="100"/>
      <c r="D49" s="100"/>
      <c r="E49" s="109"/>
      <c r="F49" s="142"/>
      <c r="G49" s="8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7" t="s">
        <v>186</v>
      </c>
      <c r="B51" s="167"/>
      <c r="C51" s="167"/>
      <c r="D51" s="167"/>
      <c r="E51" s="167"/>
      <c r="F51" s="167"/>
      <c r="G51" s="141">
        <f>IF(ISERROR(VLOOKUP($A$6,'Банки та філії'!$A$11:$D$200,4,0)),,VLOOKUP($A$6,'Банки та філії'!$A$11:$D$200,4,0))</f>
        <v>155</v>
      </c>
    </row>
    <row r="107" spans="20:31"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</row>
    <row r="108" spans="20:31"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</row>
    <row r="109" spans="20:31"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</row>
    <row r="110" spans="20:31"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</row>
    <row r="111" spans="20:31"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</row>
    <row r="112" spans="20:31"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</row>
    <row r="113" spans="20:31"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</row>
    <row r="114" spans="20:31"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</row>
    <row r="115" spans="20:31"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</row>
    <row r="116" spans="20:31"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</row>
    <row r="117" spans="20:31"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</row>
    <row r="118" spans="20:31"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</row>
    <row r="119" spans="20:31"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</row>
    <row r="120" spans="20:31"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</row>
    <row r="121" spans="20:31"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</row>
    <row r="122" spans="20:31"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</row>
    <row r="123" spans="20:31"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</row>
    <row r="124" spans="20:31"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</row>
    <row r="125" spans="20:31"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</row>
    <row r="126" spans="20:31"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</row>
    <row r="127" spans="20:31"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</row>
    <row r="128" spans="20:31"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</row>
    <row r="129" spans="20:31"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</row>
    <row r="130" spans="20:31"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</row>
    <row r="131" spans="20:31"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</row>
    <row r="132" spans="20:31"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</row>
    <row r="133" spans="20:31"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</row>
    <row r="134" spans="20:31"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</row>
    <row r="135" spans="20:31"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</row>
    <row r="136" spans="20:31"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</row>
    <row r="137" spans="20:31"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</row>
    <row r="138" spans="20:31"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</row>
    <row r="139" spans="20:31"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</row>
    <row r="140" spans="20:31"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</row>
    <row r="141" spans="20:31"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</row>
    <row r="142" spans="20:31"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</row>
    <row r="143" spans="20:31"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</row>
    <row r="144" spans="20:31"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</row>
    <row r="145" spans="20:31"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</row>
    <row r="146" spans="20:31"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</row>
    <row r="147" spans="20:31"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</row>
    <row r="148" spans="20:31"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</row>
    <row r="149" spans="20:31"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</row>
    <row r="150" spans="20:31"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</row>
    <row r="151" spans="20:31"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</row>
    <row r="152" spans="20:31"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</row>
    <row r="153" spans="20:31"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</row>
    <row r="154" spans="20:31"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</row>
    <row r="155" spans="20:31"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</row>
    <row r="156" spans="20:31"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</row>
    <row r="157" spans="20:31"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</row>
    <row r="158" spans="20:31"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</row>
    <row r="159" spans="20:31"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</row>
    <row r="160" spans="20:31"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</row>
    <row r="161" spans="20:31"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</row>
    <row r="162" spans="20:31"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</row>
    <row r="163" spans="20:31"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</row>
    <row r="164" spans="20:31"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</row>
    <row r="165" spans="20:31"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</row>
    <row r="166" spans="20:31"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</row>
    <row r="167" spans="20:31"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</row>
    <row r="168" spans="20:31"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</row>
    <row r="169" spans="20:31"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</row>
    <row r="170" spans="20:31"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</row>
    <row r="171" spans="20:31"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</row>
    <row r="172" spans="20:31"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</row>
    <row r="173" spans="20:31"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</row>
    <row r="174" spans="20:31"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</row>
    <row r="175" spans="20:31"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</row>
    <row r="176" spans="20:31"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</row>
    <row r="177" spans="20:31"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</row>
    <row r="178" spans="20:31"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</row>
    <row r="179" spans="20:31"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</row>
    <row r="180" spans="20:31"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</row>
    <row r="181" spans="20:31"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</row>
    <row r="182" spans="20:31"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9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129</v>
      </c>
    </row>
    <row r="2" spans="1:16" ht="6" customHeight="1"/>
    <row r="3" spans="1:16">
      <c r="A3" s="112" t="s">
        <v>187</v>
      </c>
      <c r="B3" s="139"/>
      <c r="C3" s="139"/>
      <c r="D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</row>
    <row r="4" spans="1:16">
      <c r="A4" s="138" t="s">
        <v>127</v>
      </c>
    </row>
    <row r="5" spans="1:16">
      <c r="A5" s="12" t="s">
        <v>125</v>
      </c>
    </row>
    <row r="6" spans="1:16">
      <c r="A6" s="237" t="s">
        <v>188</v>
      </c>
      <c r="B6" s="237" t="s">
        <v>189</v>
      </c>
      <c r="C6" s="237" t="s">
        <v>190</v>
      </c>
      <c r="D6" s="238" t="s">
        <v>263</v>
      </c>
      <c r="E6" s="238"/>
    </row>
    <row r="7" spans="1:16" ht="18.75" customHeight="1">
      <c r="A7" s="237"/>
      <c r="B7" s="237"/>
      <c r="C7" s="237"/>
      <c r="D7" s="237" t="s">
        <v>191</v>
      </c>
      <c r="E7" s="239" t="s">
        <v>170</v>
      </c>
    </row>
    <row r="8" spans="1:16">
      <c r="A8" s="237"/>
      <c r="B8" s="237"/>
      <c r="C8" s="237"/>
      <c r="D8" s="237"/>
      <c r="E8" s="237"/>
    </row>
    <row r="9" spans="1:16" s="1" customFormat="1" ht="13.8">
      <c r="A9" s="44">
        <v>1</v>
      </c>
      <c r="B9" s="137">
        <v>2</v>
      </c>
      <c r="C9" s="44">
        <v>3</v>
      </c>
      <c r="D9" s="137">
        <v>4</v>
      </c>
      <c r="E9" s="137">
        <v>5</v>
      </c>
    </row>
    <row r="10" spans="1:16" s="1" customFormat="1">
      <c r="A10" s="151">
        <v>2</v>
      </c>
      <c r="B10" s="152" t="s">
        <v>196</v>
      </c>
      <c r="C10" s="153">
        <v>322313</v>
      </c>
      <c r="D10" s="153">
        <v>43</v>
      </c>
      <c r="E10" s="153">
        <v>1</v>
      </c>
    </row>
    <row r="11" spans="1:16" s="1" customFormat="1">
      <c r="A11" s="151">
        <v>6</v>
      </c>
      <c r="B11" s="152" t="s">
        <v>197</v>
      </c>
      <c r="C11" s="153">
        <v>300465</v>
      </c>
      <c r="D11" s="153">
        <v>1152</v>
      </c>
      <c r="E11" s="153">
        <v>35</v>
      </c>
    </row>
    <row r="12" spans="1:16" s="1" customFormat="1">
      <c r="A12" s="151">
        <v>29</v>
      </c>
      <c r="B12" s="152" t="s">
        <v>215</v>
      </c>
      <c r="C12" s="153">
        <v>300119</v>
      </c>
      <c r="D12" s="153">
        <v>32</v>
      </c>
      <c r="E12" s="153">
        <v>2</v>
      </c>
    </row>
    <row r="13" spans="1:16" s="1" customFormat="1">
      <c r="A13" s="151">
        <v>36</v>
      </c>
      <c r="B13" s="152" t="s">
        <v>261</v>
      </c>
      <c r="C13" s="153">
        <v>300335</v>
      </c>
      <c r="D13" s="153">
        <v>325</v>
      </c>
      <c r="E13" s="153">
        <v>17</v>
      </c>
    </row>
    <row r="14" spans="1:16" s="1" customFormat="1">
      <c r="A14" s="151">
        <v>43</v>
      </c>
      <c r="B14" s="152" t="s">
        <v>198</v>
      </c>
      <c r="C14" s="153">
        <v>320940</v>
      </c>
      <c r="D14" s="153">
        <v>3</v>
      </c>
      <c r="E14" s="153">
        <v>0</v>
      </c>
    </row>
    <row r="15" spans="1:16" s="1" customFormat="1">
      <c r="A15" s="151">
        <v>46</v>
      </c>
      <c r="B15" s="152" t="s">
        <v>253</v>
      </c>
      <c r="C15" s="153">
        <v>305299</v>
      </c>
      <c r="D15" s="153">
        <v>1105</v>
      </c>
      <c r="E15" s="153">
        <v>37</v>
      </c>
    </row>
    <row r="16" spans="1:16" s="1" customFormat="1">
      <c r="A16" s="151">
        <v>49</v>
      </c>
      <c r="B16" s="152" t="s">
        <v>199</v>
      </c>
      <c r="C16" s="153">
        <v>353100</v>
      </c>
      <c r="D16" s="153">
        <v>15</v>
      </c>
      <c r="E16" s="153">
        <v>0</v>
      </c>
    </row>
    <row r="17" spans="1:5" s="1" customFormat="1">
      <c r="A17" s="151">
        <v>62</v>
      </c>
      <c r="B17" s="152" t="s">
        <v>200</v>
      </c>
      <c r="C17" s="153">
        <v>339500</v>
      </c>
      <c r="D17" s="153">
        <v>94</v>
      </c>
      <c r="E17" s="153">
        <v>3</v>
      </c>
    </row>
    <row r="18" spans="1:5" s="1" customFormat="1">
      <c r="A18" s="151">
        <v>72</v>
      </c>
      <c r="B18" s="152" t="s">
        <v>227</v>
      </c>
      <c r="C18" s="153">
        <v>334840</v>
      </c>
      <c r="D18" s="153">
        <v>1</v>
      </c>
      <c r="E18" s="153">
        <v>0</v>
      </c>
    </row>
    <row r="19" spans="1:5" s="1" customFormat="1">
      <c r="A19" s="151">
        <v>88</v>
      </c>
      <c r="B19" s="152" t="s">
        <v>247</v>
      </c>
      <c r="C19" s="153">
        <v>325365</v>
      </c>
      <c r="D19" s="153">
        <v>65</v>
      </c>
      <c r="E19" s="153">
        <v>1</v>
      </c>
    </row>
    <row r="20" spans="1:5" s="1" customFormat="1">
      <c r="A20" s="151">
        <v>91</v>
      </c>
      <c r="B20" s="152" t="s">
        <v>252</v>
      </c>
      <c r="C20" s="153">
        <v>325268</v>
      </c>
      <c r="D20" s="153">
        <v>20</v>
      </c>
      <c r="E20" s="153">
        <v>0</v>
      </c>
    </row>
    <row r="21" spans="1:5" s="1" customFormat="1">
      <c r="A21" s="151">
        <v>95</v>
      </c>
      <c r="B21" s="152" t="s">
        <v>248</v>
      </c>
      <c r="C21" s="153">
        <v>325990</v>
      </c>
      <c r="D21" s="153">
        <v>9</v>
      </c>
      <c r="E21" s="153">
        <v>0</v>
      </c>
    </row>
    <row r="22" spans="1:5" s="1" customFormat="1">
      <c r="A22" s="151">
        <v>96</v>
      </c>
      <c r="B22" s="152" t="s">
        <v>228</v>
      </c>
      <c r="C22" s="153">
        <v>307770</v>
      </c>
      <c r="D22" s="153">
        <v>199</v>
      </c>
      <c r="E22" s="153">
        <v>6</v>
      </c>
    </row>
    <row r="23" spans="1:5" s="1" customFormat="1">
      <c r="A23" s="151">
        <v>101</v>
      </c>
      <c r="B23" s="152" t="s">
        <v>201</v>
      </c>
      <c r="C23" s="153">
        <v>313849</v>
      </c>
      <c r="D23" s="153">
        <v>25</v>
      </c>
      <c r="E23" s="153">
        <v>0</v>
      </c>
    </row>
    <row r="24" spans="1:5" s="1" customFormat="1">
      <c r="A24" s="151">
        <v>105</v>
      </c>
      <c r="B24" s="152" t="s">
        <v>213</v>
      </c>
      <c r="C24" s="153">
        <v>328168</v>
      </c>
      <c r="D24" s="153">
        <v>45</v>
      </c>
      <c r="E24" s="153">
        <v>1</v>
      </c>
    </row>
    <row r="25" spans="1:5" s="1" customFormat="1">
      <c r="A25" s="151">
        <v>106</v>
      </c>
      <c r="B25" s="152" t="s">
        <v>202</v>
      </c>
      <c r="C25" s="153">
        <v>328209</v>
      </c>
      <c r="D25" s="153">
        <v>46</v>
      </c>
      <c r="E25" s="153">
        <v>1</v>
      </c>
    </row>
    <row r="26" spans="1:5" s="1" customFormat="1">
      <c r="A26" s="151">
        <v>113</v>
      </c>
      <c r="B26" s="152" t="s">
        <v>216</v>
      </c>
      <c r="C26" s="153">
        <v>331489</v>
      </c>
      <c r="D26" s="153">
        <v>73</v>
      </c>
      <c r="E26" s="153">
        <v>1</v>
      </c>
    </row>
    <row r="27" spans="1:5" s="1" customFormat="1">
      <c r="A27" s="151">
        <v>115</v>
      </c>
      <c r="B27" s="152" t="s">
        <v>234</v>
      </c>
      <c r="C27" s="153">
        <v>334851</v>
      </c>
      <c r="D27" s="153">
        <v>223</v>
      </c>
      <c r="E27" s="153">
        <v>3</v>
      </c>
    </row>
    <row r="28" spans="1:5" s="1" customFormat="1">
      <c r="A28" s="151">
        <v>123</v>
      </c>
      <c r="B28" s="152" t="s">
        <v>229</v>
      </c>
      <c r="C28" s="153">
        <v>351607</v>
      </c>
      <c r="D28" s="153">
        <v>16</v>
      </c>
      <c r="E28" s="153">
        <v>0</v>
      </c>
    </row>
    <row r="29" spans="1:5" s="1" customFormat="1">
      <c r="A29" s="151">
        <v>128</v>
      </c>
      <c r="B29" s="152" t="s">
        <v>217</v>
      </c>
      <c r="C29" s="153">
        <v>351254</v>
      </c>
      <c r="D29" s="153">
        <v>3</v>
      </c>
      <c r="E29" s="153">
        <v>0</v>
      </c>
    </row>
    <row r="30" spans="1:5" s="1" customFormat="1">
      <c r="A30" s="151">
        <v>129</v>
      </c>
      <c r="B30" s="154" t="s">
        <v>230</v>
      </c>
      <c r="C30" s="153">
        <v>321723</v>
      </c>
      <c r="D30" s="153">
        <v>1</v>
      </c>
      <c r="E30" s="153">
        <v>0</v>
      </c>
    </row>
    <row r="31" spans="1:5" s="1" customFormat="1">
      <c r="A31" s="151">
        <v>133</v>
      </c>
      <c r="B31" s="152" t="s">
        <v>218</v>
      </c>
      <c r="C31" s="153">
        <v>353489</v>
      </c>
      <c r="D31" s="153">
        <v>49</v>
      </c>
      <c r="E31" s="153">
        <v>4</v>
      </c>
    </row>
    <row r="32" spans="1:5" s="1" customFormat="1">
      <c r="A32" s="151">
        <v>136</v>
      </c>
      <c r="B32" s="152" t="s">
        <v>235</v>
      </c>
      <c r="C32" s="153">
        <v>351005</v>
      </c>
      <c r="D32" s="153">
        <v>218</v>
      </c>
      <c r="E32" s="153">
        <v>6</v>
      </c>
    </row>
    <row r="33" spans="1:5" s="1" customFormat="1">
      <c r="A33" s="151">
        <v>142</v>
      </c>
      <c r="B33" s="152" t="s">
        <v>236</v>
      </c>
      <c r="C33" s="153">
        <v>336310</v>
      </c>
      <c r="D33" s="153">
        <v>72</v>
      </c>
      <c r="E33" s="153">
        <v>1</v>
      </c>
    </row>
    <row r="34" spans="1:5" s="1" customFormat="1">
      <c r="A34" s="151">
        <v>146</v>
      </c>
      <c r="B34" s="152" t="s">
        <v>258</v>
      </c>
      <c r="C34" s="153">
        <v>320371</v>
      </c>
      <c r="D34" s="153">
        <v>13</v>
      </c>
      <c r="E34" s="153">
        <v>0</v>
      </c>
    </row>
    <row r="35" spans="1:5" s="1" customFormat="1">
      <c r="A35" s="151">
        <v>153</v>
      </c>
      <c r="B35" s="152" t="s">
        <v>219</v>
      </c>
      <c r="C35" s="153">
        <v>380838</v>
      </c>
      <c r="D35" s="153">
        <v>39</v>
      </c>
      <c r="E35" s="153">
        <v>1</v>
      </c>
    </row>
    <row r="36" spans="1:5" s="1" customFormat="1">
      <c r="A36" s="151">
        <v>171</v>
      </c>
      <c r="B36" s="152" t="s">
        <v>249</v>
      </c>
      <c r="C36" s="153">
        <v>300614</v>
      </c>
      <c r="D36" s="153">
        <v>125</v>
      </c>
      <c r="E36" s="153">
        <v>3</v>
      </c>
    </row>
    <row r="37" spans="1:5" s="1" customFormat="1" ht="15" customHeight="1">
      <c r="A37" s="151">
        <v>205</v>
      </c>
      <c r="B37" s="152" t="s">
        <v>203</v>
      </c>
      <c r="C37" s="153">
        <v>313582</v>
      </c>
      <c r="D37" s="153">
        <v>22</v>
      </c>
      <c r="E37" s="153">
        <v>0</v>
      </c>
    </row>
    <row r="38" spans="1:5" s="1" customFormat="1">
      <c r="A38" s="151">
        <v>231</v>
      </c>
      <c r="B38" s="152" t="s">
        <v>231</v>
      </c>
      <c r="C38" s="153">
        <v>322539</v>
      </c>
      <c r="D38" s="153">
        <v>19</v>
      </c>
      <c r="E38" s="153">
        <v>0</v>
      </c>
    </row>
    <row r="39" spans="1:5" s="1" customFormat="1">
      <c r="A39" s="151">
        <v>240</v>
      </c>
      <c r="B39" s="152" t="s">
        <v>259</v>
      </c>
      <c r="C39" s="153">
        <v>322540</v>
      </c>
      <c r="D39" s="153">
        <v>44</v>
      </c>
      <c r="E39" s="153">
        <v>2</v>
      </c>
    </row>
    <row r="40" spans="1:5" s="1" customFormat="1">
      <c r="A40" s="151">
        <v>242</v>
      </c>
      <c r="B40" s="152" t="s">
        <v>250</v>
      </c>
      <c r="C40" s="153">
        <v>322001</v>
      </c>
      <c r="D40" s="153">
        <v>13</v>
      </c>
      <c r="E40" s="153">
        <v>0</v>
      </c>
    </row>
    <row r="41" spans="1:5" s="1" customFormat="1">
      <c r="A41" s="151">
        <v>251</v>
      </c>
      <c r="B41" s="152" t="s">
        <v>204</v>
      </c>
      <c r="C41" s="153">
        <v>300658</v>
      </c>
      <c r="D41" s="153">
        <v>14</v>
      </c>
      <c r="E41" s="153">
        <v>2</v>
      </c>
    </row>
    <row r="42" spans="1:5" s="1" customFormat="1">
      <c r="A42" s="151">
        <v>270</v>
      </c>
      <c r="B42" s="152" t="s">
        <v>232</v>
      </c>
      <c r="C42" s="153">
        <v>305749</v>
      </c>
      <c r="D42" s="153">
        <v>34</v>
      </c>
      <c r="E42" s="153">
        <v>0</v>
      </c>
    </row>
    <row r="43" spans="1:5" s="1" customFormat="1">
      <c r="A43" s="151">
        <v>272</v>
      </c>
      <c r="B43" s="152" t="s">
        <v>260</v>
      </c>
      <c r="C43" s="153">
        <v>300346</v>
      </c>
      <c r="D43" s="153">
        <v>137</v>
      </c>
      <c r="E43" s="153">
        <v>3</v>
      </c>
    </row>
    <row r="44" spans="1:5" s="1" customFormat="1">
      <c r="A44" s="151">
        <v>274</v>
      </c>
      <c r="B44" s="152" t="s">
        <v>205</v>
      </c>
      <c r="C44" s="153">
        <v>320478</v>
      </c>
      <c r="D44" s="153">
        <v>212</v>
      </c>
      <c r="E44" s="153">
        <v>10</v>
      </c>
    </row>
    <row r="45" spans="1:5" s="1" customFormat="1">
      <c r="A45" s="151">
        <v>286</v>
      </c>
      <c r="B45" s="152" t="s">
        <v>237</v>
      </c>
      <c r="C45" s="153">
        <v>306500</v>
      </c>
      <c r="D45" s="153">
        <v>32</v>
      </c>
      <c r="E45" s="153">
        <v>1</v>
      </c>
    </row>
    <row r="46" spans="1:5" s="1" customFormat="1">
      <c r="A46" s="151">
        <v>288</v>
      </c>
      <c r="B46" s="152" t="s">
        <v>206</v>
      </c>
      <c r="C46" s="153">
        <v>300647</v>
      </c>
      <c r="D46" s="153">
        <v>4</v>
      </c>
      <c r="E46" s="153">
        <v>0</v>
      </c>
    </row>
    <row r="47" spans="1:5" s="1" customFormat="1">
      <c r="A47" s="151">
        <v>290</v>
      </c>
      <c r="B47" s="152" t="s">
        <v>220</v>
      </c>
      <c r="C47" s="153">
        <v>300506</v>
      </c>
      <c r="D47" s="153">
        <v>11</v>
      </c>
      <c r="E47" s="153">
        <v>0</v>
      </c>
    </row>
    <row r="48" spans="1:5" s="1" customFormat="1">
      <c r="A48" s="151">
        <v>295</v>
      </c>
      <c r="B48" s="152" t="s">
        <v>238</v>
      </c>
      <c r="C48" s="153">
        <v>300539</v>
      </c>
      <c r="D48" s="153">
        <v>0</v>
      </c>
      <c r="E48" s="153">
        <v>0</v>
      </c>
    </row>
    <row r="49" spans="1:5" s="1" customFormat="1">
      <c r="A49" s="151">
        <v>296</v>
      </c>
      <c r="B49" s="152" t="s">
        <v>207</v>
      </c>
      <c r="C49" s="153">
        <v>300528</v>
      </c>
      <c r="D49" s="153">
        <v>69</v>
      </c>
      <c r="E49" s="153">
        <v>1</v>
      </c>
    </row>
    <row r="50" spans="1:5" s="1" customFormat="1">
      <c r="A50" s="151">
        <v>297</v>
      </c>
      <c r="B50" s="152" t="s">
        <v>221</v>
      </c>
      <c r="C50" s="153">
        <v>300584</v>
      </c>
      <c r="D50" s="153">
        <v>0</v>
      </c>
      <c r="E50" s="153">
        <v>0</v>
      </c>
    </row>
    <row r="51" spans="1:5" s="1" customFormat="1">
      <c r="A51" s="151">
        <v>298</v>
      </c>
      <c r="B51" s="152" t="s">
        <v>208</v>
      </c>
      <c r="C51" s="153">
        <v>320984</v>
      </c>
      <c r="D51" s="153">
        <v>4</v>
      </c>
      <c r="E51" s="153">
        <v>0</v>
      </c>
    </row>
    <row r="52" spans="1:5" s="1" customFormat="1">
      <c r="A52" s="151">
        <v>305</v>
      </c>
      <c r="B52" s="152" t="s">
        <v>209</v>
      </c>
      <c r="C52" s="153">
        <v>307123</v>
      </c>
      <c r="D52" s="153">
        <v>34</v>
      </c>
      <c r="E52" s="153">
        <v>1</v>
      </c>
    </row>
    <row r="53" spans="1:5" s="1" customFormat="1">
      <c r="A53" s="151">
        <v>311</v>
      </c>
      <c r="B53" s="152" t="s">
        <v>239</v>
      </c>
      <c r="C53" s="153">
        <v>380106</v>
      </c>
      <c r="D53" s="153">
        <v>0</v>
      </c>
      <c r="E53" s="153">
        <v>0</v>
      </c>
    </row>
    <row r="54" spans="1:5" s="1" customFormat="1" ht="28.8">
      <c r="A54" s="151">
        <v>313</v>
      </c>
      <c r="B54" s="152" t="s">
        <v>240</v>
      </c>
      <c r="C54" s="153">
        <v>380883</v>
      </c>
      <c r="D54" s="153">
        <v>0</v>
      </c>
      <c r="E54" s="153">
        <v>0</v>
      </c>
    </row>
    <row r="55" spans="1:5" s="1" customFormat="1" ht="28.8">
      <c r="A55" s="151">
        <v>320</v>
      </c>
      <c r="B55" s="152" t="s">
        <v>254</v>
      </c>
      <c r="C55" s="153">
        <v>380281</v>
      </c>
      <c r="D55" s="153">
        <v>29</v>
      </c>
      <c r="E55" s="153">
        <v>1</v>
      </c>
    </row>
    <row r="56" spans="1:5" s="1" customFormat="1">
      <c r="A56" s="151">
        <v>329</v>
      </c>
      <c r="B56" s="152" t="s">
        <v>241</v>
      </c>
      <c r="C56" s="153">
        <v>380366</v>
      </c>
      <c r="D56" s="153">
        <v>1</v>
      </c>
      <c r="E56" s="153">
        <v>0</v>
      </c>
    </row>
    <row r="57" spans="1:5" s="1" customFormat="1">
      <c r="A57" s="151">
        <v>331</v>
      </c>
      <c r="B57" s="152" t="s">
        <v>242</v>
      </c>
      <c r="C57" s="153">
        <v>380441</v>
      </c>
      <c r="D57" s="153">
        <v>0</v>
      </c>
      <c r="E57" s="153">
        <v>0</v>
      </c>
    </row>
    <row r="58" spans="1:5" s="1" customFormat="1">
      <c r="A58" s="151">
        <v>381</v>
      </c>
      <c r="B58" s="152" t="s">
        <v>222</v>
      </c>
      <c r="C58" s="153">
        <v>313009</v>
      </c>
      <c r="D58" s="153">
        <v>8</v>
      </c>
      <c r="E58" s="153">
        <v>0</v>
      </c>
    </row>
    <row r="59" spans="1:5" s="1" customFormat="1">
      <c r="A59" s="151">
        <v>386</v>
      </c>
      <c r="B59" s="152" t="s">
        <v>251</v>
      </c>
      <c r="C59" s="153">
        <v>380526</v>
      </c>
      <c r="D59" s="153">
        <v>32</v>
      </c>
      <c r="E59" s="153">
        <v>1</v>
      </c>
    </row>
    <row r="60" spans="1:5" s="1" customFormat="1">
      <c r="A60" s="151">
        <v>387</v>
      </c>
      <c r="B60" s="152" t="s">
        <v>262</v>
      </c>
      <c r="C60" s="153">
        <v>380548</v>
      </c>
      <c r="D60" s="153">
        <v>6</v>
      </c>
      <c r="E60" s="153">
        <v>0</v>
      </c>
    </row>
    <row r="61" spans="1:5" s="1" customFormat="1">
      <c r="A61" s="151">
        <v>389</v>
      </c>
      <c r="B61" s="152" t="s">
        <v>223</v>
      </c>
      <c r="C61" s="153">
        <v>380582</v>
      </c>
      <c r="D61" s="153">
        <v>14</v>
      </c>
      <c r="E61" s="153">
        <v>1</v>
      </c>
    </row>
    <row r="62" spans="1:5" s="1" customFormat="1">
      <c r="A62" s="151">
        <v>392</v>
      </c>
      <c r="B62" s="152" t="s">
        <v>210</v>
      </c>
      <c r="C62" s="153">
        <v>380634</v>
      </c>
      <c r="D62" s="153">
        <v>153</v>
      </c>
      <c r="E62" s="153">
        <v>6</v>
      </c>
    </row>
    <row r="63" spans="1:5" s="1" customFormat="1">
      <c r="A63" s="151">
        <v>394</v>
      </c>
      <c r="B63" s="152" t="s">
        <v>243</v>
      </c>
      <c r="C63" s="153">
        <v>380645</v>
      </c>
      <c r="D63" s="153">
        <v>5</v>
      </c>
      <c r="E63" s="153">
        <v>0</v>
      </c>
    </row>
    <row r="64" spans="1:5" s="1" customFormat="1">
      <c r="A64" s="151">
        <v>395</v>
      </c>
      <c r="B64" s="152" t="s">
        <v>233</v>
      </c>
      <c r="C64" s="153">
        <v>377090</v>
      </c>
      <c r="D64" s="153">
        <v>5</v>
      </c>
      <c r="E64" s="153">
        <v>0</v>
      </c>
    </row>
    <row r="65" spans="1:5" s="1" customFormat="1">
      <c r="A65" s="151">
        <v>407</v>
      </c>
      <c r="B65" s="152" t="s">
        <v>244</v>
      </c>
      <c r="C65" s="153">
        <v>380731</v>
      </c>
      <c r="D65" s="153">
        <v>0</v>
      </c>
      <c r="E65" s="153">
        <v>0</v>
      </c>
    </row>
    <row r="66" spans="1:5" s="1" customFormat="1">
      <c r="A66" s="151">
        <v>455</v>
      </c>
      <c r="B66" s="152" t="s">
        <v>245</v>
      </c>
      <c r="C66" s="153">
        <v>380797</v>
      </c>
      <c r="D66" s="153">
        <v>0</v>
      </c>
      <c r="E66" s="153">
        <v>0</v>
      </c>
    </row>
    <row r="67" spans="1:5" s="1" customFormat="1">
      <c r="A67" s="151">
        <v>553</v>
      </c>
      <c r="B67" s="152" t="s">
        <v>214</v>
      </c>
      <c r="C67" s="153">
        <v>380946</v>
      </c>
      <c r="D67" s="153">
        <v>0</v>
      </c>
      <c r="E67" s="153">
        <v>0</v>
      </c>
    </row>
    <row r="68" spans="1:5" s="1" customFormat="1">
      <c r="A68" s="151">
        <v>694</v>
      </c>
      <c r="B68" s="152" t="s">
        <v>224</v>
      </c>
      <c r="C68" s="153">
        <v>339050</v>
      </c>
      <c r="D68" s="153">
        <v>40</v>
      </c>
      <c r="E68" s="153">
        <v>4</v>
      </c>
    </row>
    <row r="69" spans="1:5" s="1" customFormat="1">
      <c r="A69" s="151">
        <v>774</v>
      </c>
      <c r="B69" s="152" t="s">
        <v>246</v>
      </c>
      <c r="C69" s="153">
        <v>339072</v>
      </c>
      <c r="D69" s="153">
        <v>13</v>
      </c>
      <c r="E69" s="153">
        <v>0</v>
      </c>
    </row>
    <row r="70" spans="1:5" s="1" customFormat="1">
      <c r="A70" s="151"/>
      <c r="B70" s="160" t="s">
        <v>264</v>
      </c>
      <c r="C70" s="161"/>
      <c r="D70" s="161">
        <v>4966</v>
      </c>
      <c r="E70" s="161">
        <v>156</v>
      </c>
    </row>
    <row r="71" spans="1:5" s="1" customFormat="1">
      <c r="A71" s="151"/>
      <c r="B71" s="160"/>
      <c r="C71" s="161"/>
      <c r="D71" s="161"/>
      <c r="E71" s="161"/>
    </row>
    <row r="72" spans="1:5" s="1" customFormat="1">
      <c r="A72" s="151"/>
      <c r="B72" s="152"/>
      <c r="C72" s="153"/>
      <c r="D72" s="153"/>
      <c r="E72" s="153"/>
    </row>
    <row r="73" spans="1:5" s="1" customFormat="1">
      <c r="A73" s="151"/>
      <c r="B73" s="152"/>
      <c r="C73" s="153"/>
      <c r="D73" s="153"/>
      <c r="E73" s="153"/>
    </row>
    <row r="74" spans="1:5" s="1" customFormat="1">
      <c r="A74" s="151"/>
      <c r="B74" s="152"/>
      <c r="C74" s="153"/>
      <c r="D74" s="153"/>
      <c r="E74" s="153"/>
    </row>
    <row r="75" spans="1:5" s="1" customFormat="1">
      <c r="A75" s="151"/>
      <c r="B75" s="152"/>
      <c r="C75" s="153"/>
      <c r="D75" s="153"/>
      <c r="E75" s="153"/>
    </row>
    <row r="76" spans="1:5" s="1" customFormat="1">
      <c r="A76" s="151"/>
      <c r="B76" s="152"/>
      <c r="C76" s="153"/>
      <c r="D76" s="153"/>
      <c r="E76" s="153"/>
    </row>
    <row r="77" spans="1:5" s="1" customFormat="1">
      <c r="A77" s="151"/>
      <c r="B77" s="145"/>
      <c r="C77" s="153"/>
      <c r="D77" s="153"/>
      <c r="E77" s="153"/>
    </row>
    <row r="78" spans="1:5" s="1" customFormat="1">
      <c r="A78" s="151"/>
      <c r="B78" s="157"/>
      <c r="C78" s="153"/>
      <c r="D78" s="153"/>
      <c r="E78" s="153"/>
    </row>
    <row r="79" spans="1:5" s="1" customFormat="1">
      <c r="A79" s="151"/>
      <c r="C79" s="153"/>
      <c r="D79" s="153"/>
      <c r="E79" s="153"/>
    </row>
    <row r="80" spans="1:5" s="1" customFormat="1">
      <c r="A80" s="151"/>
      <c r="B80" s="155"/>
      <c r="C80" s="153"/>
      <c r="D80" s="153"/>
      <c r="E80" s="153"/>
    </row>
    <row r="81" spans="1:5" s="1" customFormat="1">
      <c r="A81" s="151"/>
      <c r="B81" s="155"/>
      <c r="C81" s="153"/>
      <c r="D81" s="153"/>
      <c r="E81" s="153"/>
    </row>
    <row r="82" spans="1:5" s="1" customFormat="1">
      <c r="A82" s="151"/>
      <c r="B82" s="155"/>
      <c r="C82" s="153"/>
      <c r="D82" s="153"/>
      <c r="E82" s="153"/>
    </row>
    <row r="83" spans="1:5" s="1" customFormat="1">
      <c r="A83" s="151"/>
      <c r="B83" s="158"/>
      <c r="C83" s="153"/>
      <c r="D83" s="153"/>
      <c r="E83" s="153"/>
    </row>
    <row r="84" spans="1:5" s="1" customFormat="1">
      <c r="A84" s="151"/>
      <c r="B84" s="155"/>
      <c r="C84" s="153"/>
      <c r="D84" s="153"/>
      <c r="E84" s="153"/>
    </row>
    <row r="85" spans="1:5" s="1" customFormat="1">
      <c r="A85" s="151"/>
      <c r="B85" s="155"/>
      <c r="C85" s="153"/>
      <c r="D85" s="153"/>
      <c r="E85" s="153"/>
    </row>
    <row r="86" spans="1:5" s="1" customFormat="1">
      <c r="A86" s="151"/>
      <c r="B86" s="155"/>
      <c r="C86" s="153"/>
      <c r="D86" s="153"/>
      <c r="E86" s="153"/>
    </row>
    <row r="87" spans="1:5" s="1" customFormat="1">
      <c r="A87" s="151"/>
      <c r="B87" s="155"/>
      <c r="C87" s="153"/>
      <c r="D87" s="153"/>
      <c r="E87" s="153"/>
    </row>
    <row r="88" spans="1:5" s="1" customFormat="1">
      <c r="A88" s="151"/>
      <c r="C88" s="153"/>
      <c r="D88" s="153"/>
      <c r="E88" s="153"/>
    </row>
    <row r="89" spans="1:5" s="1" customFormat="1">
      <c r="A89" s="145"/>
      <c r="C89" s="145"/>
      <c r="D89" s="156"/>
      <c r="E89" s="156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129</v>
      </c>
    </row>
    <row r="3" spans="1:32" ht="50.25" customHeight="1">
      <c r="A3" s="240" t="s">
        <v>0</v>
      </c>
      <c r="B3" s="240" t="s">
        <v>118</v>
      </c>
      <c r="C3" s="240"/>
      <c r="D3" s="240"/>
      <c r="E3" s="240"/>
      <c r="F3" s="240"/>
      <c r="G3" s="240"/>
      <c r="H3" s="240" t="s">
        <v>119</v>
      </c>
      <c r="I3" s="240"/>
      <c r="J3" s="240"/>
      <c r="K3" s="240"/>
      <c r="L3" s="240"/>
      <c r="M3" s="240"/>
      <c r="N3" s="241" t="s">
        <v>130</v>
      </c>
      <c r="O3" s="241"/>
      <c r="P3" s="241"/>
      <c r="Q3" s="241"/>
      <c r="R3" s="241"/>
      <c r="S3" s="241"/>
      <c r="T3" s="241"/>
      <c r="U3" s="241"/>
      <c r="V3" s="241"/>
      <c r="W3" s="241"/>
      <c r="X3" s="241" t="s">
        <v>131</v>
      </c>
      <c r="Y3" s="241"/>
      <c r="Z3" s="241"/>
      <c r="AA3" s="241"/>
      <c r="AB3" s="241"/>
      <c r="AC3" s="241"/>
    </row>
    <row r="4" spans="1:32" s="7" customFormat="1" ht="56.25" customHeight="1">
      <c r="A4" s="240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179</v>
      </c>
      <c r="Q4" s="6" t="s">
        <v>146</v>
      </c>
      <c r="R4" s="6" t="s">
        <v>180</v>
      </c>
      <c r="S4" s="6" t="s">
        <v>147</v>
      </c>
      <c r="T4" s="6" t="s">
        <v>148</v>
      </c>
      <c r="U4" s="6" t="s">
        <v>181</v>
      </c>
      <c r="V4" s="6" t="s">
        <v>149</v>
      </c>
      <c r="W4" s="6" t="s">
        <v>182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2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8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8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8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9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9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9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9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9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9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9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9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9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9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9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9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9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9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9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9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9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9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9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9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9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9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9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9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9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9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9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9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9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9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9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9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9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9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9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9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9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9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9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9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9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9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9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9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9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9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9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9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9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9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9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9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9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9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9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9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9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9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9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9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9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9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9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9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9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9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9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9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9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9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9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9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9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9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9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9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9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9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9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9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9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9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9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9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9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9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9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9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9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9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9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9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9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9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9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9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9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9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9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9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9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9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9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9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9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9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9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9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9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9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9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9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9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9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9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9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9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9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9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9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9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9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9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9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9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9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9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9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9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9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9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9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9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9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9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9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9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9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9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9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9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9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9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9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9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9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9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9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9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9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9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9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9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hidden="1" outlineLevel="1" collapsed="1">
      <c r="A165" s="9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 hidden="1" outlineLevel="1" collapsed="1">
      <c r="A166" s="9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 hidden="1" outlineLevel="1" collapsed="1">
      <c r="A167" s="9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 hidden="1" outlineLevel="1" collapsed="1">
      <c r="A168" s="9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 hidden="1" outlineLevel="1" collapsed="1">
      <c r="A169" s="9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 collapsed="1">
      <c r="A170" s="9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>
      <c r="A171" s="9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>
      <c r="A172" s="9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>
      <c r="A173" s="9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>
      <c r="A174" s="9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>
      <c r="A175" s="9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>
      <c r="A176" s="9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>
      <c r="A177" s="9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  <row r="178" spans="1:32">
      <c r="A178" s="9">
        <v>45627</v>
      </c>
      <c r="B178" s="135">
        <v>782219.07062774</v>
      </c>
      <c r="C178" s="135">
        <v>531408.56119597994</v>
      </c>
      <c r="D178" s="135">
        <v>250810.50943176</v>
      </c>
      <c r="E178" s="135">
        <v>291759.56418992003</v>
      </c>
      <c r="F178" s="135">
        <v>280116.67716557998</v>
      </c>
      <c r="G178" s="135">
        <v>11642.88702434</v>
      </c>
      <c r="H178" s="135">
        <v>1227642.4079868596</v>
      </c>
      <c r="I178" s="135">
        <v>896538.76843407028</v>
      </c>
      <c r="J178" s="135">
        <v>331103.63955278997</v>
      </c>
      <c r="K178" s="135">
        <v>1381874.9500687101</v>
      </c>
      <c r="L178" s="135">
        <v>896810.57919934997</v>
      </c>
      <c r="M178" s="135">
        <v>485064.37086936005</v>
      </c>
      <c r="N178" s="135">
        <v>13.737500000000001</v>
      </c>
      <c r="O178" s="135">
        <v>15.0021</v>
      </c>
      <c r="P178" s="135">
        <v>14.599399999999999</v>
      </c>
      <c r="Q178" s="135">
        <v>6.2554999999999996</v>
      </c>
      <c r="R178" s="135">
        <v>6.2496</v>
      </c>
      <c r="S178" s="135">
        <v>27.7974</v>
      </c>
      <c r="T178" s="135">
        <v>27.808199999999999</v>
      </c>
      <c r="U178" s="135">
        <v>33.658700000000003</v>
      </c>
      <c r="V178" s="135">
        <v>14.713699999999999</v>
      </c>
      <c r="W178" s="135">
        <v>8.9337</v>
      </c>
      <c r="X178" s="135">
        <v>7.2984999999999998</v>
      </c>
      <c r="Y178" s="135">
        <v>8.3117000000000001</v>
      </c>
      <c r="Z178" s="135">
        <v>0.83260000000000001</v>
      </c>
      <c r="AA178" s="135">
        <v>7.2891000000000004</v>
      </c>
      <c r="AB178" s="135">
        <v>9.9954000000000001</v>
      </c>
      <c r="AC178" s="135">
        <v>1.0572999999999999</v>
      </c>
      <c r="AD178" s="136"/>
      <c r="AE178" s="136"/>
      <c r="AF178" s="136"/>
    </row>
    <row r="179" spans="1:32">
      <c r="A179" s="9">
        <v>45658</v>
      </c>
      <c r="B179" s="135">
        <v>774407.91559429001</v>
      </c>
      <c r="C179" s="135">
        <v>533595.10044112999</v>
      </c>
      <c r="D179" s="135">
        <v>240812.81515315999</v>
      </c>
      <c r="E179" s="135">
        <v>297387.04787749</v>
      </c>
      <c r="F179" s="135">
        <v>285816.81691229</v>
      </c>
      <c r="G179" s="135">
        <v>11570.2309652</v>
      </c>
      <c r="H179" s="135">
        <v>1183648.21080099</v>
      </c>
      <c r="I179" s="135">
        <v>847598.64050361002</v>
      </c>
      <c r="J179" s="135">
        <v>336049.57029738004</v>
      </c>
      <c r="K179" s="135">
        <v>1365641.0550475302</v>
      </c>
      <c r="L179" s="135">
        <v>880418.08783410001</v>
      </c>
      <c r="M179" s="135">
        <v>485222.96721342998</v>
      </c>
      <c r="N179" s="135">
        <v>15.6356</v>
      </c>
      <c r="O179" s="135">
        <v>16.575500000000002</v>
      </c>
      <c r="P179" s="135">
        <v>16.532</v>
      </c>
      <c r="Q179" s="135">
        <v>6.2794999999999996</v>
      </c>
      <c r="R179" s="135">
        <v>6.2778999999999998</v>
      </c>
      <c r="S179" s="135">
        <v>28.189499999999999</v>
      </c>
      <c r="T179" s="135">
        <v>28.199100000000001</v>
      </c>
      <c r="U179" s="135">
        <v>34.0657</v>
      </c>
      <c r="V179" s="135">
        <v>15.263</v>
      </c>
      <c r="W179" s="135">
        <v>5.6242000000000001</v>
      </c>
      <c r="X179" s="135">
        <v>7.5743999999999998</v>
      </c>
      <c r="Y179" s="135">
        <v>8.5900999999999996</v>
      </c>
      <c r="Z179" s="135">
        <v>0.83120000000000005</v>
      </c>
      <c r="AA179" s="135">
        <v>7.4923000000000002</v>
      </c>
      <c r="AB179" s="135">
        <v>10.1884</v>
      </c>
      <c r="AC179" s="135">
        <v>1.0226999999999999</v>
      </c>
      <c r="AD179" s="136"/>
      <c r="AE179" s="136"/>
      <c r="AF179" s="136"/>
    </row>
    <row r="180" spans="1:32">
      <c r="A180" s="9">
        <v>45689</v>
      </c>
      <c r="B180" s="135">
        <v>788997.69236026006</v>
      </c>
      <c r="C180" s="135">
        <v>549132.70473012002</v>
      </c>
      <c r="D180" s="135">
        <v>239864.98763014001</v>
      </c>
      <c r="E180" s="135">
        <v>301044.66417576</v>
      </c>
      <c r="F180" s="135">
        <v>289569.91322793998</v>
      </c>
      <c r="G180" s="135">
        <v>11474.750947820001</v>
      </c>
      <c r="H180" s="135">
        <v>1178792.6350090201</v>
      </c>
      <c r="I180" s="135">
        <v>868849.37618282996</v>
      </c>
      <c r="J180" s="135">
        <v>309943.25882618991</v>
      </c>
      <c r="K180" s="135">
        <v>1377980.8703743301</v>
      </c>
      <c r="L180" s="135">
        <v>893939.05714070995</v>
      </c>
      <c r="M180" s="135">
        <v>484041.81323361996</v>
      </c>
      <c r="N180" s="135">
        <v>14.414</v>
      </c>
      <c r="O180" s="135">
        <v>15.6327</v>
      </c>
      <c r="P180" s="135">
        <v>15.225899999999999</v>
      </c>
      <c r="Q180" s="135">
        <v>6.2161</v>
      </c>
      <c r="R180" s="135">
        <v>6.2153</v>
      </c>
      <c r="S180" s="135">
        <v>28.1967</v>
      </c>
      <c r="T180" s="135">
        <v>28.227799999999998</v>
      </c>
      <c r="U180" s="135">
        <v>34.485599999999998</v>
      </c>
      <c r="V180" s="135">
        <v>9.3343000000000007</v>
      </c>
      <c r="W180" s="135">
        <v>6.5542999999999996</v>
      </c>
      <c r="X180" s="135">
        <v>7.9782000000000002</v>
      </c>
      <c r="Y180" s="135">
        <v>8.9603000000000002</v>
      </c>
      <c r="Z180" s="135">
        <v>0.81879999999999997</v>
      </c>
      <c r="AA180" s="135">
        <v>7.6707000000000001</v>
      </c>
      <c r="AB180" s="135">
        <v>10.3048</v>
      </c>
      <c r="AC180" s="135">
        <v>0.98419999999999996</v>
      </c>
      <c r="AD180" s="136"/>
      <c r="AE180" s="136"/>
      <c r="AF180" s="136"/>
    </row>
    <row r="181" spans="1:32">
      <c r="A181" s="9">
        <v>45717</v>
      </c>
      <c r="B181" s="135">
        <v>804408.58701043006</v>
      </c>
      <c r="C181" s="135">
        <v>563629.86224885995</v>
      </c>
      <c r="D181" s="135">
        <v>240778.72476156999</v>
      </c>
      <c r="E181" s="135">
        <v>307384.70912314003</v>
      </c>
      <c r="F181" s="135">
        <v>296992.76599540003</v>
      </c>
      <c r="G181" s="135">
        <v>10391.94312774</v>
      </c>
      <c r="H181" s="135">
        <v>1204815.6092614001</v>
      </c>
      <c r="I181" s="135">
        <v>895419.61400735995</v>
      </c>
      <c r="J181" s="135">
        <v>309395.99525404006</v>
      </c>
      <c r="K181" s="135">
        <v>1379104.5950466397</v>
      </c>
      <c r="L181" s="135">
        <v>888654.94525830005</v>
      </c>
      <c r="M181" s="135">
        <v>490449.64978833997</v>
      </c>
      <c r="N181" s="135">
        <v>14.518599999999999</v>
      </c>
      <c r="O181" s="135">
        <v>15.743399999999999</v>
      </c>
      <c r="P181" s="135">
        <v>15.5357</v>
      </c>
      <c r="Q181" s="135">
        <v>6.2683</v>
      </c>
      <c r="R181" s="135">
        <v>6.2676999999999996</v>
      </c>
      <c r="S181" s="135">
        <v>28.789899999999999</v>
      </c>
      <c r="T181" s="135">
        <v>28.810500000000001</v>
      </c>
      <c r="U181" s="135">
        <v>35.416600000000003</v>
      </c>
      <c r="V181" s="135">
        <v>10.429600000000001</v>
      </c>
      <c r="W181" s="135">
        <v>6.3913000000000002</v>
      </c>
      <c r="X181" s="135">
        <v>8.2809000000000008</v>
      </c>
      <c r="Y181" s="135">
        <v>9.3148</v>
      </c>
      <c r="Z181" s="135">
        <v>0.74719999999999998</v>
      </c>
      <c r="AA181" s="135">
        <v>7.6886000000000001</v>
      </c>
      <c r="AB181" s="135">
        <v>10.2525</v>
      </c>
      <c r="AC181" s="135">
        <v>0.9929</v>
      </c>
      <c r="AD181" s="136"/>
      <c r="AE181" s="136"/>
      <c r="AF181" s="136"/>
    </row>
    <row r="182" spans="1:32">
      <c r="A182" s="9">
        <v>45748</v>
      </c>
      <c r="B182" s="135">
        <v>816832.86752873997</v>
      </c>
      <c r="C182" s="135">
        <v>568991.63896480005</v>
      </c>
      <c r="D182" s="135">
        <v>247841.22856394001</v>
      </c>
      <c r="E182" s="135">
        <v>313023.99799017998</v>
      </c>
      <c r="F182" s="135">
        <v>302531.75057251001</v>
      </c>
      <c r="G182" s="135">
        <v>10492.24741767</v>
      </c>
      <c r="H182" s="135">
        <v>1217183.2390689801</v>
      </c>
      <c r="I182" s="135">
        <v>904124.78066096036</v>
      </c>
      <c r="J182" s="135">
        <v>313058.45840802003</v>
      </c>
      <c r="K182" s="135">
        <v>1413823.5465283697</v>
      </c>
      <c r="L182" s="135">
        <v>913499.64493157982</v>
      </c>
      <c r="M182" s="135">
        <v>500323.90159679</v>
      </c>
      <c r="N182" s="135">
        <v>15.2905</v>
      </c>
      <c r="O182" s="135">
        <v>16.611699999999999</v>
      </c>
      <c r="P182" s="135">
        <v>16.614100000000001</v>
      </c>
      <c r="Q182" s="135">
        <v>6.3094000000000001</v>
      </c>
      <c r="R182" s="135">
        <v>6.3108000000000004</v>
      </c>
      <c r="S182" s="135">
        <v>28.378900000000002</v>
      </c>
      <c r="T182" s="135">
        <v>28.3947</v>
      </c>
      <c r="U182" s="135">
        <v>34.479599999999998</v>
      </c>
      <c r="V182" s="135">
        <v>13.567</v>
      </c>
      <c r="W182" s="135">
        <v>7.8761000000000001</v>
      </c>
      <c r="X182" s="135">
        <v>8.6957000000000004</v>
      </c>
      <c r="Y182" s="135">
        <v>9.6890999999999998</v>
      </c>
      <c r="Z182" s="135">
        <v>0.76100000000000001</v>
      </c>
      <c r="AA182" s="135">
        <v>8.0541999999999998</v>
      </c>
      <c r="AB182" s="135">
        <v>10.428900000000001</v>
      </c>
      <c r="AC182" s="135">
        <v>1.0068999999999999</v>
      </c>
      <c r="AD182" s="136"/>
      <c r="AE182" s="136"/>
      <c r="AF182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4" width="10.109375" style="10" customWidth="1"/>
    <col min="5" max="5" width="8.33203125" style="10" customWidth="1"/>
    <col min="6" max="6" width="9" style="10" customWidth="1"/>
    <col min="7" max="7" width="12" style="10" customWidth="1"/>
    <col min="8" max="8" width="10.441406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 ht="14.4">
      <c r="A1" s="4" t="s">
        <v>129</v>
      </c>
    </row>
    <row r="2" spans="1:19" ht="5.25" customHeight="1">
      <c r="A2" s="42"/>
    </row>
    <row r="3" spans="1:19">
      <c r="A3" s="112" t="s">
        <v>32</v>
      </c>
    </row>
    <row r="4" spans="1:19" ht="12.75" customHeight="1">
      <c r="A4" s="11" t="s">
        <v>127</v>
      </c>
    </row>
    <row r="5" spans="1:19" ht="12.75" customHeight="1">
      <c r="A5" s="12" t="s">
        <v>226</v>
      </c>
    </row>
    <row r="6" spans="1:19" ht="12.75" customHeight="1">
      <c r="A6" s="182" t="s">
        <v>0</v>
      </c>
      <c r="B6" s="184" t="s">
        <v>195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19" s="13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4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4" customFormat="1" ht="90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183</v>
      </c>
      <c r="L9" s="159" t="s">
        <v>13</v>
      </c>
      <c r="M9" s="159" t="s">
        <v>64</v>
      </c>
      <c r="N9" s="159" t="s">
        <v>31</v>
      </c>
      <c r="O9" s="186"/>
      <c r="P9" s="187"/>
    </row>
    <row r="10" spans="1:19" s="14" customFormat="1" collapsed="1">
      <c r="A10" s="43">
        <v>1</v>
      </c>
      <c r="B10" s="43">
        <v>2</v>
      </c>
      <c r="C10" s="43">
        <v>3</v>
      </c>
      <c r="D10" s="43">
        <v>4</v>
      </c>
      <c r="E10" s="43">
        <v>5</v>
      </c>
      <c r="F10" s="43">
        <v>6</v>
      </c>
      <c r="G10" s="43">
        <v>7</v>
      </c>
      <c r="H10" s="43">
        <v>8</v>
      </c>
      <c r="I10" s="43">
        <v>9</v>
      </c>
      <c r="J10" s="43">
        <v>10</v>
      </c>
      <c r="K10" s="43">
        <v>11</v>
      </c>
      <c r="L10" s="43">
        <v>12</v>
      </c>
      <c r="M10" s="43">
        <v>13</v>
      </c>
      <c r="N10" s="43">
        <v>14</v>
      </c>
      <c r="O10" s="43">
        <v>15</v>
      </c>
      <c r="P10" s="43">
        <v>16</v>
      </c>
    </row>
    <row r="11" spans="1:19" hidden="1" outlineLevel="1">
      <c r="A11" s="9">
        <v>40544</v>
      </c>
      <c r="B11" s="10">
        <v>5737.7350881800003</v>
      </c>
      <c r="C11" s="10">
        <v>0.16281887</v>
      </c>
      <c r="D11" s="10">
        <v>0</v>
      </c>
      <c r="E11" s="10">
        <v>0.16281887</v>
      </c>
      <c r="F11" s="10">
        <v>5.8876222</v>
      </c>
      <c r="G11" s="10">
        <v>0</v>
      </c>
      <c r="H11" s="10">
        <v>5.8876222</v>
      </c>
      <c r="I11" s="10">
        <v>2803.4378432799999</v>
      </c>
      <c r="J11" s="10">
        <v>12.910158539999999</v>
      </c>
      <c r="K11" s="10">
        <v>2790.52768474</v>
      </c>
      <c r="L11" s="10">
        <v>2928.2468038299999</v>
      </c>
      <c r="M11" s="10">
        <v>2928.2468038299999</v>
      </c>
      <c r="N11" s="10">
        <v>0</v>
      </c>
      <c r="O11" s="10">
        <v>0</v>
      </c>
      <c r="P11" s="10">
        <v>2.565E-5</v>
      </c>
    </row>
    <row r="12" spans="1:19" hidden="1" outlineLevel="1">
      <c r="A12" s="9">
        <v>40575</v>
      </c>
      <c r="B12" s="129">
        <v>5420.3645944800001</v>
      </c>
      <c r="C12" s="129">
        <v>0.19339717000000001</v>
      </c>
      <c r="D12" s="129">
        <v>0</v>
      </c>
      <c r="E12" s="129">
        <v>0.19339717000000001</v>
      </c>
      <c r="F12" s="129">
        <v>5.5751480899999999</v>
      </c>
      <c r="G12" s="129">
        <v>0</v>
      </c>
      <c r="H12" s="129">
        <v>5.5751480899999999</v>
      </c>
      <c r="I12" s="129">
        <v>2501.2186974900001</v>
      </c>
      <c r="J12" s="129">
        <v>15.943044739999999</v>
      </c>
      <c r="K12" s="129">
        <v>2485.2756527500001</v>
      </c>
      <c r="L12" s="129">
        <v>2913.3773517300001</v>
      </c>
      <c r="M12" s="129">
        <v>2913.3773517300001</v>
      </c>
      <c r="N12" s="129">
        <v>0</v>
      </c>
      <c r="O12" s="129">
        <v>0</v>
      </c>
      <c r="P12" s="129">
        <v>0</v>
      </c>
      <c r="Q12" s="129"/>
      <c r="R12" s="129"/>
      <c r="S12" s="129"/>
    </row>
    <row r="13" spans="1:19" hidden="1" outlineLevel="1">
      <c r="A13" s="9">
        <v>40603</v>
      </c>
      <c r="B13" s="129">
        <v>5649.7857620900004</v>
      </c>
      <c r="C13" s="129">
        <v>0.18880580999999999</v>
      </c>
      <c r="D13" s="129">
        <v>0</v>
      </c>
      <c r="E13" s="129">
        <v>0.18880580999999999</v>
      </c>
      <c r="F13" s="129">
        <v>5.4597723299999998</v>
      </c>
      <c r="G13" s="129">
        <v>0</v>
      </c>
      <c r="H13" s="129">
        <v>5.4597723299999998</v>
      </c>
      <c r="I13" s="129">
        <v>2746.98833517</v>
      </c>
      <c r="J13" s="129">
        <v>20.464578840000001</v>
      </c>
      <c r="K13" s="129">
        <v>2726.5237563300002</v>
      </c>
      <c r="L13" s="129">
        <v>2897.1488487800002</v>
      </c>
      <c r="M13" s="129">
        <v>2896.2039223000002</v>
      </c>
      <c r="N13" s="129">
        <v>0.94492648000000001</v>
      </c>
      <c r="O13" s="129">
        <v>0</v>
      </c>
      <c r="P13" s="129">
        <v>0</v>
      </c>
      <c r="Q13" s="129"/>
      <c r="R13" s="129"/>
      <c r="S13" s="129"/>
    </row>
    <row r="14" spans="1:19" hidden="1" outlineLevel="1">
      <c r="A14" s="9">
        <v>40634</v>
      </c>
      <c r="B14" s="129">
        <v>5723.2296109299996</v>
      </c>
      <c r="C14" s="129">
        <v>0.17295108000000001</v>
      </c>
      <c r="D14" s="129">
        <v>0</v>
      </c>
      <c r="E14" s="129">
        <v>0.17295108000000001</v>
      </c>
      <c r="F14" s="129">
        <v>5.3016448299999999</v>
      </c>
      <c r="G14" s="129">
        <v>0</v>
      </c>
      <c r="H14" s="129">
        <v>5.3016448299999999</v>
      </c>
      <c r="I14" s="129">
        <v>2805.6574067000001</v>
      </c>
      <c r="J14" s="129">
        <v>18.648089980000002</v>
      </c>
      <c r="K14" s="129">
        <v>2787.0093167199998</v>
      </c>
      <c r="L14" s="129">
        <v>2912.0976083199998</v>
      </c>
      <c r="M14" s="129">
        <v>2910.8847224400001</v>
      </c>
      <c r="N14" s="129">
        <v>1.21288588</v>
      </c>
      <c r="O14" s="129">
        <v>0</v>
      </c>
      <c r="P14" s="129">
        <v>6.4500000000000001E-6</v>
      </c>
      <c r="Q14" s="129"/>
      <c r="R14" s="129"/>
      <c r="S14" s="129"/>
    </row>
    <row r="15" spans="1:19" hidden="1" outlineLevel="1">
      <c r="A15" s="9">
        <v>40664</v>
      </c>
      <c r="B15" s="129">
        <v>5686.4757311599997</v>
      </c>
      <c r="C15" s="129">
        <v>1.0559507100000001</v>
      </c>
      <c r="D15" s="129">
        <v>0</v>
      </c>
      <c r="E15" s="129">
        <v>1.0559507100000001</v>
      </c>
      <c r="F15" s="129">
        <v>5.4228490100000002</v>
      </c>
      <c r="G15" s="129">
        <v>0</v>
      </c>
      <c r="H15" s="129">
        <v>5.4228490100000002</v>
      </c>
      <c r="I15" s="129">
        <v>2775.2157862099998</v>
      </c>
      <c r="J15" s="129">
        <v>20.895886829999998</v>
      </c>
      <c r="K15" s="129">
        <v>2754.3198993800002</v>
      </c>
      <c r="L15" s="129">
        <v>2904.7811452300002</v>
      </c>
      <c r="M15" s="129">
        <v>2903.5646603300002</v>
      </c>
      <c r="N15" s="129">
        <v>1.2164849</v>
      </c>
      <c r="O15" s="129">
        <v>0</v>
      </c>
      <c r="P15" s="129">
        <v>8.9299999999999992E-6</v>
      </c>
      <c r="Q15" s="129"/>
      <c r="R15" s="129"/>
      <c r="S15" s="129"/>
    </row>
    <row r="16" spans="1:19" hidden="1" outlineLevel="1">
      <c r="A16" s="9">
        <v>40695</v>
      </c>
      <c r="B16" s="129">
        <v>5763.2088409999997</v>
      </c>
      <c r="C16" s="129">
        <v>1.02555581</v>
      </c>
      <c r="D16" s="129">
        <v>0</v>
      </c>
      <c r="E16" s="129">
        <v>1.02555581</v>
      </c>
      <c r="F16" s="129">
        <v>5.0125000000000002</v>
      </c>
      <c r="G16" s="129">
        <v>0</v>
      </c>
      <c r="H16" s="129">
        <v>5.0125000000000002</v>
      </c>
      <c r="I16" s="129">
        <v>2840.9108354499999</v>
      </c>
      <c r="J16" s="129">
        <v>18.927838439999999</v>
      </c>
      <c r="K16" s="129">
        <v>2821.98299701</v>
      </c>
      <c r="L16" s="129">
        <v>2916.2599497400001</v>
      </c>
      <c r="M16" s="129">
        <v>2915.0436519599998</v>
      </c>
      <c r="N16" s="129">
        <v>1.2162977800000001</v>
      </c>
      <c r="O16" s="129">
        <v>0</v>
      </c>
      <c r="P16" s="129">
        <v>0</v>
      </c>
      <c r="Q16" s="129"/>
      <c r="R16" s="129"/>
      <c r="S16" s="129"/>
    </row>
    <row r="17" spans="1:19" hidden="1" outlineLevel="1">
      <c r="A17" s="9">
        <v>40725</v>
      </c>
      <c r="B17" s="129">
        <v>5630.6437384700002</v>
      </c>
      <c r="C17" s="129">
        <v>1.3281242900000001</v>
      </c>
      <c r="D17" s="129">
        <v>0</v>
      </c>
      <c r="E17" s="129">
        <v>1.3281242900000001</v>
      </c>
      <c r="F17" s="129">
        <v>4.1729166700000002</v>
      </c>
      <c r="G17" s="129">
        <v>0</v>
      </c>
      <c r="H17" s="129">
        <v>4.1729166700000002</v>
      </c>
      <c r="I17" s="129">
        <v>2729.5551887800002</v>
      </c>
      <c r="J17" s="129">
        <v>15.08171087</v>
      </c>
      <c r="K17" s="129">
        <v>2714.4734779099999</v>
      </c>
      <c r="L17" s="129">
        <v>2895.5875087300001</v>
      </c>
      <c r="M17" s="129">
        <v>2894.3699847900002</v>
      </c>
      <c r="N17" s="129">
        <v>1.21752394</v>
      </c>
      <c r="O17" s="129">
        <v>0</v>
      </c>
      <c r="P17" s="129">
        <v>0</v>
      </c>
      <c r="Q17" s="129"/>
      <c r="R17" s="129"/>
      <c r="S17" s="129"/>
    </row>
    <row r="18" spans="1:19" hidden="1" outlineLevel="1">
      <c r="A18" s="9">
        <v>40756</v>
      </c>
      <c r="B18" s="129">
        <v>5794.9202626699998</v>
      </c>
      <c r="C18" s="129">
        <v>1.2626433399999999</v>
      </c>
      <c r="D18" s="129">
        <v>0</v>
      </c>
      <c r="E18" s="129">
        <v>1.2626433399999999</v>
      </c>
      <c r="F18" s="129">
        <v>3.34166667</v>
      </c>
      <c r="G18" s="129">
        <v>0</v>
      </c>
      <c r="H18" s="129">
        <v>3.34166667</v>
      </c>
      <c r="I18" s="129">
        <v>2885.8467920600001</v>
      </c>
      <c r="J18" s="129">
        <v>13.4064628</v>
      </c>
      <c r="K18" s="129">
        <v>2872.44032926</v>
      </c>
      <c r="L18" s="129">
        <v>2904.4691606000001</v>
      </c>
      <c r="M18" s="129">
        <v>2903.2510910800002</v>
      </c>
      <c r="N18" s="129">
        <v>1.21806952</v>
      </c>
      <c r="O18" s="129">
        <v>0</v>
      </c>
      <c r="P18" s="129">
        <v>7.7300000000000005E-6</v>
      </c>
      <c r="Q18" s="129"/>
      <c r="R18" s="129"/>
      <c r="S18" s="129"/>
    </row>
    <row r="19" spans="1:19" hidden="1" outlineLevel="1">
      <c r="A19" s="9">
        <v>40787</v>
      </c>
      <c r="B19" s="129">
        <v>5775.9825576800004</v>
      </c>
      <c r="C19" s="129">
        <v>1.30984509</v>
      </c>
      <c r="D19" s="129">
        <v>1.08E-6</v>
      </c>
      <c r="E19" s="129">
        <v>1.3098440099999999</v>
      </c>
      <c r="F19" s="129">
        <v>2.5049999999999999</v>
      </c>
      <c r="G19" s="129">
        <v>0</v>
      </c>
      <c r="H19" s="129">
        <v>2.5049999999999999</v>
      </c>
      <c r="I19" s="129">
        <v>2892.8137587699998</v>
      </c>
      <c r="J19" s="129">
        <v>12.66340679</v>
      </c>
      <c r="K19" s="129">
        <v>2880.1503519799999</v>
      </c>
      <c r="L19" s="129">
        <v>2879.3539538199998</v>
      </c>
      <c r="M19" s="129">
        <v>2878.3381768499999</v>
      </c>
      <c r="N19" s="129">
        <v>1.0157769699999999</v>
      </c>
      <c r="O19" s="129">
        <v>0</v>
      </c>
      <c r="P19" s="129">
        <v>1.3263000000000001E-4</v>
      </c>
      <c r="Q19" s="129"/>
      <c r="R19" s="129"/>
      <c r="S19" s="129"/>
    </row>
    <row r="20" spans="1:19" hidden="1" outlineLevel="1">
      <c r="A20" s="9">
        <v>40817</v>
      </c>
      <c r="B20" s="129">
        <v>5955.3621204000001</v>
      </c>
      <c r="C20" s="129">
        <v>1.2709028</v>
      </c>
      <c r="D20" s="129">
        <v>0</v>
      </c>
      <c r="E20" s="129">
        <v>1.2709028</v>
      </c>
      <c r="F20" s="129">
        <v>1.6708333399999999</v>
      </c>
      <c r="G20" s="129">
        <v>0</v>
      </c>
      <c r="H20" s="129">
        <v>1.6708333399999999</v>
      </c>
      <c r="I20" s="129">
        <v>3020.5952876400002</v>
      </c>
      <c r="J20" s="129">
        <v>13.39385502</v>
      </c>
      <c r="K20" s="129">
        <v>3007.2014326200001</v>
      </c>
      <c r="L20" s="129">
        <v>2931.8250966199998</v>
      </c>
      <c r="M20" s="129">
        <v>2931.0854285</v>
      </c>
      <c r="N20" s="129">
        <v>0.73966812000000004</v>
      </c>
      <c r="O20" s="129">
        <v>0</v>
      </c>
      <c r="P20" s="129">
        <v>5.5000000000000002E-5</v>
      </c>
      <c r="Q20" s="129"/>
      <c r="R20" s="129"/>
      <c r="S20" s="129"/>
    </row>
    <row r="21" spans="1:19" hidden="1" outlineLevel="1">
      <c r="A21" s="9">
        <v>40848</v>
      </c>
      <c r="B21" s="129">
        <v>5735.6315558699998</v>
      </c>
      <c r="C21" s="129">
        <v>1.41634766</v>
      </c>
      <c r="D21" s="129">
        <v>0</v>
      </c>
      <c r="E21" s="129">
        <v>1.41634766</v>
      </c>
      <c r="F21" s="129">
        <v>0</v>
      </c>
      <c r="G21" s="129">
        <v>0</v>
      </c>
      <c r="H21" s="129">
        <v>0</v>
      </c>
      <c r="I21" s="129">
        <v>2893.9240867200001</v>
      </c>
      <c r="J21" s="129">
        <v>11.53874072</v>
      </c>
      <c r="K21" s="129">
        <v>2882.385346</v>
      </c>
      <c r="L21" s="129">
        <v>2840.29112149</v>
      </c>
      <c r="M21" s="129">
        <v>2839.2602229600002</v>
      </c>
      <c r="N21" s="129">
        <v>1.03089853</v>
      </c>
      <c r="O21" s="129">
        <v>0</v>
      </c>
      <c r="P21" s="129">
        <v>6.6840000000000004E-5</v>
      </c>
      <c r="Q21" s="129"/>
      <c r="R21" s="129"/>
      <c r="S21" s="129"/>
    </row>
    <row r="22" spans="1:19" hidden="1" outlineLevel="1">
      <c r="A22" s="9">
        <v>40878</v>
      </c>
      <c r="B22" s="129">
        <v>5722.3753873300002</v>
      </c>
      <c r="C22" s="129">
        <v>2.7464875200000001</v>
      </c>
      <c r="D22" s="129">
        <v>0</v>
      </c>
      <c r="E22" s="129">
        <v>2.7464875200000001</v>
      </c>
      <c r="F22" s="129">
        <v>0</v>
      </c>
      <c r="G22" s="129">
        <v>0</v>
      </c>
      <c r="H22" s="129">
        <v>0</v>
      </c>
      <c r="I22" s="129">
        <v>2995.0712979700002</v>
      </c>
      <c r="J22" s="129">
        <v>12.17919528</v>
      </c>
      <c r="K22" s="129">
        <v>2982.8921026899998</v>
      </c>
      <c r="L22" s="129">
        <v>2724.5576018400002</v>
      </c>
      <c r="M22" s="129">
        <v>2723.2199220799998</v>
      </c>
      <c r="N22" s="129">
        <v>1.3376797600000001</v>
      </c>
      <c r="O22" s="129">
        <v>0</v>
      </c>
      <c r="P22" s="129">
        <v>4.5300000000000003E-5</v>
      </c>
      <c r="Q22" s="129"/>
      <c r="R22" s="129"/>
      <c r="S22" s="129"/>
    </row>
    <row r="23" spans="1:19" hidden="1" outlineLevel="1">
      <c r="A23" s="9">
        <v>40909</v>
      </c>
      <c r="B23" s="129">
        <v>5604.4364094900002</v>
      </c>
      <c r="C23" s="129">
        <v>2.86599637</v>
      </c>
      <c r="D23" s="129">
        <v>0</v>
      </c>
      <c r="E23" s="129">
        <v>2.86599637</v>
      </c>
      <c r="F23" s="129">
        <v>0</v>
      </c>
      <c r="G23" s="129">
        <v>0</v>
      </c>
      <c r="H23" s="129">
        <v>0</v>
      </c>
      <c r="I23" s="129">
        <v>2912.7152107299999</v>
      </c>
      <c r="J23" s="129">
        <v>11.41715726</v>
      </c>
      <c r="K23" s="129">
        <v>2901.29805347</v>
      </c>
      <c r="L23" s="129">
        <v>2688.8552023900002</v>
      </c>
      <c r="M23" s="129">
        <v>2687.5110520799999</v>
      </c>
      <c r="N23" s="129">
        <v>1.3441503100000001</v>
      </c>
      <c r="O23" s="129">
        <v>0</v>
      </c>
      <c r="P23" s="129">
        <v>6.8120000000000005E-5</v>
      </c>
      <c r="Q23" s="129"/>
      <c r="R23" s="129"/>
      <c r="S23" s="129"/>
    </row>
    <row r="24" spans="1:19" hidden="1" outlineLevel="1">
      <c r="A24" s="9">
        <v>40940</v>
      </c>
      <c r="B24" s="129">
        <v>5536.8381075699999</v>
      </c>
      <c r="C24" s="129">
        <v>2.4501880100000002</v>
      </c>
      <c r="D24" s="129">
        <v>0</v>
      </c>
      <c r="E24" s="129">
        <v>2.4501880100000002</v>
      </c>
      <c r="F24" s="129">
        <v>0</v>
      </c>
      <c r="G24" s="129">
        <v>0</v>
      </c>
      <c r="H24" s="129">
        <v>0</v>
      </c>
      <c r="I24" s="129">
        <v>2870.6668267499999</v>
      </c>
      <c r="J24" s="129">
        <v>11.167829790000001</v>
      </c>
      <c r="K24" s="129">
        <v>2859.4989969600001</v>
      </c>
      <c r="L24" s="129">
        <v>2663.7210928099998</v>
      </c>
      <c r="M24" s="129">
        <v>2662.8859047300002</v>
      </c>
      <c r="N24" s="129">
        <v>0.83518808</v>
      </c>
      <c r="O24" s="129">
        <v>0</v>
      </c>
      <c r="P24" s="129">
        <v>7.3239999999999997E-5</v>
      </c>
      <c r="Q24" s="129"/>
      <c r="R24" s="129"/>
      <c r="S24" s="129"/>
    </row>
    <row r="25" spans="1:19" hidden="1" outlineLevel="1">
      <c r="A25" s="9">
        <v>40969</v>
      </c>
      <c r="B25" s="129">
        <v>5449.9829663500004</v>
      </c>
      <c r="C25" s="129">
        <v>2.3635322799999998</v>
      </c>
      <c r="D25" s="129">
        <v>0</v>
      </c>
      <c r="E25" s="129">
        <v>2.3635322799999998</v>
      </c>
      <c r="F25" s="129">
        <v>0.27664</v>
      </c>
      <c r="G25" s="129">
        <v>0</v>
      </c>
      <c r="H25" s="129">
        <v>0.27664</v>
      </c>
      <c r="I25" s="129">
        <v>2842.5993070999998</v>
      </c>
      <c r="J25" s="129">
        <v>17.628280870000001</v>
      </c>
      <c r="K25" s="129">
        <v>2824.97102623</v>
      </c>
      <c r="L25" s="129">
        <v>2604.74348697</v>
      </c>
      <c r="M25" s="129">
        <v>2603.1675600899998</v>
      </c>
      <c r="N25" s="129">
        <v>1.5759268799999999</v>
      </c>
      <c r="O25" s="129">
        <v>0</v>
      </c>
      <c r="P25" s="129">
        <v>9.3579999999999995E-5</v>
      </c>
      <c r="Q25" s="129"/>
      <c r="R25" s="129"/>
      <c r="S25" s="129"/>
    </row>
    <row r="26" spans="1:19" hidden="1" outlineLevel="1">
      <c r="A26" s="9">
        <v>41000</v>
      </c>
      <c r="B26" s="129">
        <v>5395.9256921400001</v>
      </c>
      <c r="C26" s="129">
        <v>2.3149825700000002</v>
      </c>
      <c r="D26" s="129">
        <v>0</v>
      </c>
      <c r="E26" s="129">
        <v>2.3149825700000002</v>
      </c>
      <c r="F26" s="129">
        <v>0.39396999999999999</v>
      </c>
      <c r="G26" s="129">
        <v>0</v>
      </c>
      <c r="H26" s="129">
        <v>0.39396999999999999</v>
      </c>
      <c r="I26" s="129">
        <v>2824.5388693599998</v>
      </c>
      <c r="J26" s="129">
        <v>19.755152949999999</v>
      </c>
      <c r="K26" s="129">
        <v>2804.7837164100001</v>
      </c>
      <c r="L26" s="129">
        <v>2568.67787021</v>
      </c>
      <c r="M26" s="129">
        <v>2566.6850482499999</v>
      </c>
      <c r="N26" s="129">
        <v>1.9928219599999999</v>
      </c>
      <c r="O26" s="129">
        <v>0</v>
      </c>
      <c r="P26" s="129">
        <v>2.3724E-4</v>
      </c>
      <c r="Q26" s="129"/>
      <c r="R26" s="129"/>
      <c r="S26" s="129"/>
    </row>
    <row r="27" spans="1:19" hidden="1" outlineLevel="1">
      <c r="A27" s="9">
        <v>41030</v>
      </c>
      <c r="B27" s="129">
        <v>5415.5311413500003</v>
      </c>
      <c r="C27" s="129">
        <v>2.2393986199999998</v>
      </c>
      <c r="D27" s="129">
        <v>0</v>
      </c>
      <c r="E27" s="129">
        <v>2.2393986199999998</v>
      </c>
      <c r="F27" s="129">
        <v>8.7457999999999994E-2</v>
      </c>
      <c r="G27" s="129">
        <v>0</v>
      </c>
      <c r="H27" s="129">
        <v>8.7457999999999994E-2</v>
      </c>
      <c r="I27" s="129">
        <v>2852.2578164400002</v>
      </c>
      <c r="J27" s="129">
        <v>17.343748640000001</v>
      </c>
      <c r="K27" s="129">
        <v>2834.9140677999999</v>
      </c>
      <c r="L27" s="129">
        <v>2560.9464682900002</v>
      </c>
      <c r="M27" s="129">
        <v>2558.8076687900002</v>
      </c>
      <c r="N27" s="129">
        <v>2.1387995000000002</v>
      </c>
      <c r="O27" s="129">
        <v>0</v>
      </c>
      <c r="P27" s="129">
        <v>1.3066E-4</v>
      </c>
      <c r="Q27" s="129"/>
      <c r="R27" s="129"/>
      <c r="S27" s="129"/>
    </row>
    <row r="28" spans="1:19" hidden="1" outlineLevel="1">
      <c r="A28" s="9">
        <v>41061</v>
      </c>
      <c r="B28" s="129">
        <v>5519.8740938700003</v>
      </c>
      <c r="C28" s="129">
        <v>2.2457112100000001</v>
      </c>
      <c r="D28" s="129">
        <v>4.9929319999999999E-2</v>
      </c>
      <c r="E28" s="129">
        <v>2.1957818900000001</v>
      </c>
      <c r="F28" s="129">
        <v>0</v>
      </c>
      <c r="G28" s="129">
        <v>0</v>
      </c>
      <c r="H28" s="129">
        <v>0</v>
      </c>
      <c r="I28" s="129">
        <v>2970.9997062000002</v>
      </c>
      <c r="J28" s="129">
        <v>17.209018919999998</v>
      </c>
      <c r="K28" s="129">
        <v>2953.7906872799999</v>
      </c>
      <c r="L28" s="129">
        <v>2546.62867646</v>
      </c>
      <c r="M28" s="129">
        <v>2544.0791473999998</v>
      </c>
      <c r="N28" s="129">
        <v>2.5495290599999998</v>
      </c>
      <c r="O28" s="129">
        <v>0</v>
      </c>
      <c r="P28" s="129">
        <v>1.5871E-4</v>
      </c>
      <c r="Q28" s="129"/>
      <c r="R28" s="129"/>
      <c r="S28" s="129"/>
    </row>
    <row r="29" spans="1:19" hidden="1" outlineLevel="1">
      <c r="A29" s="9">
        <v>41091</v>
      </c>
      <c r="B29" s="129">
        <v>5698.16387588</v>
      </c>
      <c r="C29" s="129">
        <v>1.9112812699999999</v>
      </c>
      <c r="D29" s="129">
        <v>0</v>
      </c>
      <c r="E29" s="129">
        <v>1.9112812699999999</v>
      </c>
      <c r="F29" s="129">
        <v>0</v>
      </c>
      <c r="G29" s="129">
        <v>0</v>
      </c>
      <c r="H29" s="129">
        <v>0</v>
      </c>
      <c r="I29" s="129">
        <v>3161.9330668100001</v>
      </c>
      <c r="J29" s="129">
        <v>17.219054150000002</v>
      </c>
      <c r="K29" s="129">
        <v>3144.7140126600002</v>
      </c>
      <c r="L29" s="129">
        <v>2534.3195277999998</v>
      </c>
      <c r="M29" s="129">
        <v>2530.48614787</v>
      </c>
      <c r="N29" s="129">
        <v>3.83337993</v>
      </c>
      <c r="O29" s="129">
        <v>0</v>
      </c>
      <c r="P29" s="129">
        <v>1.8635E-4</v>
      </c>
      <c r="Q29" s="129"/>
      <c r="R29" s="129"/>
      <c r="S29" s="129"/>
    </row>
    <row r="30" spans="1:19" hidden="1" outlineLevel="1">
      <c r="A30" s="9">
        <v>41122</v>
      </c>
      <c r="B30" s="129">
        <v>5752.7135809299998</v>
      </c>
      <c r="C30" s="129">
        <v>1.86959571</v>
      </c>
      <c r="D30" s="129">
        <v>0</v>
      </c>
      <c r="E30" s="129">
        <v>1.86959571</v>
      </c>
      <c r="F30" s="129">
        <v>0</v>
      </c>
      <c r="G30" s="129">
        <v>0</v>
      </c>
      <c r="H30" s="129">
        <v>0</v>
      </c>
      <c r="I30" s="129">
        <v>3215.1197901400001</v>
      </c>
      <c r="J30" s="129">
        <v>17.173948790000001</v>
      </c>
      <c r="K30" s="129">
        <v>3197.9458413500001</v>
      </c>
      <c r="L30" s="129">
        <v>2535.7241950799998</v>
      </c>
      <c r="M30" s="129">
        <v>2531.8881817000001</v>
      </c>
      <c r="N30" s="129">
        <v>3.8360133799999998</v>
      </c>
      <c r="O30" s="129">
        <v>0</v>
      </c>
      <c r="P30" s="129">
        <v>2.1500999999999999E-4</v>
      </c>
      <c r="Q30" s="129"/>
      <c r="R30" s="129"/>
      <c r="S30" s="129"/>
    </row>
    <row r="31" spans="1:19" hidden="1" outlineLevel="1">
      <c r="A31" s="9">
        <v>41153</v>
      </c>
      <c r="B31" s="129">
        <v>5751.85318259</v>
      </c>
      <c r="C31" s="129">
        <v>1.71683298</v>
      </c>
      <c r="D31" s="129">
        <v>1.3465300000000001E-3</v>
      </c>
      <c r="E31" s="129">
        <v>1.71548645</v>
      </c>
      <c r="F31" s="129">
        <v>1.94E-4</v>
      </c>
      <c r="G31" s="129">
        <v>1.94E-4</v>
      </c>
      <c r="H31" s="129">
        <v>0</v>
      </c>
      <c r="I31" s="129">
        <v>3227.4021722500001</v>
      </c>
      <c r="J31" s="129">
        <v>16.77553584</v>
      </c>
      <c r="K31" s="129">
        <v>3210.6266364100002</v>
      </c>
      <c r="L31" s="129">
        <v>2522.7339833599999</v>
      </c>
      <c r="M31" s="129">
        <v>2519.4167318899999</v>
      </c>
      <c r="N31" s="129">
        <v>3.31725147</v>
      </c>
      <c r="O31" s="129">
        <v>0</v>
      </c>
      <c r="P31" s="129">
        <v>2.5559999999999998E-4</v>
      </c>
      <c r="Q31" s="129"/>
      <c r="R31" s="129"/>
      <c r="S31" s="129"/>
    </row>
    <row r="32" spans="1:19" hidden="1" outlineLevel="1">
      <c r="A32" s="9">
        <v>41183</v>
      </c>
      <c r="B32" s="129">
        <v>5786.12423588</v>
      </c>
      <c r="C32" s="129">
        <v>2.3013096100000001</v>
      </c>
      <c r="D32" s="129">
        <v>7.0766600000000002E-3</v>
      </c>
      <c r="E32" s="129">
        <v>2.29423295</v>
      </c>
      <c r="F32" s="129">
        <v>1.94E-4</v>
      </c>
      <c r="G32" s="129">
        <v>1.94E-4</v>
      </c>
      <c r="H32" s="129">
        <v>0</v>
      </c>
      <c r="I32" s="129">
        <v>3275.6521525399999</v>
      </c>
      <c r="J32" s="129">
        <v>17.807327019999999</v>
      </c>
      <c r="K32" s="129">
        <v>3257.8448255200001</v>
      </c>
      <c r="L32" s="129">
        <v>2508.1705797300001</v>
      </c>
      <c r="M32" s="129">
        <v>2504.8536799200001</v>
      </c>
      <c r="N32" s="129">
        <v>3.3168998099999998</v>
      </c>
      <c r="O32" s="129">
        <v>0</v>
      </c>
      <c r="P32" s="129">
        <v>2.9841999999999998E-4</v>
      </c>
      <c r="Q32" s="129"/>
      <c r="R32" s="129"/>
      <c r="S32" s="129"/>
    </row>
    <row r="33" spans="1:19" hidden="1" outlineLevel="1">
      <c r="A33" s="9">
        <v>41214</v>
      </c>
      <c r="B33" s="129">
        <v>5783.8401657599998</v>
      </c>
      <c r="C33" s="129">
        <v>2.2325140999999999</v>
      </c>
      <c r="D33" s="129">
        <v>6.4716799999999996E-3</v>
      </c>
      <c r="E33" s="129">
        <v>2.2260424200000002</v>
      </c>
      <c r="F33" s="129">
        <v>0</v>
      </c>
      <c r="G33" s="129">
        <v>0</v>
      </c>
      <c r="H33" s="129">
        <v>0</v>
      </c>
      <c r="I33" s="129">
        <v>3288.1999170300001</v>
      </c>
      <c r="J33" s="129">
        <v>16.882278970000002</v>
      </c>
      <c r="K33" s="129">
        <v>3271.3176380599998</v>
      </c>
      <c r="L33" s="129">
        <v>2493.40773463</v>
      </c>
      <c r="M33" s="129">
        <v>2490.0797946900002</v>
      </c>
      <c r="N33" s="129">
        <v>3.3279399399999998</v>
      </c>
      <c r="O33" s="129">
        <v>0</v>
      </c>
      <c r="P33" s="129">
        <v>3.2260999999999998E-4</v>
      </c>
      <c r="Q33" s="129"/>
      <c r="R33" s="129"/>
      <c r="S33" s="129"/>
    </row>
    <row r="34" spans="1:19" hidden="1" outlineLevel="1">
      <c r="A34" s="9">
        <v>41244</v>
      </c>
      <c r="B34" s="129">
        <v>5713.9754889899996</v>
      </c>
      <c r="C34" s="129">
        <v>2.1175474699999999</v>
      </c>
      <c r="D34" s="129">
        <v>2.2477859999999999E-2</v>
      </c>
      <c r="E34" s="129">
        <v>2.0950696099999999</v>
      </c>
      <c r="F34" s="129">
        <v>0</v>
      </c>
      <c r="G34" s="129">
        <v>0</v>
      </c>
      <c r="H34" s="129">
        <v>0</v>
      </c>
      <c r="I34" s="129">
        <v>3319.5274939300002</v>
      </c>
      <c r="J34" s="129">
        <v>19.758983350000001</v>
      </c>
      <c r="K34" s="129">
        <v>3299.7685105800001</v>
      </c>
      <c r="L34" s="129">
        <v>2392.3304475899999</v>
      </c>
      <c r="M34" s="129">
        <v>2389.0122614000002</v>
      </c>
      <c r="N34" s="129">
        <v>3.31818619</v>
      </c>
      <c r="O34" s="129">
        <v>0</v>
      </c>
      <c r="P34" s="129">
        <v>1.0800899999999999E-3</v>
      </c>
      <c r="Q34" s="129"/>
      <c r="R34" s="129"/>
      <c r="S34" s="129"/>
    </row>
    <row r="35" spans="1:19" hidden="1" outlineLevel="1">
      <c r="A35" s="9">
        <v>41275</v>
      </c>
      <c r="B35" s="129">
        <v>5649.9319613199996</v>
      </c>
      <c r="C35" s="129">
        <v>2.1272536299999998</v>
      </c>
      <c r="D35" s="129">
        <v>5.4124709999999999E-2</v>
      </c>
      <c r="E35" s="129">
        <v>2.0731289199999998</v>
      </c>
      <c r="F35" s="129">
        <v>0</v>
      </c>
      <c r="G35" s="129">
        <v>0</v>
      </c>
      <c r="H35" s="129">
        <v>0</v>
      </c>
      <c r="I35" s="129">
        <v>3284.4903183599999</v>
      </c>
      <c r="J35" s="129">
        <v>12.48798129</v>
      </c>
      <c r="K35" s="129">
        <v>3272.0023370700001</v>
      </c>
      <c r="L35" s="129">
        <v>2363.3143893299998</v>
      </c>
      <c r="M35" s="129">
        <v>2359.9884456</v>
      </c>
      <c r="N35" s="129">
        <v>3.3259437300000001</v>
      </c>
      <c r="O35" s="129">
        <v>0</v>
      </c>
      <c r="P35" s="129">
        <v>1.1213499999999999E-3</v>
      </c>
      <c r="Q35" s="129"/>
      <c r="R35" s="129"/>
      <c r="S35" s="129"/>
    </row>
    <row r="36" spans="1:19" hidden="1" outlineLevel="1">
      <c r="A36" s="9">
        <v>41306</v>
      </c>
      <c r="B36" s="129">
        <v>5684.1644972499998</v>
      </c>
      <c r="C36" s="129">
        <v>2.02411903</v>
      </c>
      <c r="D36" s="129">
        <v>6.1385490000000001E-2</v>
      </c>
      <c r="E36" s="129">
        <v>1.9627335400000001</v>
      </c>
      <c r="F36" s="129">
        <v>0</v>
      </c>
      <c r="G36" s="129">
        <v>0</v>
      </c>
      <c r="H36" s="129">
        <v>0</v>
      </c>
      <c r="I36" s="129">
        <v>3330.9878207800002</v>
      </c>
      <c r="J36" s="129">
        <v>6.3426641999999998</v>
      </c>
      <c r="K36" s="129">
        <v>3324.6451565799998</v>
      </c>
      <c r="L36" s="129">
        <v>2351.1525574399998</v>
      </c>
      <c r="M36" s="129">
        <v>2348.4246677800002</v>
      </c>
      <c r="N36" s="129">
        <v>2.7278896600000002</v>
      </c>
      <c r="O36" s="129">
        <v>0</v>
      </c>
      <c r="P36" s="129">
        <v>1.1727899999999999E-3</v>
      </c>
      <c r="Q36" s="129"/>
      <c r="R36" s="129"/>
      <c r="S36" s="129"/>
    </row>
    <row r="37" spans="1:19" hidden="1" outlineLevel="1">
      <c r="A37" s="9">
        <v>41334</v>
      </c>
      <c r="B37" s="129">
        <v>5531.0412724899998</v>
      </c>
      <c r="C37" s="129">
        <v>1.99133103</v>
      </c>
      <c r="D37" s="129">
        <v>6.1300489999999999E-2</v>
      </c>
      <c r="E37" s="129">
        <v>1.93003054</v>
      </c>
      <c r="F37" s="129">
        <v>0</v>
      </c>
      <c r="G37" s="129">
        <v>0</v>
      </c>
      <c r="H37" s="129">
        <v>0</v>
      </c>
      <c r="I37" s="129">
        <v>3180.7684887300002</v>
      </c>
      <c r="J37" s="129">
        <v>5.1312236100000002</v>
      </c>
      <c r="K37" s="129">
        <v>3175.6372651199999</v>
      </c>
      <c r="L37" s="129">
        <v>2348.2814527300002</v>
      </c>
      <c r="M37" s="129">
        <v>2344.2253967699999</v>
      </c>
      <c r="N37" s="129">
        <v>4.0560559600000001</v>
      </c>
      <c r="O37" s="129">
        <v>0</v>
      </c>
      <c r="P37" s="129">
        <v>1.22562E-3</v>
      </c>
      <c r="Q37" s="129"/>
      <c r="R37" s="129"/>
      <c r="S37" s="129"/>
    </row>
    <row r="38" spans="1:19" hidden="1" outlineLevel="1">
      <c r="A38" s="9">
        <v>41365</v>
      </c>
      <c r="B38" s="129">
        <v>5577.4599279499998</v>
      </c>
      <c r="C38" s="129">
        <v>1.9553101100000001</v>
      </c>
      <c r="D38" s="129">
        <v>6.4094659999999998E-2</v>
      </c>
      <c r="E38" s="129">
        <v>1.89121545</v>
      </c>
      <c r="F38" s="129">
        <v>0</v>
      </c>
      <c r="G38" s="129">
        <v>0</v>
      </c>
      <c r="H38" s="129">
        <v>0</v>
      </c>
      <c r="I38" s="129">
        <v>3198.41277618</v>
      </c>
      <c r="J38" s="129">
        <v>6.4630442300000004</v>
      </c>
      <c r="K38" s="129">
        <v>3191.9497319500001</v>
      </c>
      <c r="L38" s="129">
        <v>2377.0918416599998</v>
      </c>
      <c r="M38" s="129">
        <v>2372.83131323</v>
      </c>
      <c r="N38" s="129">
        <v>4.2605284299999999</v>
      </c>
      <c r="O38" s="129">
        <v>0</v>
      </c>
      <c r="P38" s="129">
        <v>1.2798900000000001E-3</v>
      </c>
      <c r="Q38" s="129"/>
      <c r="R38" s="129"/>
      <c r="S38" s="129"/>
    </row>
    <row r="39" spans="1:19" hidden="1" outlineLevel="1">
      <c r="A39" s="9">
        <v>41395</v>
      </c>
      <c r="B39" s="129">
        <v>5616.0836795200003</v>
      </c>
      <c r="C39" s="129">
        <v>1.9162372599999999</v>
      </c>
      <c r="D39" s="129">
        <v>6.6807080000000005E-2</v>
      </c>
      <c r="E39" s="129">
        <v>1.8494301799999999</v>
      </c>
      <c r="F39" s="129">
        <v>1.6725E-4</v>
      </c>
      <c r="G39" s="129">
        <v>1.6725E-4</v>
      </c>
      <c r="H39" s="129">
        <v>0</v>
      </c>
      <c r="I39" s="129">
        <v>3262.56110214</v>
      </c>
      <c r="J39" s="129">
        <v>6.6557963100000004</v>
      </c>
      <c r="K39" s="129">
        <v>3255.9053058300001</v>
      </c>
      <c r="L39" s="129">
        <v>2351.6061728700001</v>
      </c>
      <c r="M39" s="129">
        <v>2346.8300847999999</v>
      </c>
      <c r="N39" s="129">
        <v>4.7760880700000001</v>
      </c>
      <c r="O39" s="129">
        <v>0</v>
      </c>
      <c r="P39" s="129">
        <v>3.6513000000000002E-4</v>
      </c>
      <c r="Q39" s="129"/>
      <c r="R39" s="129"/>
      <c r="S39" s="129"/>
    </row>
    <row r="40" spans="1:19" hidden="1" outlineLevel="1">
      <c r="A40" s="9">
        <v>41426</v>
      </c>
      <c r="B40" s="129">
        <v>5702.9630270500002</v>
      </c>
      <c r="C40" s="129">
        <v>1.7691772699999999</v>
      </c>
      <c r="D40" s="129">
        <v>6.5516770000000002E-2</v>
      </c>
      <c r="E40" s="129">
        <v>1.7036605</v>
      </c>
      <c r="F40" s="129">
        <v>3.5374000000000001E-4</v>
      </c>
      <c r="G40" s="129">
        <v>3.5374000000000001E-4</v>
      </c>
      <c r="H40" s="129">
        <v>0</v>
      </c>
      <c r="I40" s="129">
        <v>3357.40141657</v>
      </c>
      <c r="J40" s="129">
        <v>6.80965329</v>
      </c>
      <c r="K40" s="129">
        <v>3350.5917632800001</v>
      </c>
      <c r="L40" s="129">
        <v>2343.7920794699999</v>
      </c>
      <c r="M40" s="129">
        <v>2339.0128577099999</v>
      </c>
      <c r="N40" s="129">
        <v>4.7792217600000004</v>
      </c>
      <c r="O40" s="129">
        <v>0</v>
      </c>
      <c r="P40" s="129">
        <v>3.9491999999999999E-4</v>
      </c>
      <c r="Q40" s="129"/>
      <c r="R40" s="129"/>
      <c r="S40" s="129"/>
    </row>
    <row r="41" spans="1:19" hidden="1" outlineLevel="1">
      <c r="A41" s="9">
        <v>41456</v>
      </c>
      <c r="B41" s="129">
        <v>5685.0930481699997</v>
      </c>
      <c r="C41" s="129">
        <v>1.6419304100000001</v>
      </c>
      <c r="D41" s="129">
        <v>5.9099110000000003E-2</v>
      </c>
      <c r="E41" s="129">
        <v>1.5828313000000001</v>
      </c>
      <c r="F41" s="129">
        <v>2.3246299999999998E-3</v>
      </c>
      <c r="G41" s="129">
        <v>2.3246299999999998E-3</v>
      </c>
      <c r="H41" s="129">
        <v>0</v>
      </c>
      <c r="I41" s="129">
        <v>3345.9198434</v>
      </c>
      <c r="J41" s="129">
        <v>6.0776517999999999</v>
      </c>
      <c r="K41" s="129">
        <v>3339.8421916000002</v>
      </c>
      <c r="L41" s="129">
        <v>2337.52894973</v>
      </c>
      <c r="M41" s="129">
        <v>2332.6859921400001</v>
      </c>
      <c r="N41" s="129">
        <v>4.8429575900000001</v>
      </c>
      <c r="O41" s="129">
        <v>0</v>
      </c>
      <c r="P41" s="129">
        <v>1.3478459999999999E-2</v>
      </c>
      <c r="Q41" s="129"/>
      <c r="R41" s="129"/>
      <c r="S41" s="129"/>
    </row>
    <row r="42" spans="1:19" hidden="1" outlineLevel="1">
      <c r="A42" s="9">
        <v>41487</v>
      </c>
      <c r="B42" s="129">
        <v>5726.0821902600001</v>
      </c>
      <c r="C42" s="129">
        <v>1.6058515600000001</v>
      </c>
      <c r="D42" s="129">
        <v>9.4118250000000001E-2</v>
      </c>
      <c r="E42" s="129">
        <v>1.5117333100000001</v>
      </c>
      <c r="F42" s="129">
        <v>0.28302326</v>
      </c>
      <c r="G42" s="129">
        <v>1.7932600000000001E-3</v>
      </c>
      <c r="H42" s="129">
        <v>0.28122999999999998</v>
      </c>
      <c r="I42" s="129">
        <v>3361.7871502100002</v>
      </c>
      <c r="J42" s="129">
        <v>5.2686184300000001</v>
      </c>
      <c r="K42" s="129">
        <v>3356.5185317800001</v>
      </c>
      <c r="L42" s="129">
        <v>2362.4061652300002</v>
      </c>
      <c r="M42" s="129">
        <v>2357.5025115600001</v>
      </c>
      <c r="N42" s="129">
        <v>4.9036536699999997</v>
      </c>
      <c r="O42" s="129">
        <v>0</v>
      </c>
      <c r="P42" s="129">
        <v>2.99847E-3</v>
      </c>
      <c r="Q42" s="129"/>
      <c r="R42" s="129"/>
      <c r="S42" s="129"/>
    </row>
    <row r="43" spans="1:19" hidden="1" outlineLevel="1">
      <c r="A43" s="9">
        <v>41518</v>
      </c>
      <c r="B43" s="129">
        <v>5819.53764348</v>
      </c>
      <c r="C43" s="129">
        <v>1.44989732</v>
      </c>
      <c r="D43" s="129">
        <v>9.794746E-2</v>
      </c>
      <c r="E43" s="129">
        <v>1.3519498599999999</v>
      </c>
      <c r="F43" s="129">
        <v>0.38577525000000001</v>
      </c>
      <c r="G43" s="129">
        <v>8.1252500000000005E-3</v>
      </c>
      <c r="H43" s="129">
        <v>0.37764999999999999</v>
      </c>
      <c r="I43" s="129">
        <v>3460.1242461000002</v>
      </c>
      <c r="J43" s="129">
        <v>5.0012474200000003</v>
      </c>
      <c r="K43" s="129">
        <v>3455.1229986799999</v>
      </c>
      <c r="L43" s="129">
        <v>2357.5777248099998</v>
      </c>
      <c r="M43" s="129">
        <v>2352.8563134699998</v>
      </c>
      <c r="N43" s="129">
        <v>4.7214113400000004</v>
      </c>
      <c r="O43" s="129">
        <v>0</v>
      </c>
      <c r="P43" s="129">
        <v>5.1190799999999998E-3</v>
      </c>
      <c r="Q43" s="129"/>
      <c r="R43" s="129"/>
      <c r="S43" s="129"/>
    </row>
    <row r="44" spans="1:19" hidden="1" outlineLevel="1">
      <c r="A44" s="9">
        <v>41548</v>
      </c>
      <c r="B44" s="129">
        <v>5851.8501873799996</v>
      </c>
      <c r="C44" s="129">
        <v>1.36392834</v>
      </c>
      <c r="D44" s="129">
        <v>2.282296E-2</v>
      </c>
      <c r="E44" s="129">
        <v>1.3411053799999999</v>
      </c>
      <c r="F44" s="129">
        <v>0.58378560000000002</v>
      </c>
      <c r="G44" s="129">
        <v>0.58378560000000002</v>
      </c>
      <c r="H44" s="129">
        <v>0</v>
      </c>
      <c r="I44" s="129">
        <v>3494.2569522099998</v>
      </c>
      <c r="J44" s="129">
        <v>4.7953057499999998</v>
      </c>
      <c r="K44" s="129">
        <v>3489.4616464599999</v>
      </c>
      <c r="L44" s="129">
        <v>2355.6455212300002</v>
      </c>
      <c r="M44" s="129">
        <v>2350.8746586299999</v>
      </c>
      <c r="N44" s="129">
        <v>4.7708626000000001</v>
      </c>
      <c r="O44" s="129">
        <v>0</v>
      </c>
      <c r="P44" s="129">
        <v>5.3539199999999999E-3</v>
      </c>
      <c r="Q44" s="129"/>
      <c r="R44" s="129"/>
      <c r="S44" s="129"/>
    </row>
    <row r="45" spans="1:19" hidden="1" outlineLevel="1">
      <c r="A45" s="9">
        <v>41579</v>
      </c>
      <c r="B45" s="129">
        <v>5842.4369297200001</v>
      </c>
      <c r="C45" s="129">
        <v>1.2987470800000001</v>
      </c>
      <c r="D45" s="129">
        <v>2.3839099999999998E-2</v>
      </c>
      <c r="E45" s="129">
        <v>1.2749079800000001</v>
      </c>
      <c r="F45" s="129">
        <v>1.7392401099999999</v>
      </c>
      <c r="G45" s="129">
        <v>1.7392401099999999</v>
      </c>
      <c r="H45" s="129">
        <v>0</v>
      </c>
      <c r="I45" s="129">
        <v>3524.9934783200001</v>
      </c>
      <c r="J45" s="129">
        <v>3.8864691699999998</v>
      </c>
      <c r="K45" s="129">
        <v>3521.1070091500001</v>
      </c>
      <c r="L45" s="129">
        <v>2314.40546421</v>
      </c>
      <c r="M45" s="129">
        <v>2309.8645054899998</v>
      </c>
      <c r="N45" s="129">
        <v>4.5409587199999999</v>
      </c>
      <c r="O45" s="129">
        <v>0</v>
      </c>
      <c r="P45" s="129">
        <v>3.2451000000000002E-4</v>
      </c>
      <c r="Q45" s="129"/>
      <c r="R45" s="129"/>
      <c r="S45" s="129"/>
    </row>
    <row r="46" spans="1:19" hidden="1" outlineLevel="1">
      <c r="A46" s="9">
        <v>41609</v>
      </c>
      <c r="B46" s="129">
        <v>5895.0722900800001</v>
      </c>
      <c r="C46" s="129">
        <v>1.1679436700000001</v>
      </c>
      <c r="D46" s="129">
        <v>0</v>
      </c>
      <c r="E46" s="129">
        <v>1.1679436700000001</v>
      </c>
      <c r="F46" s="129">
        <v>4.5444780800000002</v>
      </c>
      <c r="G46" s="129">
        <v>3.99928536</v>
      </c>
      <c r="H46" s="129">
        <v>0.54519271999999996</v>
      </c>
      <c r="I46" s="129">
        <v>3583.9572621299999</v>
      </c>
      <c r="J46" s="129">
        <v>2.2120250000000001</v>
      </c>
      <c r="K46" s="129">
        <v>3581.7452371300001</v>
      </c>
      <c r="L46" s="129">
        <v>2305.4026061999998</v>
      </c>
      <c r="M46" s="129">
        <v>2300.8540196700001</v>
      </c>
      <c r="N46" s="129">
        <v>4.5485865299999997</v>
      </c>
      <c r="O46" s="129">
        <v>0</v>
      </c>
      <c r="P46" s="129">
        <v>5.2998300000000002E-3</v>
      </c>
      <c r="Q46" s="129"/>
      <c r="R46" s="129"/>
      <c r="S46" s="129"/>
    </row>
    <row r="47" spans="1:19" hidden="1" outlineLevel="1">
      <c r="A47" s="9">
        <v>41640</v>
      </c>
      <c r="B47" s="129">
        <v>5826.1569789100004</v>
      </c>
      <c r="C47" s="129">
        <v>1.2197439299999999</v>
      </c>
      <c r="D47" s="129">
        <v>0</v>
      </c>
      <c r="E47" s="129">
        <v>1.2197439299999999</v>
      </c>
      <c r="F47" s="129">
        <v>3.4356440799999999</v>
      </c>
      <c r="G47" s="129">
        <v>3.4356440799999999</v>
      </c>
      <c r="H47" s="129">
        <v>0</v>
      </c>
      <c r="I47" s="129">
        <v>3542.7252960800001</v>
      </c>
      <c r="J47" s="129">
        <v>2.3024839899999998</v>
      </c>
      <c r="K47" s="129">
        <v>3540.4228120900002</v>
      </c>
      <c r="L47" s="129">
        <v>2278.7762948200002</v>
      </c>
      <c r="M47" s="129">
        <v>2274.2287298000001</v>
      </c>
      <c r="N47" s="129">
        <v>4.5475650200000004</v>
      </c>
      <c r="O47" s="129">
        <v>0</v>
      </c>
      <c r="P47" s="129">
        <v>8.5344000000000001E-4</v>
      </c>
      <c r="Q47" s="129"/>
      <c r="R47" s="129"/>
      <c r="S47" s="129"/>
    </row>
    <row r="48" spans="1:19" hidden="1" outlineLevel="1">
      <c r="A48" s="9">
        <v>41671</v>
      </c>
      <c r="B48" s="129">
        <v>6385.1291269399999</v>
      </c>
      <c r="C48" s="129">
        <v>1.21092252</v>
      </c>
      <c r="D48" s="129">
        <v>0</v>
      </c>
      <c r="E48" s="129">
        <v>1.21092252</v>
      </c>
      <c r="F48" s="129">
        <v>3.8394830500000001</v>
      </c>
      <c r="G48" s="129">
        <v>3.8394830500000001</v>
      </c>
      <c r="H48" s="129">
        <v>0</v>
      </c>
      <c r="I48" s="129">
        <v>3928.6706273899999</v>
      </c>
      <c r="J48" s="129">
        <v>2.3847068</v>
      </c>
      <c r="K48" s="129">
        <v>3926.2859205899999</v>
      </c>
      <c r="L48" s="129">
        <v>2451.4080939800001</v>
      </c>
      <c r="M48" s="129">
        <v>2446.8581159099999</v>
      </c>
      <c r="N48" s="129">
        <v>4.5499780699999999</v>
      </c>
      <c r="O48" s="129">
        <v>0</v>
      </c>
      <c r="P48" s="129">
        <v>1.1443409999999999E-2</v>
      </c>
      <c r="Q48" s="129"/>
      <c r="R48" s="129"/>
      <c r="S48" s="129"/>
    </row>
    <row r="49" spans="1:19" hidden="1" outlineLevel="1">
      <c r="A49" s="9">
        <v>41699</v>
      </c>
      <c r="B49" s="129">
        <v>6573.1276611100002</v>
      </c>
      <c r="C49" s="129">
        <v>1.1800318299999999</v>
      </c>
      <c r="D49" s="129">
        <v>0</v>
      </c>
      <c r="E49" s="129">
        <v>1.1800318299999999</v>
      </c>
      <c r="F49" s="129">
        <v>3.6848129300000001</v>
      </c>
      <c r="G49" s="129">
        <v>3.6848129300000001</v>
      </c>
      <c r="H49" s="129">
        <v>0</v>
      </c>
      <c r="I49" s="129">
        <v>4051.2320610699999</v>
      </c>
      <c r="J49" s="129">
        <v>1.5209244900000001</v>
      </c>
      <c r="K49" s="129">
        <v>4049.7111365800001</v>
      </c>
      <c r="L49" s="129">
        <v>2517.03075528</v>
      </c>
      <c r="M49" s="129">
        <v>2512.4652011799999</v>
      </c>
      <c r="N49" s="129">
        <v>4.5655540999999999</v>
      </c>
      <c r="O49" s="129">
        <v>0</v>
      </c>
      <c r="P49" s="129">
        <v>5.2645900000000004E-3</v>
      </c>
      <c r="Q49" s="129"/>
      <c r="R49" s="129"/>
      <c r="S49" s="129"/>
    </row>
    <row r="50" spans="1:19" hidden="1" outlineLevel="1">
      <c r="A50" s="9">
        <v>41730</v>
      </c>
      <c r="B50" s="129">
        <v>6634.6914867300002</v>
      </c>
      <c r="C50" s="129">
        <v>1.1544745000000001</v>
      </c>
      <c r="D50" s="129">
        <v>1.809229E-2</v>
      </c>
      <c r="E50" s="129">
        <v>1.1363822100000001</v>
      </c>
      <c r="F50" s="129">
        <v>4.2124858100000004</v>
      </c>
      <c r="G50" s="129">
        <v>4.2124858100000004</v>
      </c>
      <c r="H50" s="129">
        <v>0</v>
      </c>
      <c r="I50" s="129">
        <v>4078.95404706</v>
      </c>
      <c r="J50" s="129">
        <v>1.48704441</v>
      </c>
      <c r="K50" s="129">
        <v>4077.4670026499998</v>
      </c>
      <c r="L50" s="129">
        <v>2550.37047936</v>
      </c>
      <c r="M50" s="129">
        <v>2545.8163933400001</v>
      </c>
      <c r="N50" s="129">
        <v>4.5540860199999997</v>
      </c>
      <c r="O50" s="129">
        <v>0</v>
      </c>
      <c r="P50" s="129">
        <v>1.1128809999999999E-2</v>
      </c>
      <c r="Q50" s="129"/>
      <c r="R50" s="129"/>
      <c r="S50" s="129"/>
    </row>
    <row r="51" spans="1:19" hidden="1" outlineLevel="1">
      <c r="A51" s="9">
        <v>41760</v>
      </c>
      <c r="B51" s="129">
        <v>6618.2637208699998</v>
      </c>
      <c r="C51" s="129">
        <v>1.1000999300000001</v>
      </c>
      <c r="D51" s="129">
        <v>0</v>
      </c>
      <c r="E51" s="129">
        <v>1.1000999300000001</v>
      </c>
      <c r="F51" s="129">
        <v>3.6760528699999999</v>
      </c>
      <c r="G51" s="129">
        <v>3.0556528699999999</v>
      </c>
      <c r="H51" s="129">
        <v>0.62039999999999995</v>
      </c>
      <c r="I51" s="129">
        <v>4057.2699506600002</v>
      </c>
      <c r="J51" s="129">
        <v>1.5593785899999999</v>
      </c>
      <c r="K51" s="129">
        <v>4055.7105720700001</v>
      </c>
      <c r="L51" s="129">
        <v>2556.21761741</v>
      </c>
      <c r="M51" s="129">
        <v>2551.6703247199998</v>
      </c>
      <c r="N51" s="129">
        <v>4.5472926899999999</v>
      </c>
      <c r="O51" s="129">
        <v>0</v>
      </c>
      <c r="P51" s="129">
        <v>5.3915500000000002E-3</v>
      </c>
      <c r="Q51" s="129"/>
      <c r="R51" s="129"/>
      <c r="S51" s="129"/>
    </row>
    <row r="52" spans="1:19" hidden="1" outlineLevel="1">
      <c r="A52" s="9">
        <v>41791</v>
      </c>
      <c r="B52" s="129">
        <v>6548.47519517</v>
      </c>
      <c r="C52" s="129">
        <v>0.96666969000000003</v>
      </c>
      <c r="D52" s="129">
        <v>0</v>
      </c>
      <c r="E52" s="129">
        <v>0.96666969000000003</v>
      </c>
      <c r="F52" s="129">
        <v>2.7637931600000001</v>
      </c>
      <c r="G52" s="129">
        <v>2.7637931600000001</v>
      </c>
      <c r="H52" s="129">
        <v>0</v>
      </c>
      <c r="I52" s="129">
        <v>4038.0166814600002</v>
      </c>
      <c r="J52" s="129">
        <v>1.7473622799999999</v>
      </c>
      <c r="K52" s="129">
        <v>4036.2693191799999</v>
      </c>
      <c r="L52" s="129">
        <v>2506.7280508600002</v>
      </c>
      <c r="M52" s="129">
        <v>2502.17678591</v>
      </c>
      <c r="N52" s="129">
        <v>4.5512649500000002</v>
      </c>
      <c r="O52" s="129">
        <v>0</v>
      </c>
      <c r="P52" s="129">
        <v>5.3271899999999999E-3</v>
      </c>
      <c r="Q52" s="129"/>
      <c r="R52" s="129"/>
      <c r="S52" s="129"/>
    </row>
    <row r="53" spans="1:19" hidden="1" outlineLevel="1">
      <c r="A53" s="9">
        <v>41821</v>
      </c>
      <c r="B53" s="129">
        <v>6295.78164294</v>
      </c>
      <c r="C53" s="129">
        <v>0.94135513999999998</v>
      </c>
      <c r="D53" s="129">
        <v>0</v>
      </c>
      <c r="E53" s="129">
        <v>0.94135513999999998</v>
      </c>
      <c r="F53" s="129">
        <v>2.8828970900000002</v>
      </c>
      <c r="G53" s="129">
        <v>2.7705570900000001</v>
      </c>
      <c r="H53" s="129">
        <v>0.11234</v>
      </c>
      <c r="I53" s="129">
        <v>3789.1257384700002</v>
      </c>
      <c r="J53" s="129">
        <v>1.7755283900000001</v>
      </c>
      <c r="K53" s="129">
        <v>3787.3502100800001</v>
      </c>
      <c r="L53" s="129">
        <v>2502.83165224</v>
      </c>
      <c r="M53" s="129">
        <v>2498.2727255200002</v>
      </c>
      <c r="N53" s="129">
        <v>4.5589267199999997</v>
      </c>
      <c r="O53" s="129">
        <v>0</v>
      </c>
      <c r="P53" s="129">
        <v>5.3964E-3</v>
      </c>
      <c r="Q53" s="129"/>
      <c r="R53" s="129"/>
      <c r="S53" s="129"/>
    </row>
    <row r="54" spans="1:19" hidden="1" outlineLevel="1">
      <c r="A54" s="9">
        <v>41852</v>
      </c>
      <c r="B54" s="129">
        <v>6605.5662041400001</v>
      </c>
      <c r="C54" s="129">
        <v>1.06455192</v>
      </c>
      <c r="D54" s="129">
        <v>0</v>
      </c>
      <c r="E54" s="129">
        <v>1.06455192</v>
      </c>
      <c r="F54" s="129">
        <v>2.9334780999999999</v>
      </c>
      <c r="G54" s="129">
        <v>2.7291080999999999</v>
      </c>
      <c r="H54" s="129">
        <v>0.20437</v>
      </c>
      <c r="I54" s="129">
        <v>3990.4145779300002</v>
      </c>
      <c r="J54" s="129">
        <v>1.8795773</v>
      </c>
      <c r="K54" s="129">
        <v>3988.53500063</v>
      </c>
      <c r="L54" s="129">
        <v>2611.1535961899999</v>
      </c>
      <c r="M54" s="129">
        <v>2606.59101478</v>
      </c>
      <c r="N54" s="129">
        <v>4.5625814099999999</v>
      </c>
      <c r="O54" s="129">
        <v>0</v>
      </c>
      <c r="P54" s="129">
        <v>4.5689999999999999E-4</v>
      </c>
      <c r="Q54" s="129"/>
      <c r="R54" s="129"/>
      <c r="S54" s="129"/>
    </row>
    <row r="55" spans="1:19" hidden="1" outlineLevel="1">
      <c r="A55" s="9">
        <v>41883</v>
      </c>
      <c r="B55" s="129">
        <v>6431.4685064799996</v>
      </c>
      <c r="C55" s="129">
        <v>1.2491851</v>
      </c>
      <c r="D55" s="129">
        <v>0</v>
      </c>
      <c r="E55" s="129">
        <v>1.2491851</v>
      </c>
      <c r="F55" s="129">
        <v>2.82583107</v>
      </c>
      <c r="G55" s="129">
        <v>2.4109640699999999</v>
      </c>
      <c r="H55" s="129">
        <v>0.41486699999999999</v>
      </c>
      <c r="I55" s="129">
        <v>3925.2462704599998</v>
      </c>
      <c r="J55" s="129">
        <v>1.2853577700000001</v>
      </c>
      <c r="K55" s="129">
        <v>3923.96091269</v>
      </c>
      <c r="L55" s="129">
        <v>2502.1472198500001</v>
      </c>
      <c r="M55" s="129">
        <v>2497.6207978799998</v>
      </c>
      <c r="N55" s="129">
        <v>4.5264219700000003</v>
      </c>
      <c r="O55" s="129">
        <v>0</v>
      </c>
      <c r="P55" s="129">
        <v>4.7416E-4</v>
      </c>
      <c r="Q55" s="129"/>
      <c r="R55" s="129"/>
      <c r="S55" s="129"/>
    </row>
    <row r="56" spans="1:19" hidden="1" outlineLevel="1">
      <c r="A56" s="9">
        <v>41913</v>
      </c>
      <c r="B56" s="129">
        <v>6392.4421476899997</v>
      </c>
      <c r="C56" s="129">
        <v>1.2134611799999999</v>
      </c>
      <c r="D56" s="129">
        <v>0</v>
      </c>
      <c r="E56" s="129">
        <v>1.2134611799999999</v>
      </c>
      <c r="F56" s="129">
        <v>2.8720421599999999</v>
      </c>
      <c r="G56" s="129">
        <v>2.1119721600000001</v>
      </c>
      <c r="H56" s="129">
        <v>0.76007000000000002</v>
      </c>
      <c r="I56" s="129">
        <v>3930.7342147899999</v>
      </c>
      <c r="J56" s="129">
        <v>1.69296322</v>
      </c>
      <c r="K56" s="129">
        <v>3929.04125157</v>
      </c>
      <c r="L56" s="129">
        <v>2457.62242956</v>
      </c>
      <c r="M56" s="129">
        <v>2453.0975769000001</v>
      </c>
      <c r="N56" s="129">
        <v>4.5248526599999996</v>
      </c>
      <c r="O56" s="129">
        <v>0</v>
      </c>
      <c r="P56" s="129">
        <v>1.0739E-3</v>
      </c>
      <c r="Q56" s="129"/>
      <c r="R56" s="129"/>
      <c r="S56" s="129"/>
    </row>
    <row r="57" spans="1:19" hidden="1" outlineLevel="1">
      <c r="A57" s="9">
        <v>41944</v>
      </c>
      <c r="B57" s="129">
        <v>6653.3770966800002</v>
      </c>
      <c r="C57" s="129">
        <v>1.1604415100000001</v>
      </c>
      <c r="D57" s="129">
        <v>0</v>
      </c>
      <c r="E57" s="129">
        <v>1.1604415100000001</v>
      </c>
      <c r="F57" s="129">
        <v>3.1803533700000002</v>
      </c>
      <c r="G57" s="129">
        <v>2.3602133699999999</v>
      </c>
      <c r="H57" s="129">
        <v>0.82013999999999998</v>
      </c>
      <c r="I57" s="129">
        <v>4113.1988561099997</v>
      </c>
      <c r="J57" s="129">
        <v>1.7601996</v>
      </c>
      <c r="K57" s="129">
        <v>4111.4386565100003</v>
      </c>
      <c r="L57" s="129">
        <v>2535.8374456900001</v>
      </c>
      <c r="M57" s="129">
        <v>2532.1579537900002</v>
      </c>
      <c r="N57" s="129">
        <v>3.6794918999999999</v>
      </c>
      <c r="O57" s="129">
        <v>0</v>
      </c>
      <c r="P57" s="129">
        <v>1.7749560000000001E-2</v>
      </c>
      <c r="Q57" s="129"/>
      <c r="R57" s="129"/>
      <c r="S57" s="129"/>
    </row>
    <row r="58" spans="1:19" hidden="1" outlineLevel="1">
      <c r="A58" s="9">
        <v>41974</v>
      </c>
      <c r="B58" s="129">
        <v>6902.1911271600002</v>
      </c>
      <c r="C58" s="129">
        <v>1.05141934</v>
      </c>
      <c r="D58" s="129">
        <v>0</v>
      </c>
      <c r="E58" s="129">
        <v>1.05141934</v>
      </c>
      <c r="F58" s="129">
        <v>3.10996944</v>
      </c>
      <c r="G58" s="129">
        <v>2.3207726399999999</v>
      </c>
      <c r="H58" s="129">
        <v>0.78919680000000003</v>
      </c>
      <c r="I58" s="129">
        <v>4332.43955826</v>
      </c>
      <c r="J58" s="129">
        <v>1.7014433099999999</v>
      </c>
      <c r="K58" s="129">
        <v>4330.7381149499997</v>
      </c>
      <c r="L58" s="129">
        <v>2565.5901801199998</v>
      </c>
      <c r="M58" s="129">
        <v>2561.9613388500002</v>
      </c>
      <c r="N58" s="129">
        <v>3.6288412700000001</v>
      </c>
      <c r="O58" s="129">
        <v>0</v>
      </c>
      <c r="P58" s="129">
        <v>1.6818199999999998E-2</v>
      </c>
      <c r="Q58" s="129"/>
      <c r="R58" s="129"/>
      <c r="S58" s="129"/>
    </row>
    <row r="59" spans="1:19" hidden="1" outlineLevel="1">
      <c r="A59" s="9">
        <v>42005</v>
      </c>
      <c r="B59" s="129">
        <v>6952.2558397399998</v>
      </c>
      <c r="C59" s="129">
        <v>1.1382622</v>
      </c>
      <c r="D59" s="129">
        <v>0</v>
      </c>
      <c r="E59" s="129">
        <v>1.1382622</v>
      </c>
      <c r="F59" s="129">
        <v>3.0766371399999999</v>
      </c>
      <c r="G59" s="129">
        <v>2.2795491399999999</v>
      </c>
      <c r="H59" s="129">
        <v>0.79708800000000002</v>
      </c>
      <c r="I59" s="129">
        <v>4377.08182459</v>
      </c>
      <c r="J59" s="129">
        <v>1.5771557700000001</v>
      </c>
      <c r="K59" s="129">
        <v>4375.50466882</v>
      </c>
      <c r="L59" s="129">
        <v>2570.9591158100002</v>
      </c>
      <c r="M59" s="129">
        <v>2567.41400239</v>
      </c>
      <c r="N59" s="129">
        <v>3.5451134199999998</v>
      </c>
      <c r="O59" s="129">
        <v>0</v>
      </c>
      <c r="P59" s="129">
        <v>1.5757859999999999E-2</v>
      </c>
      <c r="Q59" s="129"/>
      <c r="R59" s="129"/>
      <c r="S59" s="129"/>
    </row>
    <row r="60" spans="1:19" hidden="1" outlineLevel="1">
      <c r="A60" s="9">
        <v>42036</v>
      </c>
      <c r="B60" s="129">
        <v>8988.2855537699998</v>
      </c>
      <c r="C60" s="129">
        <v>1.1586047399999999</v>
      </c>
      <c r="D60" s="129">
        <v>0</v>
      </c>
      <c r="E60" s="129">
        <v>1.1586047399999999</v>
      </c>
      <c r="F60" s="129">
        <v>3.0561615</v>
      </c>
      <c r="G60" s="129">
        <v>2.2745614999999999</v>
      </c>
      <c r="H60" s="129">
        <v>0.78159999999999996</v>
      </c>
      <c r="I60" s="129">
        <v>5635.4031179499998</v>
      </c>
      <c r="J60" s="129">
        <v>1.35364357</v>
      </c>
      <c r="K60" s="129">
        <v>5634.04947438</v>
      </c>
      <c r="L60" s="129">
        <v>3348.6676695800002</v>
      </c>
      <c r="M60" s="129">
        <v>3345.6972636199998</v>
      </c>
      <c r="N60" s="129">
        <v>2.9704059599999999</v>
      </c>
      <c r="O60" s="129">
        <v>0</v>
      </c>
      <c r="P60" s="129">
        <v>1.4774829999999999E-2</v>
      </c>
      <c r="Q60" s="129"/>
      <c r="R60" s="129"/>
      <c r="S60" s="129"/>
    </row>
    <row r="61" spans="1:19" hidden="1" outlineLevel="1">
      <c r="A61" s="9">
        <v>42064</v>
      </c>
      <c r="B61" s="129">
        <v>7948.0857237399996</v>
      </c>
      <c r="C61" s="129">
        <v>1.1255087500000001</v>
      </c>
      <c r="D61" s="129">
        <v>0</v>
      </c>
      <c r="E61" s="129">
        <v>1.1255087500000001</v>
      </c>
      <c r="F61" s="129">
        <v>3.1249307000000002</v>
      </c>
      <c r="G61" s="129">
        <v>2.3292997</v>
      </c>
      <c r="H61" s="129">
        <v>0.79563099999999998</v>
      </c>
      <c r="I61" s="129">
        <v>4945.4705940800004</v>
      </c>
      <c r="J61" s="129">
        <v>1.5331542600000001</v>
      </c>
      <c r="K61" s="129">
        <v>4943.9374398199998</v>
      </c>
      <c r="L61" s="129">
        <v>2998.3646902099999</v>
      </c>
      <c r="M61" s="129">
        <v>2995.4116482999998</v>
      </c>
      <c r="N61" s="129">
        <v>2.95304191</v>
      </c>
      <c r="O61" s="129">
        <v>0</v>
      </c>
      <c r="P61" s="129">
        <v>1.4083129999999999E-2</v>
      </c>
      <c r="Q61" s="129"/>
      <c r="R61" s="129"/>
      <c r="S61" s="129"/>
    </row>
    <row r="62" spans="1:19" hidden="1" outlineLevel="1">
      <c r="A62" s="9">
        <v>42095</v>
      </c>
      <c r="B62" s="129">
        <v>7392.4394224500002</v>
      </c>
      <c r="C62" s="129">
        <v>1.1182261</v>
      </c>
      <c r="D62" s="129">
        <v>0</v>
      </c>
      <c r="E62" s="129">
        <v>1.1182261</v>
      </c>
      <c r="F62" s="129">
        <v>3.0726193199999998</v>
      </c>
      <c r="G62" s="129">
        <v>2.54943432</v>
      </c>
      <c r="H62" s="129">
        <v>0.52318500000000001</v>
      </c>
      <c r="I62" s="129">
        <v>4562.9574740999997</v>
      </c>
      <c r="J62" s="129">
        <v>1.55617732</v>
      </c>
      <c r="K62" s="129">
        <v>4561.4012967799999</v>
      </c>
      <c r="L62" s="129">
        <v>2825.2911029299999</v>
      </c>
      <c r="M62" s="129">
        <v>2822.5677408900001</v>
      </c>
      <c r="N62" s="129">
        <v>2.72336204</v>
      </c>
      <c r="O62" s="129">
        <v>0</v>
      </c>
      <c r="P62" s="129">
        <v>1.3079189999999999E-2</v>
      </c>
      <c r="Q62" s="129"/>
      <c r="R62" s="129"/>
      <c r="S62" s="129"/>
    </row>
    <row r="63" spans="1:19" hidden="1" outlineLevel="1">
      <c r="A63" s="9">
        <v>42125</v>
      </c>
      <c r="B63" s="129">
        <v>7193.5235683999999</v>
      </c>
      <c r="C63" s="129">
        <v>1.0984088999999999</v>
      </c>
      <c r="D63" s="129">
        <v>0</v>
      </c>
      <c r="E63" s="129">
        <v>1.0984088999999999</v>
      </c>
      <c r="F63" s="129">
        <v>2.6583732200000001</v>
      </c>
      <c r="G63" s="129">
        <v>2.6583732200000001</v>
      </c>
      <c r="H63" s="129">
        <v>0</v>
      </c>
      <c r="I63" s="129">
        <v>4593.9300502799997</v>
      </c>
      <c r="J63" s="129">
        <v>2.2066833300000002</v>
      </c>
      <c r="K63" s="129">
        <v>4591.7233669500001</v>
      </c>
      <c r="L63" s="129">
        <v>2595.8367360000002</v>
      </c>
      <c r="M63" s="129">
        <v>2595.0508710300001</v>
      </c>
      <c r="N63" s="129">
        <v>0.78586497</v>
      </c>
      <c r="O63" s="129">
        <v>0</v>
      </c>
      <c r="P63" s="129">
        <v>1.2334009999999999E-2</v>
      </c>
      <c r="Q63" s="129"/>
      <c r="R63" s="129"/>
      <c r="S63" s="129"/>
    </row>
    <row r="64" spans="1:19" hidden="1" outlineLevel="1">
      <c r="A64" s="9">
        <v>42156</v>
      </c>
      <c r="B64" s="129">
        <v>7045.4868421700003</v>
      </c>
      <c r="C64" s="129">
        <v>1.1020329900000001</v>
      </c>
      <c r="D64" s="129">
        <v>0</v>
      </c>
      <c r="E64" s="129">
        <v>1.1020329900000001</v>
      </c>
      <c r="F64" s="129">
        <v>2.1836439200000002</v>
      </c>
      <c r="G64" s="129">
        <v>2.0096439199999998</v>
      </c>
      <c r="H64" s="129">
        <v>0.17399999999999999</v>
      </c>
      <c r="I64" s="129">
        <v>4477.0987107399997</v>
      </c>
      <c r="J64" s="129">
        <v>2.0472859400000001</v>
      </c>
      <c r="K64" s="129">
        <v>4475.0514247999999</v>
      </c>
      <c r="L64" s="129">
        <v>2565.1024545199998</v>
      </c>
      <c r="M64" s="129">
        <v>2564.4630177899999</v>
      </c>
      <c r="N64" s="129">
        <v>0.63943673000000001</v>
      </c>
      <c r="O64" s="129">
        <v>0</v>
      </c>
      <c r="P64" s="129">
        <v>9.7669499999999999E-3</v>
      </c>
      <c r="Q64" s="129"/>
      <c r="R64" s="129"/>
      <c r="S64" s="129"/>
    </row>
    <row r="65" spans="1:19" hidden="1" outlineLevel="1">
      <c r="A65" s="9">
        <v>42186</v>
      </c>
      <c r="B65" s="129">
        <v>7069.30600607</v>
      </c>
      <c r="C65" s="129">
        <v>1.0414016399999999</v>
      </c>
      <c r="D65" s="129">
        <v>0</v>
      </c>
      <c r="E65" s="129">
        <v>1.0414016399999999</v>
      </c>
      <c r="F65" s="129">
        <v>1.71109559</v>
      </c>
      <c r="G65" s="129">
        <v>1.7110924700000001</v>
      </c>
      <c r="H65" s="129">
        <v>3.1200000000000002E-6</v>
      </c>
      <c r="I65" s="129">
        <v>4490.8512706800002</v>
      </c>
      <c r="J65" s="129">
        <v>1.57025937</v>
      </c>
      <c r="K65" s="129">
        <v>4489.2810113100004</v>
      </c>
      <c r="L65" s="129">
        <v>2575.70223816</v>
      </c>
      <c r="M65" s="129">
        <v>2574.8926604899998</v>
      </c>
      <c r="N65" s="129">
        <v>0.80957767000000003</v>
      </c>
      <c r="O65" s="129">
        <v>0</v>
      </c>
      <c r="P65" s="129">
        <v>8.8209299999999994E-3</v>
      </c>
      <c r="Q65" s="129"/>
      <c r="R65" s="129"/>
      <c r="S65" s="129"/>
    </row>
    <row r="66" spans="1:19" hidden="1" outlineLevel="1">
      <c r="A66" s="9">
        <v>42217</v>
      </c>
      <c r="B66" s="129">
        <v>6868.1678191600004</v>
      </c>
      <c r="C66" s="129">
        <v>0.98610297999999996</v>
      </c>
      <c r="D66" s="129">
        <v>0</v>
      </c>
      <c r="E66" s="129">
        <v>0.98610297999999996</v>
      </c>
      <c r="F66" s="129">
        <v>2.4441099300000002</v>
      </c>
      <c r="G66" s="129">
        <v>2.4441099300000002</v>
      </c>
      <c r="H66" s="129">
        <v>0</v>
      </c>
      <c r="I66" s="129">
        <v>4330.4524982399998</v>
      </c>
      <c r="J66" s="129">
        <v>1.9635745099999999</v>
      </c>
      <c r="K66" s="129">
        <v>4328.4889237300004</v>
      </c>
      <c r="L66" s="129">
        <v>2534.2851080099999</v>
      </c>
      <c r="M66" s="129">
        <v>2533.4376802100001</v>
      </c>
      <c r="N66" s="129">
        <v>0.84742779999999995</v>
      </c>
      <c r="O66" s="129">
        <v>0</v>
      </c>
      <c r="P66" s="129">
        <v>8.0416099999999994E-3</v>
      </c>
      <c r="Q66" s="129"/>
      <c r="R66" s="129"/>
      <c r="S66" s="129"/>
    </row>
    <row r="67" spans="1:19" hidden="1" outlineLevel="1">
      <c r="A67" s="9">
        <v>42248</v>
      </c>
      <c r="B67" s="129">
        <v>7045.9764799799996</v>
      </c>
      <c r="C67" s="129">
        <v>0.92029227000000002</v>
      </c>
      <c r="D67" s="129">
        <v>0</v>
      </c>
      <c r="E67" s="129">
        <v>0.92029227000000002</v>
      </c>
      <c r="F67" s="129">
        <v>1.6504321799999999</v>
      </c>
      <c r="G67" s="129">
        <v>1.6504321799999999</v>
      </c>
      <c r="H67" s="129">
        <v>0</v>
      </c>
      <c r="I67" s="129">
        <v>4521.3115885200004</v>
      </c>
      <c r="J67" s="129">
        <v>1.87748684</v>
      </c>
      <c r="K67" s="129">
        <v>4519.4341016799999</v>
      </c>
      <c r="L67" s="129">
        <v>2522.0941670100001</v>
      </c>
      <c r="M67" s="129">
        <v>2520.8597242400001</v>
      </c>
      <c r="N67" s="129">
        <v>1.23444277</v>
      </c>
      <c r="O67" s="129">
        <v>0</v>
      </c>
      <c r="P67" s="129">
        <v>6.8816700000000003E-3</v>
      </c>
      <c r="Q67" s="129"/>
      <c r="R67" s="129"/>
      <c r="S67" s="129"/>
    </row>
    <row r="68" spans="1:19" hidden="1" outlineLevel="1">
      <c r="A68" s="9">
        <v>42278</v>
      </c>
      <c r="B68" s="129">
        <v>7269.9087443299995</v>
      </c>
      <c r="C68" s="129">
        <v>0.92169588999999996</v>
      </c>
      <c r="D68" s="129">
        <v>0</v>
      </c>
      <c r="E68" s="129">
        <v>0.92169588999999996</v>
      </c>
      <c r="F68" s="129">
        <v>1.9585707999999999</v>
      </c>
      <c r="G68" s="129">
        <v>1.9585707999999999</v>
      </c>
      <c r="H68" s="129">
        <v>0</v>
      </c>
      <c r="I68" s="129">
        <v>4701.3050243099997</v>
      </c>
      <c r="J68" s="129">
        <v>1.4237567600000001</v>
      </c>
      <c r="K68" s="129">
        <v>4699.8812675500003</v>
      </c>
      <c r="L68" s="129">
        <v>2565.7234533300002</v>
      </c>
      <c r="M68" s="129">
        <v>2564.45832157</v>
      </c>
      <c r="N68" s="129">
        <v>1.26513176</v>
      </c>
      <c r="O68" s="129">
        <v>0</v>
      </c>
      <c r="P68" s="129">
        <v>3.5730800000000002E-3</v>
      </c>
      <c r="Q68" s="129"/>
      <c r="R68" s="129"/>
      <c r="S68" s="129"/>
    </row>
    <row r="69" spans="1:19" hidden="1" outlineLevel="1">
      <c r="A69" s="9">
        <v>42309</v>
      </c>
      <c r="B69" s="129">
        <v>7538.4646605400003</v>
      </c>
      <c r="C69" s="129">
        <v>0.98624862000000002</v>
      </c>
      <c r="D69" s="129">
        <v>0</v>
      </c>
      <c r="E69" s="129">
        <v>0.98624862000000002</v>
      </c>
      <c r="F69" s="129">
        <v>1.55770516</v>
      </c>
      <c r="G69" s="129">
        <v>1.55770516</v>
      </c>
      <c r="H69" s="129">
        <v>0</v>
      </c>
      <c r="I69" s="129">
        <v>4912.9356035800001</v>
      </c>
      <c r="J69" s="129">
        <v>1.0295832599999999</v>
      </c>
      <c r="K69" s="129">
        <v>4911.9060203199997</v>
      </c>
      <c r="L69" s="129">
        <v>2622.9851031799999</v>
      </c>
      <c r="M69" s="129">
        <v>2621.7249925199999</v>
      </c>
      <c r="N69" s="129">
        <v>1.26011066</v>
      </c>
      <c r="O69" s="129">
        <v>0</v>
      </c>
      <c r="P69" s="129">
        <v>2.03396E-3</v>
      </c>
      <c r="Q69" s="129"/>
      <c r="R69" s="129"/>
      <c r="S69" s="129"/>
    </row>
    <row r="70" spans="1:19" hidden="1" outlineLevel="1">
      <c r="A70" s="9">
        <v>42339</v>
      </c>
      <c r="B70" s="129">
        <v>7010.9928804900001</v>
      </c>
      <c r="C70" s="129">
        <v>0.37995168000000001</v>
      </c>
      <c r="D70" s="129">
        <v>0</v>
      </c>
      <c r="E70" s="129">
        <v>0.37995168000000001</v>
      </c>
      <c r="F70" s="129">
        <v>2.9490605599999999</v>
      </c>
      <c r="G70" s="129">
        <v>2.9490605599999999</v>
      </c>
      <c r="H70" s="129">
        <v>0</v>
      </c>
      <c r="I70" s="129">
        <v>4650.72902522</v>
      </c>
      <c r="J70" s="129">
        <v>1.20896041</v>
      </c>
      <c r="K70" s="129">
        <v>4649.5200648099999</v>
      </c>
      <c r="L70" s="129">
        <v>2356.9348430300001</v>
      </c>
      <c r="M70" s="129">
        <v>2356.72385149</v>
      </c>
      <c r="N70" s="129">
        <v>0.21099154000000001</v>
      </c>
      <c r="O70" s="129">
        <v>0</v>
      </c>
      <c r="P70" s="129">
        <v>1.9766599999999999E-3</v>
      </c>
      <c r="Q70" s="129"/>
      <c r="R70" s="129"/>
      <c r="S70" s="129"/>
    </row>
    <row r="71" spans="1:19" hidden="1" outlineLevel="1">
      <c r="A71" s="9">
        <v>42370</v>
      </c>
      <c r="B71" s="129">
        <v>7030.3772686000002</v>
      </c>
      <c r="C71" s="129">
        <v>0.41973519999999997</v>
      </c>
      <c r="D71" s="129">
        <v>0</v>
      </c>
      <c r="E71" s="129">
        <v>0.41973519999999997</v>
      </c>
      <c r="F71" s="129">
        <v>1.5127827199999999</v>
      </c>
      <c r="G71" s="129">
        <v>1.46639904</v>
      </c>
      <c r="H71" s="129">
        <v>4.6383679999999997E-2</v>
      </c>
      <c r="I71" s="129">
        <v>4644.7275727400001</v>
      </c>
      <c r="J71" s="129">
        <v>0.65737168000000001</v>
      </c>
      <c r="K71" s="129">
        <v>4644.0702010599998</v>
      </c>
      <c r="L71" s="129">
        <v>2383.7171779400001</v>
      </c>
      <c r="M71" s="129">
        <v>2383.5062658699999</v>
      </c>
      <c r="N71" s="129">
        <v>0.21091207000000001</v>
      </c>
      <c r="O71" s="129">
        <v>0</v>
      </c>
      <c r="P71" s="129">
        <v>2.1836400000000001E-3</v>
      </c>
      <c r="Q71" s="129"/>
      <c r="R71" s="129"/>
      <c r="S71" s="129"/>
    </row>
    <row r="72" spans="1:19" hidden="1" outlineLevel="1">
      <c r="A72" s="9">
        <v>42401</v>
      </c>
      <c r="B72" s="129">
        <v>7086.5350175900003</v>
      </c>
      <c r="C72" s="129">
        <v>0.57324551000000001</v>
      </c>
      <c r="D72" s="129">
        <v>0</v>
      </c>
      <c r="E72" s="129">
        <v>0.57324551000000001</v>
      </c>
      <c r="F72" s="129">
        <v>2.2576316200000002</v>
      </c>
      <c r="G72" s="129">
        <v>2.2576316200000002</v>
      </c>
      <c r="H72" s="129">
        <v>0</v>
      </c>
      <c r="I72" s="129">
        <v>4623.3809822599997</v>
      </c>
      <c r="J72" s="129">
        <v>0.41872313999999999</v>
      </c>
      <c r="K72" s="129">
        <v>4622.9622591200005</v>
      </c>
      <c r="L72" s="129">
        <v>2460.3231581999999</v>
      </c>
      <c r="M72" s="129">
        <v>2459.95239171</v>
      </c>
      <c r="N72" s="129">
        <v>0.37076649</v>
      </c>
      <c r="O72" s="129">
        <v>0</v>
      </c>
      <c r="P72" s="129">
        <v>2.2291099999999999E-3</v>
      </c>
      <c r="Q72" s="129"/>
      <c r="R72" s="129"/>
      <c r="S72" s="129"/>
    </row>
    <row r="73" spans="1:19" hidden="1" outlineLevel="1">
      <c r="A73" s="9">
        <v>42430</v>
      </c>
      <c r="B73" s="129">
        <v>6409.5609287400002</v>
      </c>
      <c r="C73" s="129">
        <v>0.56341465999999996</v>
      </c>
      <c r="D73" s="129">
        <v>0</v>
      </c>
      <c r="E73" s="129">
        <v>0.56341465999999996</v>
      </c>
      <c r="F73" s="129">
        <v>2.1974810000000001E-2</v>
      </c>
      <c r="G73" s="129">
        <v>2.1974810000000001E-2</v>
      </c>
      <c r="H73" s="129">
        <v>0</v>
      </c>
      <c r="I73" s="129">
        <v>4003.7585132200002</v>
      </c>
      <c r="J73" s="129">
        <v>1.15536737</v>
      </c>
      <c r="K73" s="129">
        <v>4002.6031458500001</v>
      </c>
      <c r="L73" s="129">
        <v>2405.2170260500002</v>
      </c>
      <c r="M73" s="129">
        <v>2404.92847441</v>
      </c>
      <c r="N73" s="129">
        <v>0.28855164</v>
      </c>
      <c r="O73" s="129">
        <v>0</v>
      </c>
      <c r="P73" s="129">
        <v>2.4135099999999998E-3</v>
      </c>
      <c r="Q73" s="129"/>
      <c r="R73" s="129"/>
      <c r="S73" s="129"/>
    </row>
    <row r="74" spans="1:19" hidden="1" outlineLevel="1">
      <c r="A74" s="9">
        <v>42461</v>
      </c>
      <c r="B74" s="129">
        <v>6100.3581141599998</v>
      </c>
      <c r="C74" s="129">
        <v>0.60747057999999998</v>
      </c>
      <c r="D74" s="129">
        <v>0</v>
      </c>
      <c r="E74" s="129">
        <v>0.60747057999999998</v>
      </c>
      <c r="F74" s="129">
        <v>9.6529200000000006E-3</v>
      </c>
      <c r="G74" s="129">
        <v>9.6529200000000006E-3</v>
      </c>
      <c r="H74" s="129">
        <v>0</v>
      </c>
      <c r="I74" s="129">
        <v>3773.976318</v>
      </c>
      <c r="J74" s="129">
        <v>0.93852393999999995</v>
      </c>
      <c r="K74" s="129">
        <v>3773.0377940600001</v>
      </c>
      <c r="L74" s="129">
        <v>2325.7646726600001</v>
      </c>
      <c r="M74" s="129">
        <v>2325.6558282300002</v>
      </c>
      <c r="N74" s="129">
        <v>0.10884443000000001</v>
      </c>
      <c r="O74" s="129">
        <v>0</v>
      </c>
      <c r="P74" s="129">
        <v>1.8952699999999999E-3</v>
      </c>
      <c r="Q74" s="129"/>
      <c r="R74" s="129"/>
      <c r="S74" s="129"/>
    </row>
    <row r="75" spans="1:19" hidden="1" outlineLevel="1">
      <c r="A75" s="9">
        <v>42491</v>
      </c>
      <c r="B75" s="129">
        <v>6180.8759639399996</v>
      </c>
      <c r="C75" s="129">
        <v>0.62477930000000004</v>
      </c>
      <c r="D75" s="129">
        <v>0</v>
      </c>
      <c r="E75" s="129">
        <v>0.62477930000000004</v>
      </c>
      <c r="F75" s="129">
        <v>4.62818E-3</v>
      </c>
      <c r="G75" s="129">
        <v>4.62818E-3</v>
      </c>
      <c r="H75" s="129">
        <v>0</v>
      </c>
      <c r="I75" s="129">
        <v>3853.3038459300001</v>
      </c>
      <c r="J75" s="129">
        <v>0.67940597000000003</v>
      </c>
      <c r="K75" s="129">
        <v>3852.62443996</v>
      </c>
      <c r="L75" s="129">
        <v>2326.9427105300001</v>
      </c>
      <c r="M75" s="129">
        <v>2326.7886443000002</v>
      </c>
      <c r="N75" s="129">
        <v>0.15406623</v>
      </c>
      <c r="O75" s="129">
        <v>0</v>
      </c>
      <c r="P75" s="129">
        <v>2.1046900000000002E-3</v>
      </c>
      <c r="Q75" s="129"/>
      <c r="R75" s="129"/>
      <c r="S75" s="129"/>
    </row>
    <row r="76" spans="1:19" hidden="1" outlineLevel="1">
      <c r="A76" s="9">
        <v>42522</v>
      </c>
      <c r="B76" s="129">
        <v>6097.6003060800003</v>
      </c>
      <c r="C76" s="129">
        <v>0.55223842000000001</v>
      </c>
      <c r="D76" s="129">
        <v>0</v>
      </c>
      <c r="E76" s="129">
        <v>0.55223842000000001</v>
      </c>
      <c r="F76" s="129">
        <v>0</v>
      </c>
      <c r="G76" s="129">
        <v>0</v>
      </c>
      <c r="H76" s="129">
        <v>0</v>
      </c>
      <c r="I76" s="129">
        <v>3776.36231327</v>
      </c>
      <c r="J76" s="129">
        <v>0.61513735000000003</v>
      </c>
      <c r="K76" s="129">
        <v>3775.7471759199998</v>
      </c>
      <c r="L76" s="129">
        <v>2320.6857543900001</v>
      </c>
      <c r="M76" s="129">
        <v>2320.5360038200001</v>
      </c>
      <c r="N76" s="129">
        <v>0.14975057</v>
      </c>
      <c r="O76" s="129">
        <v>0</v>
      </c>
      <c r="P76" s="129">
        <v>2.5233299999999998E-3</v>
      </c>
      <c r="Q76" s="129"/>
      <c r="R76" s="129"/>
      <c r="S76" s="129"/>
    </row>
    <row r="77" spans="1:19" hidden="1" outlineLevel="1">
      <c r="A77" s="9">
        <v>42552</v>
      </c>
      <c r="B77" s="129">
        <v>5967.7473409100003</v>
      </c>
      <c r="C77" s="129">
        <v>0.46406196999999999</v>
      </c>
      <c r="D77" s="129">
        <v>0</v>
      </c>
      <c r="E77" s="129">
        <v>0.46406196999999999</v>
      </c>
      <c r="F77" s="129">
        <v>0</v>
      </c>
      <c r="G77" s="129">
        <v>0</v>
      </c>
      <c r="H77" s="129">
        <v>0</v>
      </c>
      <c r="I77" s="129">
        <v>3772.7211471000001</v>
      </c>
      <c r="J77" s="129">
        <v>0.57648544999999995</v>
      </c>
      <c r="K77" s="129">
        <v>3772.1446616500002</v>
      </c>
      <c r="L77" s="129">
        <v>2194.5621318399999</v>
      </c>
      <c r="M77" s="129">
        <v>2193.6393138600001</v>
      </c>
      <c r="N77" s="129">
        <v>0.92281798000000004</v>
      </c>
      <c r="O77" s="129">
        <v>0</v>
      </c>
      <c r="P77" s="129">
        <v>9.0786200000000008E-3</v>
      </c>
      <c r="Q77" s="129"/>
      <c r="R77" s="129"/>
      <c r="S77" s="129"/>
    </row>
    <row r="78" spans="1:19" hidden="1" outlineLevel="1">
      <c r="A78" s="9">
        <v>42583</v>
      </c>
      <c r="B78" s="129">
        <v>6283.0270351500003</v>
      </c>
      <c r="C78" s="129">
        <v>0.37648661</v>
      </c>
      <c r="D78" s="129">
        <v>0</v>
      </c>
      <c r="E78" s="129">
        <v>0.37648661</v>
      </c>
      <c r="F78" s="129">
        <v>0</v>
      </c>
      <c r="G78" s="129">
        <v>0</v>
      </c>
      <c r="H78" s="129">
        <v>0</v>
      </c>
      <c r="I78" s="129">
        <v>4013.4885288599999</v>
      </c>
      <c r="J78" s="129">
        <v>0.67662951000000005</v>
      </c>
      <c r="K78" s="129">
        <v>4012.8118993500002</v>
      </c>
      <c r="L78" s="129">
        <v>2269.16201968</v>
      </c>
      <c r="M78" s="129">
        <v>2268.23049158</v>
      </c>
      <c r="N78" s="129">
        <v>0.93152809999999997</v>
      </c>
      <c r="O78" s="129">
        <v>0</v>
      </c>
      <c r="P78" s="129">
        <v>3.1974299999999998E-3</v>
      </c>
      <c r="Q78" s="129"/>
      <c r="R78" s="129"/>
      <c r="S78" s="129"/>
    </row>
    <row r="79" spans="1:19" hidden="1" outlineLevel="1">
      <c r="A79" s="9">
        <v>42614</v>
      </c>
      <c r="B79" s="129">
        <v>6342.2484904499997</v>
      </c>
      <c r="C79" s="129">
        <v>0.33515595999999998</v>
      </c>
      <c r="D79" s="129">
        <v>0</v>
      </c>
      <c r="E79" s="129">
        <v>0.33515595999999998</v>
      </c>
      <c r="F79" s="129">
        <v>0</v>
      </c>
      <c r="G79" s="129">
        <v>0</v>
      </c>
      <c r="H79" s="129">
        <v>0</v>
      </c>
      <c r="I79" s="129">
        <v>4095.3405293300002</v>
      </c>
      <c r="J79" s="129">
        <v>0.70077411999999994</v>
      </c>
      <c r="K79" s="129">
        <v>4094.6397552100002</v>
      </c>
      <c r="L79" s="129">
        <v>2246.5728051599999</v>
      </c>
      <c r="M79" s="129">
        <v>2245.5459232200001</v>
      </c>
      <c r="N79" s="129">
        <v>1.02688194</v>
      </c>
      <c r="O79" s="129">
        <v>0</v>
      </c>
      <c r="P79" s="129">
        <v>5.2585999999999996E-4</v>
      </c>
      <c r="Q79" s="129"/>
      <c r="R79" s="129"/>
      <c r="S79" s="129"/>
    </row>
    <row r="80" spans="1:19" hidden="1" outlineLevel="1">
      <c r="A80" s="9">
        <v>42644</v>
      </c>
      <c r="B80" s="129">
        <v>6471.3719680300001</v>
      </c>
      <c r="C80" s="129">
        <v>0.33304801000000001</v>
      </c>
      <c r="D80" s="129">
        <v>0</v>
      </c>
      <c r="E80" s="129">
        <v>0.33304801000000001</v>
      </c>
      <c r="F80" s="129">
        <v>0</v>
      </c>
      <c r="G80" s="129">
        <v>0</v>
      </c>
      <c r="H80" s="129">
        <v>0</v>
      </c>
      <c r="I80" s="129">
        <v>4255.3448417299996</v>
      </c>
      <c r="J80" s="129">
        <v>1.29318372</v>
      </c>
      <c r="K80" s="129">
        <v>4254.0516580100002</v>
      </c>
      <c r="L80" s="129">
        <v>2215.6940782900001</v>
      </c>
      <c r="M80" s="129">
        <v>2214.7480856699999</v>
      </c>
      <c r="N80" s="129">
        <v>0.94599261999999995</v>
      </c>
      <c r="O80" s="129">
        <v>0</v>
      </c>
      <c r="P80" s="129">
        <v>5.4730000000000002E-4</v>
      </c>
      <c r="Q80" s="129"/>
      <c r="R80" s="129"/>
      <c r="S80" s="129"/>
    </row>
    <row r="81" spans="1:19" hidden="1" outlineLevel="1">
      <c r="A81" s="9">
        <v>42675</v>
      </c>
      <c r="B81" s="129">
        <v>6513.1960448399996</v>
      </c>
      <c r="C81" s="129">
        <v>0.39011802000000001</v>
      </c>
      <c r="D81" s="129">
        <v>0</v>
      </c>
      <c r="E81" s="129">
        <v>0.39011802000000001</v>
      </c>
      <c r="F81" s="129">
        <v>0</v>
      </c>
      <c r="G81" s="129">
        <v>0</v>
      </c>
      <c r="H81" s="129">
        <v>0</v>
      </c>
      <c r="I81" s="129">
        <v>4306.33823751</v>
      </c>
      <c r="J81" s="129">
        <v>1.4159177599999999</v>
      </c>
      <c r="K81" s="129">
        <v>4304.9223197499996</v>
      </c>
      <c r="L81" s="129">
        <v>2206.46768931</v>
      </c>
      <c r="M81" s="129">
        <v>2205.89035384</v>
      </c>
      <c r="N81" s="129">
        <v>0.57733546999999996</v>
      </c>
      <c r="O81" s="129">
        <v>0</v>
      </c>
      <c r="P81" s="129">
        <v>5.6910999999999995E-4</v>
      </c>
      <c r="Q81" s="129"/>
      <c r="R81" s="129"/>
      <c r="S81" s="129"/>
    </row>
    <row r="82" spans="1:19" hidden="1" outlineLevel="1">
      <c r="A82" s="9">
        <v>42705</v>
      </c>
      <c r="B82" s="129">
        <v>6625.0441574099996</v>
      </c>
      <c r="C82" s="129">
        <v>0.33604336000000001</v>
      </c>
      <c r="D82" s="129">
        <v>0</v>
      </c>
      <c r="E82" s="129">
        <v>0.33604336000000001</v>
      </c>
      <c r="F82" s="129">
        <v>0</v>
      </c>
      <c r="G82" s="129">
        <v>0</v>
      </c>
      <c r="H82" s="129">
        <v>0</v>
      </c>
      <c r="I82" s="129">
        <v>4394.09160686</v>
      </c>
      <c r="J82" s="129">
        <v>0.46274307999999997</v>
      </c>
      <c r="K82" s="129">
        <v>4393.6288637799998</v>
      </c>
      <c r="L82" s="129">
        <v>2230.61650719</v>
      </c>
      <c r="M82" s="129">
        <v>2230.4031382799999</v>
      </c>
      <c r="N82" s="129">
        <v>0.21336890999999999</v>
      </c>
      <c r="O82" s="129">
        <v>0</v>
      </c>
      <c r="P82" s="129">
        <v>5.9825000000000004E-4</v>
      </c>
      <c r="Q82" s="129"/>
      <c r="R82" s="129"/>
      <c r="S82" s="129"/>
    </row>
    <row r="83" spans="1:19" hidden="1" outlineLevel="1">
      <c r="A83" s="9">
        <v>42736</v>
      </c>
      <c r="B83" s="129">
        <v>6762.38650401</v>
      </c>
      <c r="C83" s="129">
        <v>0.32418690999999999</v>
      </c>
      <c r="D83" s="129">
        <v>0</v>
      </c>
      <c r="E83" s="129">
        <v>0.32418690999999999</v>
      </c>
      <c r="F83" s="129">
        <v>0</v>
      </c>
      <c r="G83" s="129">
        <v>0</v>
      </c>
      <c r="H83" s="129">
        <v>0</v>
      </c>
      <c r="I83" s="129">
        <v>4515.7867002399998</v>
      </c>
      <c r="J83" s="129">
        <v>0.99610761999999997</v>
      </c>
      <c r="K83" s="129">
        <v>4514.7905926200001</v>
      </c>
      <c r="L83" s="129">
        <v>2246.2756168599999</v>
      </c>
      <c r="M83" s="129">
        <v>2246.0723011300001</v>
      </c>
      <c r="N83" s="129">
        <v>0.20331573</v>
      </c>
      <c r="O83" s="129">
        <v>0</v>
      </c>
      <c r="P83" s="129">
        <v>6.2430000000000005E-4</v>
      </c>
      <c r="Q83" s="129"/>
      <c r="R83" s="129"/>
      <c r="S83" s="129"/>
    </row>
    <row r="84" spans="1:19" hidden="1" outlineLevel="1">
      <c r="A84" s="9">
        <v>42767</v>
      </c>
      <c r="B84" s="129">
        <v>6816.2223983499998</v>
      </c>
      <c r="C84" s="129">
        <v>0.48021944</v>
      </c>
      <c r="D84" s="129">
        <v>0</v>
      </c>
      <c r="E84" s="129">
        <v>0.48021944</v>
      </c>
      <c r="F84" s="129">
        <v>0</v>
      </c>
      <c r="G84" s="129">
        <v>0</v>
      </c>
      <c r="H84" s="129">
        <v>0</v>
      </c>
      <c r="I84" s="129">
        <v>4490.5518857500001</v>
      </c>
      <c r="J84" s="129">
        <v>1.1884085</v>
      </c>
      <c r="K84" s="129">
        <v>4489.36347725</v>
      </c>
      <c r="L84" s="129">
        <v>2325.1902931599998</v>
      </c>
      <c r="M84" s="129">
        <v>2324.9965045600002</v>
      </c>
      <c r="N84" s="129">
        <v>0.19378860000000001</v>
      </c>
      <c r="O84" s="129">
        <v>0</v>
      </c>
      <c r="P84" s="129">
        <v>1.117E-4</v>
      </c>
      <c r="Q84" s="129"/>
      <c r="R84" s="129"/>
      <c r="S84" s="129"/>
    </row>
    <row r="85" spans="1:19" hidden="1" outlineLevel="1">
      <c r="A85" s="9">
        <v>42795</v>
      </c>
      <c r="B85" s="129">
        <v>7008.8556208299997</v>
      </c>
      <c r="C85" s="129">
        <v>5.5063998300000003</v>
      </c>
      <c r="D85" s="129">
        <v>0</v>
      </c>
      <c r="E85" s="129">
        <v>5.5063998300000003</v>
      </c>
      <c r="F85" s="129">
        <v>0</v>
      </c>
      <c r="G85" s="129">
        <v>0</v>
      </c>
      <c r="H85" s="129">
        <v>0</v>
      </c>
      <c r="I85" s="129">
        <v>4595.9867797200004</v>
      </c>
      <c r="J85" s="129">
        <v>0.94556346999999996</v>
      </c>
      <c r="K85" s="129">
        <v>4595.0412162499997</v>
      </c>
      <c r="L85" s="129">
        <v>2407.36244128</v>
      </c>
      <c r="M85" s="129">
        <v>2407.17746842</v>
      </c>
      <c r="N85" s="129">
        <v>0.18497285999999999</v>
      </c>
      <c r="O85" s="129">
        <v>0</v>
      </c>
      <c r="P85" s="129">
        <v>0</v>
      </c>
      <c r="Q85" s="129"/>
      <c r="R85" s="129"/>
      <c r="S85" s="129"/>
    </row>
    <row r="86" spans="1:19" hidden="1" outlineLevel="1">
      <c r="A86" s="9">
        <v>42826</v>
      </c>
      <c r="B86" s="129">
        <v>6696.3890505700001</v>
      </c>
      <c r="C86" s="129">
        <v>5.4254254</v>
      </c>
      <c r="D86" s="129">
        <v>0</v>
      </c>
      <c r="E86" s="129">
        <v>5.4254254</v>
      </c>
      <c r="F86" s="129">
        <v>0</v>
      </c>
      <c r="G86" s="129">
        <v>0</v>
      </c>
      <c r="H86" s="129">
        <v>0</v>
      </c>
      <c r="I86" s="129">
        <v>4288.0943432499998</v>
      </c>
      <c r="J86" s="129">
        <v>1.9448065999999999</v>
      </c>
      <c r="K86" s="129">
        <v>4286.1495366500003</v>
      </c>
      <c r="L86" s="129">
        <v>2402.86928192</v>
      </c>
      <c r="M86" s="129">
        <v>2402.6522806600001</v>
      </c>
      <c r="N86" s="129">
        <v>0.21700126</v>
      </c>
      <c r="O86" s="129">
        <v>0</v>
      </c>
      <c r="P86" s="129">
        <v>0</v>
      </c>
      <c r="Q86" s="129"/>
      <c r="R86" s="129"/>
      <c r="S86" s="129"/>
    </row>
    <row r="87" spans="1:19" hidden="1" outlineLevel="1">
      <c r="A87" s="9">
        <v>42856</v>
      </c>
      <c r="B87" s="129">
        <v>6803.0093688099996</v>
      </c>
      <c r="C87" s="129">
        <v>5.36001539</v>
      </c>
      <c r="D87" s="129">
        <v>0</v>
      </c>
      <c r="E87" s="129">
        <v>5.36001539</v>
      </c>
      <c r="F87" s="129">
        <v>0</v>
      </c>
      <c r="G87" s="129">
        <v>0</v>
      </c>
      <c r="H87" s="129">
        <v>0</v>
      </c>
      <c r="I87" s="129">
        <v>4383.3946984100003</v>
      </c>
      <c r="J87" s="129">
        <v>1.39558285</v>
      </c>
      <c r="K87" s="129">
        <v>4381.9991155600001</v>
      </c>
      <c r="L87" s="129">
        <v>2414.2546550100001</v>
      </c>
      <c r="M87" s="129">
        <v>2413.8229373999998</v>
      </c>
      <c r="N87" s="129">
        <v>0.43171760999999997</v>
      </c>
      <c r="O87" s="129">
        <v>0</v>
      </c>
      <c r="P87" s="129">
        <v>0</v>
      </c>
      <c r="Q87" s="129"/>
      <c r="R87" s="129"/>
      <c r="S87" s="129"/>
    </row>
    <row r="88" spans="1:19" hidden="1" outlineLevel="1">
      <c r="A88" s="9">
        <v>42887</v>
      </c>
      <c r="B88" s="129">
        <v>6880.6290833800003</v>
      </c>
      <c r="C88" s="129">
        <v>5.2848001399999998</v>
      </c>
      <c r="D88" s="129">
        <v>0</v>
      </c>
      <c r="E88" s="129">
        <v>5.2848001399999998</v>
      </c>
      <c r="F88" s="129">
        <v>0</v>
      </c>
      <c r="G88" s="129">
        <v>0</v>
      </c>
      <c r="H88" s="129">
        <v>0</v>
      </c>
      <c r="I88" s="129">
        <v>4443.4699538900004</v>
      </c>
      <c r="J88" s="129">
        <v>1.8475973999999999</v>
      </c>
      <c r="K88" s="129">
        <v>4441.6223564900001</v>
      </c>
      <c r="L88" s="129">
        <v>2431.8743293500002</v>
      </c>
      <c r="M88" s="129">
        <v>2428.9907079200002</v>
      </c>
      <c r="N88" s="129">
        <v>2.8836214299999998</v>
      </c>
      <c r="O88" s="129">
        <v>0</v>
      </c>
      <c r="P88" s="129">
        <v>0</v>
      </c>
      <c r="Q88" s="129"/>
      <c r="R88" s="129"/>
      <c r="S88" s="129"/>
    </row>
    <row r="89" spans="1:19" hidden="1" outlineLevel="1">
      <c r="A89" s="9">
        <v>42917</v>
      </c>
      <c r="B89" s="129">
        <v>7037.2926852800001</v>
      </c>
      <c r="C89" s="129">
        <v>5.2086990399999999</v>
      </c>
      <c r="D89" s="129">
        <v>0</v>
      </c>
      <c r="E89" s="129">
        <v>5.2086990399999999</v>
      </c>
      <c r="F89" s="129">
        <v>0</v>
      </c>
      <c r="G89" s="129">
        <v>0</v>
      </c>
      <c r="H89" s="129">
        <v>0</v>
      </c>
      <c r="I89" s="129">
        <v>4582.6236215500003</v>
      </c>
      <c r="J89" s="129">
        <v>3.7471262599999999</v>
      </c>
      <c r="K89" s="129">
        <v>4578.8764952900001</v>
      </c>
      <c r="L89" s="129">
        <v>2449.46036469</v>
      </c>
      <c r="M89" s="129">
        <v>2446.6905965400001</v>
      </c>
      <c r="N89" s="129">
        <v>2.76976815</v>
      </c>
      <c r="O89" s="129">
        <v>0</v>
      </c>
      <c r="P89" s="129">
        <v>0</v>
      </c>
      <c r="Q89" s="129"/>
      <c r="R89" s="129"/>
      <c r="S89" s="129"/>
    </row>
    <row r="90" spans="1:19" hidden="1" outlineLevel="1">
      <c r="A90" s="9">
        <v>42948</v>
      </c>
      <c r="B90" s="129">
        <v>7652.3755329799997</v>
      </c>
      <c r="C90" s="129">
        <v>5.1306861100000001</v>
      </c>
      <c r="D90" s="129">
        <v>0</v>
      </c>
      <c r="E90" s="129">
        <v>5.1306861100000001</v>
      </c>
      <c r="F90" s="129">
        <v>0</v>
      </c>
      <c r="G90" s="129">
        <v>0</v>
      </c>
      <c r="H90" s="129">
        <v>0</v>
      </c>
      <c r="I90" s="129">
        <v>5128.4138115899996</v>
      </c>
      <c r="J90" s="129">
        <v>4.9755726400000002</v>
      </c>
      <c r="K90" s="129">
        <v>5123.4382389499997</v>
      </c>
      <c r="L90" s="129">
        <v>2518.8310352799999</v>
      </c>
      <c r="M90" s="129">
        <v>2514.3400552799999</v>
      </c>
      <c r="N90" s="129">
        <v>4.4909800000000004</v>
      </c>
      <c r="O90" s="129">
        <v>0</v>
      </c>
      <c r="P90" s="129">
        <v>0</v>
      </c>
      <c r="Q90" s="129"/>
      <c r="R90" s="129"/>
      <c r="S90" s="129"/>
    </row>
    <row r="91" spans="1:19" hidden="1" outlineLevel="1">
      <c r="A91" s="9">
        <v>42979</v>
      </c>
      <c r="B91" s="129">
        <v>8052.4792623200001</v>
      </c>
      <c r="C91" s="129">
        <v>5.0427103300000002</v>
      </c>
      <c r="D91" s="129">
        <v>0</v>
      </c>
      <c r="E91" s="129">
        <v>5.0427103300000002</v>
      </c>
      <c r="F91" s="129">
        <v>0</v>
      </c>
      <c r="G91" s="129">
        <v>0</v>
      </c>
      <c r="H91" s="129">
        <v>0</v>
      </c>
      <c r="I91" s="129">
        <v>5452.7260047500004</v>
      </c>
      <c r="J91" s="129">
        <v>4.9283368599999999</v>
      </c>
      <c r="K91" s="129">
        <v>5447.7976678900004</v>
      </c>
      <c r="L91" s="129">
        <v>2594.7105472399999</v>
      </c>
      <c r="M91" s="129">
        <v>2588.7345062700001</v>
      </c>
      <c r="N91" s="129">
        <v>5.9760409699999997</v>
      </c>
      <c r="O91" s="129">
        <v>0</v>
      </c>
      <c r="P91" s="129">
        <v>0</v>
      </c>
      <c r="Q91" s="129"/>
      <c r="R91" s="129"/>
      <c r="S91" s="129"/>
    </row>
    <row r="92" spans="1:19" hidden="1" outlineLevel="1">
      <c r="A92" s="9">
        <v>43009</v>
      </c>
      <c r="B92" s="129">
        <v>8311.2260354099999</v>
      </c>
      <c r="C92" s="129">
        <v>4.64792367</v>
      </c>
      <c r="D92" s="129">
        <v>0</v>
      </c>
      <c r="E92" s="129">
        <v>4.64792367</v>
      </c>
      <c r="F92" s="129">
        <v>0</v>
      </c>
      <c r="G92" s="129">
        <v>0</v>
      </c>
      <c r="H92" s="129">
        <v>0</v>
      </c>
      <c r="I92" s="129">
        <v>5676.2366830199999</v>
      </c>
      <c r="J92" s="129">
        <v>6.1779278199999998</v>
      </c>
      <c r="K92" s="129">
        <v>5670.0587551999997</v>
      </c>
      <c r="L92" s="129">
        <v>2630.3414287199998</v>
      </c>
      <c r="M92" s="129">
        <v>2625.1052159300002</v>
      </c>
      <c r="N92" s="129">
        <v>5.2362127899999997</v>
      </c>
      <c r="O92" s="129">
        <v>0</v>
      </c>
      <c r="P92" s="129">
        <v>0</v>
      </c>
      <c r="Q92" s="129"/>
      <c r="R92" s="129"/>
      <c r="S92" s="129"/>
    </row>
    <row r="93" spans="1:19" hidden="1" outlineLevel="1">
      <c r="A93" s="9">
        <v>43040</v>
      </c>
      <c r="B93" s="129">
        <v>8171.9536048500004</v>
      </c>
      <c r="C93" s="129">
        <v>4.5746334600000003</v>
      </c>
      <c r="D93" s="129">
        <v>0</v>
      </c>
      <c r="E93" s="129">
        <v>4.5746334600000003</v>
      </c>
      <c r="F93" s="129">
        <v>0</v>
      </c>
      <c r="G93" s="129">
        <v>0</v>
      </c>
      <c r="H93" s="129">
        <v>0</v>
      </c>
      <c r="I93" s="129">
        <v>5519.81897957</v>
      </c>
      <c r="J93" s="129">
        <v>6.3834552000000002</v>
      </c>
      <c r="K93" s="129">
        <v>5513.4355243700002</v>
      </c>
      <c r="L93" s="129">
        <v>2647.5599918200001</v>
      </c>
      <c r="M93" s="129">
        <v>2642.6026199299999</v>
      </c>
      <c r="N93" s="129">
        <v>4.9573718900000001</v>
      </c>
      <c r="O93" s="129">
        <v>0</v>
      </c>
      <c r="P93" s="129">
        <v>0</v>
      </c>
      <c r="Q93" s="129"/>
      <c r="R93" s="129"/>
      <c r="S93" s="129"/>
    </row>
    <row r="94" spans="1:19" hidden="1" outlineLevel="1">
      <c r="A94" s="9">
        <v>43070</v>
      </c>
      <c r="B94" s="129">
        <v>8485.4275939800009</v>
      </c>
      <c r="C94" s="129">
        <v>4.5936070500000001</v>
      </c>
      <c r="D94" s="129">
        <v>0</v>
      </c>
      <c r="E94" s="129">
        <v>4.5936070500000001</v>
      </c>
      <c r="F94" s="129">
        <v>0</v>
      </c>
      <c r="G94" s="129">
        <v>0</v>
      </c>
      <c r="H94" s="129">
        <v>0</v>
      </c>
      <c r="I94" s="129">
        <v>5650.65237574</v>
      </c>
      <c r="J94" s="129">
        <v>6.07169911</v>
      </c>
      <c r="K94" s="129">
        <v>5644.5806766300002</v>
      </c>
      <c r="L94" s="129">
        <v>2830.1816111899998</v>
      </c>
      <c r="M94" s="129">
        <v>2827.92218628</v>
      </c>
      <c r="N94" s="129">
        <v>2.2594249099999999</v>
      </c>
      <c r="O94" s="129">
        <v>0</v>
      </c>
      <c r="P94" s="129">
        <v>0</v>
      </c>
      <c r="Q94" s="129"/>
      <c r="R94" s="129"/>
      <c r="S94" s="129"/>
    </row>
    <row r="95" spans="1:19" hidden="1" outlineLevel="1">
      <c r="A95" s="9">
        <v>43101</v>
      </c>
      <c r="B95" s="129">
        <v>8758.8323302999997</v>
      </c>
      <c r="C95" s="129">
        <v>4.5240999000000004</v>
      </c>
      <c r="D95" s="129">
        <v>0</v>
      </c>
      <c r="E95" s="129">
        <v>4.5240999000000004</v>
      </c>
      <c r="F95" s="129">
        <v>0</v>
      </c>
      <c r="G95" s="129">
        <v>0</v>
      </c>
      <c r="H95" s="129">
        <v>0</v>
      </c>
      <c r="I95" s="129">
        <v>5959.8218551099999</v>
      </c>
      <c r="J95" s="129">
        <v>6.2284505599999997</v>
      </c>
      <c r="K95" s="129">
        <v>5953.5934045499998</v>
      </c>
      <c r="L95" s="129">
        <v>2794.4863752900001</v>
      </c>
      <c r="M95" s="129">
        <v>2792.6326416900001</v>
      </c>
      <c r="N95" s="129">
        <v>1.8537336</v>
      </c>
      <c r="O95" s="129">
        <v>0</v>
      </c>
      <c r="P95" s="129">
        <v>0</v>
      </c>
      <c r="Q95" s="129"/>
      <c r="R95" s="129"/>
      <c r="S95" s="129"/>
    </row>
    <row r="96" spans="1:19" hidden="1" outlineLevel="1">
      <c r="A96" s="9">
        <v>43132</v>
      </c>
      <c r="B96" s="129">
        <v>8650.1426730200001</v>
      </c>
      <c r="C96" s="129">
        <v>4.4520720200000001</v>
      </c>
      <c r="D96" s="129">
        <v>0</v>
      </c>
      <c r="E96" s="129">
        <v>4.4520720200000001</v>
      </c>
      <c r="F96" s="129">
        <v>0</v>
      </c>
      <c r="G96" s="129">
        <v>0</v>
      </c>
      <c r="H96" s="129">
        <v>0</v>
      </c>
      <c r="I96" s="129">
        <v>5871.1964712600002</v>
      </c>
      <c r="J96" s="129">
        <v>6.2482996499999999</v>
      </c>
      <c r="K96" s="129">
        <v>5864.9481716099999</v>
      </c>
      <c r="L96" s="129">
        <v>2774.4941297400001</v>
      </c>
      <c r="M96" s="129">
        <v>2772.71250091</v>
      </c>
      <c r="N96" s="129">
        <v>1.7816288300000001</v>
      </c>
      <c r="O96" s="129">
        <v>0</v>
      </c>
      <c r="P96" s="129">
        <v>0</v>
      </c>
      <c r="Q96" s="129"/>
      <c r="R96" s="129"/>
      <c r="S96" s="129"/>
    </row>
    <row r="97" spans="1:19" hidden="1" outlineLevel="1">
      <c r="A97" s="9">
        <v>43160</v>
      </c>
      <c r="B97" s="129">
        <v>8439.5645732100002</v>
      </c>
      <c r="C97" s="129">
        <v>4.1752115200000004</v>
      </c>
      <c r="D97" s="129">
        <v>0</v>
      </c>
      <c r="E97" s="129">
        <v>4.1752115200000004</v>
      </c>
      <c r="F97" s="129">
        <v>0</v>
      </c>
      <c r="G97" s="129">
        <v>0</v>
      </c>
      <c r="H97" s="129">
        <v>0</v>
      </c>
      <c r="I97" s="129">
        <v>5619.2630232499996</v>
      </c>
      <c r="J97" s="129">
        <v>3.0152355900000001</v>
      </c>
      <c r="K97" s="129">
        <v>5616.2477876599996</v>
      </c>
      <c r="L97" s="129">
        <v>2816.1263384399999</v>
      </c>
      <c r="M97" s="129">
        <v>2814.39600634</v>
      </c>
      <c r="N97" s="129">
        <v>1.7303321</v>
      </c>
      <c r="O97" s="129">
        <v>0</v>
      </c>
      <c r="P97" s="129">
        <v>0</v>
      </c>
      <c r="Q97" s="129"/>
      <c r="R97" s="129"/>
      <c r="S97" s="129"/>
    </row>
    <row r="98" spans="1:19" hidden="1" outlineLevel="1">
      <c r="A98" s="9">
        <v>43191</v>
      </c>
      <c r="B98" s="129">
        <v>8329.4434336899994</v>
      </c>
      <c r="C98" s="129">
        <v>4.1207854399999997</v>
      </c>
      <c r="D98" s="129">
        <v>0</v>
      </c>
      <c r="E98" s="129">
        <v>4.1207854399999997</v>
      </c>
      <c r="F98" s="129">
        <v>0</v>
      </c>
      <c r="G98" s="129">
        <v>0</v>
      </c>
      <c r="H98" s="129">
        <v>0</v>
      </c>
      <c r="I98" s="129">
        <v>5480.1734757499999</v>
      </c>
      <c r="J98" s="129">
        <v>2.8382612100000002</v>
      </c>
      <c r="K98" s="129">
        <v>5477.3352145400004</v>
      </c>
      <c r="L98" s="129">
        <v>2845.1491725000001</v>
      </c>
      <c r="M98" s="129">
        <v>2840.3030100400001</v>
      </c>
      <c r="N98" s="129">
        <v>4.8461624600000004</v>
      </c>
      <c r="O98" s="129">
        <v>0</v>
      </c>
      <c r="P98" s="129">
        <v>0</v>
      </c>
      <c r="Q98" s="129"/>
      <c r="R98" s="129"/>
      <c r="S98" s="129"/>
    </row>
    <row r="99" spans="1:19" hidden="1" outlineLevel="1">
      <c r="A99" s="9">
        <v>43221</v>
      </c>
      <c r="B99" s="129">
        <v>8636.6772508899994</v>
      </c>
      <c r="C99" s="129">
        <v>4.0777495000000004</v>
      </c>
      <c r="D99" s="129">
        <v>0</v>
      </c>
      <c r="E99" s="129">
        <v>4.0777495000000004</v>
      </c>
      <c r="F99" s="129">
        <v>0</v>
      </c>
      <c r="G99" s="129">
        <v>0</v>
      </c>
      <c r="H99" s="129">
        <v>0</v>
      </c>
      <c r="I99" s="129">
        <v>5718.8652438099998</v>
      </c>
      <c r="J99" s="129">
        <v>3.02346754</v>
      </c>
      <c r="K99" s="129">
        <v>5715.8417762700001</v>
      </c>
      <c r="L99" s="129">
        <v>2913.7342575799998</v>
      </c>
      <c r="M99" s="129">
        <v>2904.1379654299999</v>
      </c>
      <c r="N99" s="129">
        <v>9.59629215</v>
      </c>
      <c r="O99" s="129">
        <v>0</v>
      </c>
      <c r="P99" s="129">
        <v>0</v>
      </c>
      <c r="Q99" s="129"/>
      <c r="R99" s="129"/>
      <c r="S99" s="129"/>
    </row>
    <row r="100" spans="1:19" hidden="1" outlineLevel="1">
      <c r="A100" s="9">
        <v>43252</v>
      </c>
      <c r="B100" s="129">
        <v>8894.2334846199992</v>
      </c>
      <c r="C100" s="129">
        <v>4.0021977</v>
      </c>
      <c r="D100" s="129">
        <v>0</v>
      </c>
      <c r="E100" s="129">
        <v>4.0021977</v>
      </c>
      <c r="F100" s="129">
        <v>0</v>
      </c>
      <c r="G100" s="129">
        <v>0</v>
      </c>
      <c r="H100" s="129">
        <v>0</v>
      </c>
      <c r="I100" s="129">
        <v>5972.5239119300004</v>
      </c>
      <c r="J100" s="129">
        <v>7.5063680599999998</v>
      </c>
      <c r="K100" s="129">
        <v>5965.0175438699998</v>
      </c>
      <c r="L100" s="129">
        <v>2917.7073749900001</v>
      </c>
      <c r="M100" s="129">
        <v>2903.0382261899999</v>
      </c>
      <c r="N100" s="129">
        <v>14.6691488</v>
      </c>
      <c r="O100" s="129">
        <v>0</v>
      </c>
      <c r="P100" s="129">
        <v>2.3222E-4</v>
      </c>
      <c r="Q100" s="129"/>
      <c r="R100" s="129"/>
      <c r="S100" s="129"/>
    </row>
    <row r="101" spans="1:19" hidden="1" outlineLevel="1">
      <c r="A101" s="9">
        <v>43282</v>
      </c>
      <c r="B101" s="129">
        <v>9159.8462068499994</v>
      </c>
      <c r="C101" s="129">
        <v>3.07215376</v>
      </c>
      <c r="D101" s="129">
        <v>0</v>
      </c>
      <c r="E101" s="129">
        <v>3.07215376</v>
      </c>
      <c r="F101" s="129">
        <v>0</v>
      </c>
      <c r="G101" s="129">
        <v>0</v>
      </c>
      <c r="H101" s="129">
        <v>0</v>
      </c>
      <c r="I101" s="129">
        <v>6191.9592321</v>
      </c>
      <c r="J101" s="129">
        <v>7.2655303299999998</v>
      </c>
      <c r="K101" s="129">
        <v>6184.6937017700002</v>
      </c>
      <c r="L101" s="129">
        <v>2964.81482099</v>
      </c>
      <c r="M101" s="129">
        <v>2950.5921033899999</v>
      </c>
      <c r="N101" s="129">
        <v>14.222717599999999</v>
      </c>
      <c r="O101" s="129">
        <v>0</v>
      </c>
      <c r="P101" s="129">
        <v>5.0317000000000005E-4</v>
      </c>
      <c r="Q101" s="129"/>
      <c r="R101" s="129"/>
      <c r="S101" s="129"/>
    </row>
    <row r="102" spans="1:19" hidden="1" outlineLevel="1">
      <c r="A102" s="9">
        <v>43313</v>
      </c>
      <c r="B102" s="129">
        <v>9786.1545293399995</v>
      </c>
      <c r="C102" s="129">
        <v>2.9169671699999999</v>
      </c>
      <c r="D102" s="129">
        <v>0</v>
      </c>
      <c r="E102" s="129">
        <v>2.9169671699999999</v>
      </c>
      <c r="F102" s="129">
        <v>0</v>
      </c>
      <c r="G102" s="129">
        <v>0</v>
      </c>
      <c r="H102" s="129">
        <v>0</v>
      </c>
      <c r="I102" s="129">
        <v>6517.7878333099998</v>
      </c>
      <c r="J102" s="129">
        <v>7.4075448499999998</v>
      </c>
      <c r="K102" s="129">
        <v>6510.38028846</v>
      </c>
      <c r="L102" s="129">
        <v>3265.4497288600001</v>
      </c>
      <c r="M102" s="129">
        <v>3251.2242700699999</v>
      </c>
      <c r="N102" s="129">
        <v>14.225458789999999</v>
      </c>
      <c r="O102" s="129">
        <v>0</v>
      </c>
      <c r="P102" s="129">
        <v>0</v>
      </c>
      <c r="Q102" s="129"/>
      <c r="R102" s="129"/>
      <c r="S102" s="129"/>
    </row>
    <row r="103" spans="1:19" hidden="1" outlineLevel="1">
      <c r="A103" s="9">
        <v>43344</v>
      </c>
      <c r="B103" s="129">
        <v>9893.9301706000006</v>
      </c>
      <c r="C103" s="129">
        <v>2.89400149</v>
      </c>
      <c r="D103" s="129">
        <v>0</v>
      </c>
      <c r="E103" s="129">
        <v>2.89400149</v>
      </c>
      <c r="F103" s="129">
        <v>0</v>
      </c>
      <c r="G103" s="129">
        <v>0</v>
      </c>
      <c r="H103" s="129">
        <v>0</v>
      </c>
      <c r="I103" s="129">
        <v>6606.2069165399998</v>
      </c>
      <c r="J103" s="129">
        <v>7.3887702300000004</v>
      </c>
      <c r="K103" s="129">
        <v>6598.81814631</v>
      </c>
      <c r="L103" s="129">
        <v>3284.8292525699999</v>
      </c>
      <c r="M103" s="129">
        <v>3271.3356171700002</v>
      </c>
      <c r="N103" s="129">
        <v>13.493635400000001</v>
      </c>
      <c r="O103" s="129">
        <v>0</v>
      </c>
      <c r="P103" s="129">
        <v>2.9130000000000001E-5</v>
      </c>
      <c r="Q103" s="129"/>
      <c r="R103" s="129"/>
      <c r="S103" s="129"/>
    </row>
    <row r="104" spans="1:19" hidden="1" outlineLevel="1">
      <c r="A104" s="9">
        <v>43374</v>
      </c>
      <c r="B104" s="129">
        <v>10216.099262379999</v>
      </c>
      <c r="C104" s="129">
        <v>2.8308883800000002</v>
      </c>
      <c r="D104" s="129">
        <v>0</v>
      </c>
      <c r="E104" s="129">
        <v>2.8308883800000002</v>
      </c>
      <c r="F104" s="129">
        <v>2.54438298</v>
      </c>
      <c r="G104" s="129">
        <v>0</v>
      </c>
      <c r="H104" s="129">
        <v>2.54438298</v>
      </c>
      <c r="I104" s="129">
        <v>6901.3934755199998</v>
      </c>
      <c r="J104" s="129">
        <v>6.9297007099999997</v>
      </c>
      <c r="K104" s="129">
        <v>6894.4637748100004</v>
      </c>
      <c r="L104" s="129">
        <v>3309.3305154999998</v>
      </c>
      <c r="M104" s="129">
        <v>3296.7537182699998</v>
      </c>
      <c r="N104" s="129">
        <v>12.57679723</v>
      </c>
      <c r="O104" s="129">
        <v>0</v>
      </c>
      <c r="P104" s="129">
        <v>3.4174999999999999E-4</v>
      </c>
      <c r="Q104" s="129"/>
      <c r="R104" s="129"/>
      <c r="S104" s="129"/>
    </row>
    <row r="105" spans="1:19" hidden="1" outlineLevel="1">
      <c r="A105" s="9">
        <v>43405</v>
      </c>
      <c r="B105" s="129">
        <v>10645.75978515</v>
      </c>
      <c r="C105" s="129">
        <v>2.8068983200000002</v>
      </c>
      <c r="D105" s="129">
        <v>0</v>
      </c>
      <c r="E105" s="129">
        <v>2.8068983200000002</v>
      </c>
      <c r="F105" s="129">
        <v>3.3557712199999998</v>
      </c>
      <c r="G105" s="129">
        <v>0</v>
      </c>
      <c r="H105" s="129">
        <v>3.3557712199999998</v>
      </c>
      <c r="I105" s="129">
        <v>7294.3144382800001</v>
      </c>
      <c r="J105" s="129">
        <v>7.1354639400000002</v>
      </c>
      <c r="K105" s="129">
        <v>7287.1789743400004</v>
      </c>
      <c r="L105" s="129">
        <v>3345.2826773299998</v>
      </c>
      <c r="M105" s="129">
        <v>3331.80337611</v>
      </c>
      <c r="N105" s="129">
        <v>13.47930122</v>
      </c>
      <c r="O105" s="129">
        <v>0</v>
      </c>
      <c r="P105" s="129">
        <v>5.6868000000000001E-4</v>
      </c>
      <c r="Q105" s="129"/>
      <c r="R105" s="129"/>
      <c r="S105" s="129"/>
    </row>
    <row r="106" spans="1:19" hidden="1" outlineLevel="1">
      <c r="A106" s="9">
        <v>43435</v>
      </c>
      <c r="B106" s="129">
        <v>10264.65818721</v>
      </c>
      <c r="C106" s="129">
        <v>2.7584136099999998</v>
      </c>
      <c r="D106" s="129">
        <v>0</v>
      </c>
      <c r="E106" s="129">
        <v>2.7584136099999998</v>
      </c>
      <c r="F106" s="129">
        <v>3.2997569200000001</v>
      </c>
      <c r="G106" s="129">
        <v>0</v>
      </c>
      <c r="H106" s="129">
        <v>3.2997569200000001</v>
      </c>
      <c r="I106" s="129">
        <v>7058.1303317600004</v>
      </c>
      <c r="J106" s="129">
        <v>6.6573897000000004</v>
      </c>
      <c r="K106" s="129">
        <v>7051.4729420599997</v>
      </c>
      <c r="L106" s="129">
        <v>3200.46968492</v>
      </c>
      <c r="M106" s="129">
        <v>3192.5805397200002</v>
      </c>
      <c r="N106" s="129">
        <v>7.8891451999999997</v>
      </c>
      <c r="O106" s="129">
        <v>0</v>
      </c>
      <c r="P106" s="129">
        <v>8.9900000000000003E-6</v>
      </c>
      <c r="Q106" s="129"/>
      <c r="R106" s="129"/>
      <c r="S106" s="129"/>
    </row>
    <row r="107" spans="1:19" hidden="1" outlineLevel="1">
      <c r="A107" s="9">
        <v>43466</v>
      </c>
      <c r="B107" s="129">
        <v>10580.559989859999</v>
      </c>
      <c r="C107" s="129">
        <v>2.68823604</v>
      </c>
      <c r="D107" s="129">
        <v>0</v>
      </c>
      <c r="E107" s="129">
        <v>2.68823604</v>
      </c>
      <c r="F107" s="129">
        <v>3.54930425</v>
      </c>
      <c r="G107" s="129">
        <v>0</v>
      </c>
      <c r="H107" s="129">
        <v>3.54930425</v>
      </c>
      <c r="I107" s="129">
        <v>7322.6328663499999</v>
      </c>
      <c r="J107" s="129">
        <v>10.50784097</v>
      </c>
      <c r="K107" s="129">
        <v>7312.1250253799999</v>
      </c>
      <c r="L107" s="129">
        <v>3251.6895832199998</v>
      </c>
      <c r="M107" s="129">
        <v>3244.3057128800001</v>
      </c>
      <c r="N107" s="129">
        <v>7.3838703399999996</v>
      </c>
      <c r="O107" s="129">
        <v>0</v>
      </c>
      <c r="P107" s="129">
        <v>0</v>
      </c>
      <c r="Q107" s="129"/>
      <c r="R107" s="129"/>
      <c r="S107" s="129"/>
    </row>
    <row r="108" spans="1:19" hidden="1" outlineLevel="1">
      <c r="A108" s="9">
        <v>43497</v>
      </c>
      <c r="B108" s="129">
        <v>10513.521948469999</v>
      </c>
      <c r="C108" s="129">
        <v>2.77352642</v>
      </c>
      <c r="D108" s="129">
        <v>0</v>
      </c>
      <c r="E108" s="129">
        <v>2.77352642</v>
      </c>
      <c r="F108" s="129">
        <v>3.5375340400000002</v>
      </c>
      <c r="G108" s="129">
        <v>0</v>
      </c>
      <c r="H108" s="129">
        <v>3.5375340400000002</v>
      </c>
      <c r="I108" s="129">
        <v>7234.4899329399996</v>
      </c>
      <c r="J108" s="129">
        <v>14.219350670000001</v>
      </c>
      <c r="K108" s="129">
        <v>7220.27058227</v>
      </c>
      <c r="L108" s="129">
        <v>3272.7209550699999</v>
      </c>
      <c r="M108" s="129">
        <v>3266.2088947299999</v>
      </c>
      <c r="N108" s="129">
        <v>6.5120603399999997</v>
      </c>
      <c r="O108" s="129">
        <v>0</v>
      </c>
      <c r="P108" s="129">
        <v>0</v>
      </c>
      <c r="Q108" s="129"/>
      <c r="R108" s="129"/>
      <c r="S108" s="129"/>
    </row>
    <row r="109" spans="1:19" hidden="1" outlineLevel="1">
      <c r="A109" s="9">
        <v>43525</v>
      </c>
      <c r="B109" s="129">
        <v>10567.484067060001</v>
      </c>
      <c r="C109" s="129">
        <v>28.794535960000001</v>
      </c>
      <c r="D109" s="129">
        <v>7.1300000000000003E-6</v>
      </c>
      <c r="E109" s="129">
        <v>28.794528830000001</v>
      </c>
      <c r="F109" s="129">
        <v>3.1030144599999998</v>
      </c>
      <c r="G109" s="129">
        <v>0</v>
      </c>
      <c r="H109" s="129">
        <v>3.1030144599999998</v>
      </c>
      <c r="I109" s="129">
        <v>7195.7525632500001</v>
      </c>
      <c r="J109" s="129">
        <v>14.008623350000001</v>
      </c>
      <c r="K109" s="129">
        <v>7181.7439399000004</v>
      </c>
      <c r="L109" s="129">
        <v>3339.8339533899998</v>
      </c>
      <c r="M109" s="129">
        <v>3333.13027818</v>
      </c>
      <c r="N109" s="129">
        <v>6.7036752100000001</v>
      </c>
      <c r="O109" s="129">
        <v>0</v>
      </c>
      <c r="P109" s="129">
        <v>3.45E-6</v>
      </c>
      <c r="Q109" s="129"/>
      <c r="R109" s="129"/>
      <c r="S109" s="129"/>
    </row>
    <row r="110" spans="1:19" hidden="1" outlineLevel="1">
      <c r="A110" s="9">
        <v>43556</v>
      </c>
      <c r="B110" s="129">
        <v>10460.369163060001</v>
      </c>
      <c r="C110" s="129">
        <v>27.67000264</v>
      </c>
      <c r="D110" s="129">
        <v>0</v>
      </c>
      <c r="E110" s="129">
        <v>27.67000264</v>
      </c>
      <c r="F110" s="129">
        <v>3.8849620200000001</v>
      </c>
      <c r="G110" s="129">
        <v>0</v>
      </c>
      <c r="H110" s="129">
        <v>3.8849620200000001</v>
      </c>
      <c r="I110" s="129">
        <v>7081.8644636899999</v>
      </c>
      <c r="J110" s="129">
        <v>13.4352505</v>
      </c>
      <c r="K110" s="129">
        <v>7068.4292131900002</v>
      </c>
      <c r="L110" s="129">
        <v>3346.94973471</v>
      </c>
      <c r="M110" s="129">
        <v>3335.3837812000002</v>
      </c>
      <c r="N110" s="129">
        <v>11.56595351</v>
      </c>
      <c r="O110" s="129">
        <v>0</v>
      </c>
      <c r="P110" s="129">
        <v>3.2360000000000002E-5</v>
      </c>
      <c r="Q110" s="129"/>
      <c r="R110" s="129"/>
      <c r="S110" s="129"/>
    </row>
    <row r="111" spans="1:19" hidden="1" outlineLevel="1">
      <c r="A111" s="9">
        <v>43586</v>
      </c>
      <c r="B111" s="129">
        <v>10584.31576032</v>
      </c>
      <c r="C111" s="129">
        <v>27.17695058</v>
      </c>
      <c r="D111" s="129">
        <v>0</v>
      </c>
      <c r="E111" s="129">
        <v>27.17695058</v>
      </c>
      <c r="F111" s="129">
        <v>3.5057831899999998</v>
      </c>
      <c r="G111" s="129">
        <v>0</v>
      </c>
      <c r="H111" s="129">
        <v>3.5057831899999998</v>
      </c>
      <c r="I111" s="129">
        <v>7178.4927411600002</v>
      </c>
      <c r="J111" s="129">
        <v>13.939174980000001</v>
      </c>
      <c r="K111" s="129">
        <v>7164.5535661800004</v>
      </c>
      <c r="L111" s="129">
        <v>3375.1402853899999</v>
      </c>
      <c r="M111" s="129">
        <v>3361.0809893599999</v>
      </c>
      <c r="N111" s="129">
        <v>14.05929603</v>
      </c>
      <c r="O111" s="129">
        <v>0</v>
      </c>
      <c r="P111" s="129">
        <v>1.04685E-3</v>
      </c>
      <c r="Q111" s="129"/>
      <c r="R111" s="129"/>
      <c r="S111" s="129"/>
    </row>
    <row r="112" spans="1:19" hidden="1" outlineLevel="1">
      <c r="A112" s="9">
        <v>43617</v>
      </c>
      <c r="B112" s="129">
        <v>10203.09539635</v>
      </c>
      <c r="C112" s="129">
        <v>25.861876580000001</v>
      </c>
      <c r="D112" s="129">
        <v>0</v>
      </c>
      <c r="E112" s="129">
        <v>25.861876580000001</v>
      </c>
      <c r="F112" s="129">
        <v>3.4043931399999998</v>
      </c>
      <c r="G112" s="129">
        <v>0</v>
      </c>
      <c r="H112" s="129">
        <v>3.4043931399999998</v>
      </c>
      <c r="I112" s="129">
        <v>7087.7806163300002</v>
      </c>
      <c r="J112" s="129">
        <v>14.155388719999999</v>
      </c>
      <c r="K112" s="129">
        <v>7073.6252276100004</v>
      </c>
      <c r="L112" s="129">
        <v>3086.0485103000001</v>
      </c>
      <c r="M112" s="129">
        <v>3071.2777228599998</v>
      </c>
      <c r="N112" s="129">
        <v>14.770787439999999</v>
      </c>
      <c r="O112" s="129">
        <v>0</v>
      </c>
      <c r="P112" s="129">
        <v>1.70592E-2</v>
      </c>
      <c r="Q112" s="129"/>
      <c r="R112" s="129"/>
      <c r="S112" s="129"/>
    </row>
    <row r="113" spans="1:19" hidden="1" outlineLevel="1">
      <c r="A113" s="9">
        <v>43647</v>
      </c>
      <c r="B113" s="129">
        <v>10048.690764520001</v>
      </c>
      <c r="C113" s="129">
        <v>24.237466210000001</v>
      </c>
      <c r="D113" s="129">
        <v>0</v>
      </c>
      <c r="E113" s="129">
        <v>24.237466210000001</v>
      </c>
      <c r="F113" s="129">
        <v>4.0415152299999999</v>
      </c>
      <c r="G113" s="129">
        <v>0</v>
      </c>
      <c r="H113" s="129">
        <v>4.0415152299999999</v>
      </c>
      <c r="I113" s="129">
        <v>6926.4561499900001</v>
      </c>
      <c r="J113" s="129">
        <v>13.965064030000001</v>
      </c>
      <c r="K113" s="129">
        <v>6912.4910859600004</v>
      </c>
      <c r="L113" s="129">
        <v>3093.95563309</v>
      </c>
      <c r="M113" s="129">
        <v>3079.2812072699999</v>
      </c>
      <c r="N113" s="129">
        <v>14.67442582</v>
      </c>
      <c r="O113" s="129">
        <v>0</v>
      </c>
      <c r="P113" s="129">
        <v>6.2132350000000003E-2</v>
      </c>
      <c r="Q113" s="129"/>
      <c r="R113" s="129"/>
      <c r="S113" s="129"/>
    </row>
    <row r="114" spans="1:19" hidden="1" outlineLevel="1">
      <c r="A114" s="9">
        <v>43678</v>
      </c>
      <c r="B114" s="129">
        <v>10320.849402870001</v>
      </c>
      <c r="C114" s="129">
        <v>23.786767640000001</v>
      </c>
      <c r="D114" s="129">
        <v>0</v>
      </c>
      <c r="E114" s="129">
        <v>23.786767640000001</v>
      </c>
      <c r="F114" s="129">
        <v>4.4014096399999998</v>
      </c>
      <c r="G114" s="129">
        <v>0</v>
      </c>
      <c r="H114" s="129">
        <v>4.4014096399999998</v>
      </c>
      <c r="I114" s="129">
        <v>7120.5096962600001</v>
      </c>
      <c r="J114" s="129">
        <v>13.870992790000001</v>
      </c>
      <c r="K114" s="129">
        <v>7106.6387034700001</v>
      </c>
      <c r="L114" s="129">
        <v>3172.1515293299999</v>
      </c>
      <c r="M114" s="129">
        <v>3158.03947995</v>
      </c>
      <c r="N114" s="129">
        <v>14.11204938</v>
      </c>
      <c r="O114" s="129">
        <v>0</v>
      </c>
      <c r="P114" s="129">
        <v>7.8214740000000005E-2</v>
      </c>
      <c r="Q114" s="129"/>
      <c r="R114" s="129"/>
      <c r="S114" s="129"/>
    </row>
    <row r="115" spans="1:19" hidden="1" outlineLevel="1">
      <c r="A115" s="9">
        <v>43709</v>
      </c>
      <c r="B115" s="129">
        <v>10226.2943844</v>
      </c>
      <c r="C115" s="129">
        <v>22.200670850000002</v>
      </c>
      <c r="D115" s="129">
        <v>0</v>
      </c>
      <c r="E115" s="129">
        <v>22.200670850000002</v>
      </c>
      <c r="F115" s="129">
        <v>4.3362605700000003</v>
      </c>
      <c r="G115" s="129">
        <v>0</v>
      </c>
      <c r="H115" s="129">
        <v>4.3362605700000003</v>
      </c>
      <c r="I115" s="129">
        <v>7024.36074061</v>
      </c>
      <c r="J115" s="129">
        <v>13.67794825</v>
      </c>
      <c r="K115" s="129">
        <v>7010.6827923600003</v>
      </c>
      <c r="L115" s="129">
        <v>3175.3967123699999</v>
      </c>
      <c r="M115" s="129">
        <v>3163.6386817500002</v>
      </c>
      <c r="N115" s="129">
        <v>11.75803062</v>
      </c>
      <c r="O115" s="129">
        <v>0</v>
      </c>
      <c r="P115" s="129">
        <v>7.9847000000000001E-2</v>
      </c>
      <c r="Q115" s="129"/>
      <c r="R115" s="129"/>
      <c r="S115" s="129"/>
    </row>
    <row r="116" spans="1:19" hidden="1" outlineLevel="1">
      <c r="A116" s="9">
        <v>43739</v>
      </c>
      <c r="B116" s="129">
        <v>10605.79025129</v>
      </c>
      <c r="C116" s="129">
        <v>22.369148110000001</v>
      </c>
      <c r="D116" s="129">
        <v>0</v>
      </c>
      <c r="E116" s="129">
        <v>22.369148110000001</v>
      </c>
      <c r="F116" s="129">
        <v>4.5722949100000001</v>
      </c>
      <c r="G116" s="129">
        <v>0</v>
      </c>
      <c r="H116" s="129">
        <v>4.5722949100000001</v>
      </c>
      <c r="I116" s="129">
        <v>7353.95200862</v>
      </c>
      <c r="J116" s="129">
        <v>17.48850217</v>
      </c>
      <c r="K116" s="129">
        <v>7336.4635064499998</v>
      </c>
      <c r="L116" s="129">
        <v>3224.89679965</v>
      </c>
      <c r="M116" s="129">
        <v>3210.8406370600001</v>
      </c>
      <c r="N116" s="129">
        <v>14.05616259</v>
      </c>
      <c r="O116" s="129">
        <v>0</v>
      </c>
      <c r="P116" s="129">
        <v>0.11527249000000001</v>
      </c>
      <c r="Q116" s="129"/>
      <c r="R116" s="129"/>
      <c r="S116" s="129"/>
    </row>
    <row r="117" spans="1:19" hidden="1" outlineLevel="1">
      <c r="A117" s="9">
        <v>43770</v>
      </c>
      <c r="B117" s="129">
        <v>10300.52519491</v>
      </c>
      <c r="C117" s="129">
        <v>21.02502308</v>
      </c>
      <c r="D117" s="129">
        <v>0</v>
      </c>
      <c r="E117" s="129">
        <v>21.02502308</v>
      </c>
      <c r="F117" s="129">
        <v>4.11332246</v>
      </c>
      <c r="G117" s="129">
        <v>0</v>
      </c>
      <c r="H117" s="129">
        <v>4.11332246</v>
      </c>
      <c r="I117" s="129">
        <v>7051.5215133399997</v>
      </c>
      <c r="J117" s="129">
        <v>17.360236669999999</v>
      </c>
      <c r="K117" s="129">
        <v>7034.16127667</v>
      </c>
      <c r="L117" s="129">
        <v>3223.86533603</v>
      </c>
      <c r="M117" s="129">
        <v>3210.4925665300002</v>
      </c>
      <c r="N117" s="129">
        <v>13.3727695</v>
      </c>
      <c r="O117" s="129">
        <v>0</v>
      </c>
      <c r="P117" s="129">
        <v>0.12700402999999999</v>
      </c>
      <c r="Q117" s="129"/>
      <c r="R117" s="129"/>
      <c r="S117" s="129"/>
    </row>
    <row r="118" spans="1:19" hidden="1" outlineLevel="1">
      <c r="A118" s="9">
        <v>43800</v>
      </c>
      <c r="B118" s="129">
        <v>10249.008953619999</v>
      </c>
      <c r="C118" s="129">
        <v>20.181441450000001</v>
      </c>
      <c r="D118" s="129">
        <v>0</v>
      </c>
      <c r="E118" s="129">
        <v>20.181441450000001</v>
      </c>
      <c r="F118" s="129">
        <v>3.6071512299999999</v>
      </c>
      <c r="G118" s="129">
        <v>0</v>
      </c>
      <c r="H118" s="129">
        <v>3.6071512299999999</v>
      </c>
      <c r="I118" s="129">
        <v>6991.2169584800004</v>
      </c>
      <c r="J118" s="129">
        <v>16.033049389999999</v>
      </c>
      <c r="K118" s="129">
        <v>6975.1839090900003</v>
      </c>
      <c r="L118" s="129">
        <v>3234.00340246</v>
      </c>
      <c r="M118" s="129">
        <v>3223.9634778599998</v>
      </c>
      <c r="N118" s="129">
        <v>10.039924600000001</v>
      </c>
      <c r="O118" s="129">
        <v>0</v>
      </c>
      <c r="P118" s="129">
        <v>0.14339215</v>
      </c>
      <c r="Q118" s="129"/>
      <c r="R118" s="129"/>
      <c r="S118" s="129"/>
    </row>
    <row r="119" spans="1:19" hidden="1" outlineLevel="1">
      <c r="A119" s="9">
        <v>43831</v>
      </c>
      <c r="B119" s="129">
        <v>10429.97866646</v>
      </c>
      <c r="C119" s="129">
        <v>20.506286469999999</v>
      </c>
      <c r="D119" s="129">
        <v>0</v>
      </c>
      <c r="E119" s="129">
        <v>20.506286469999999</v>
      </c>
      <c r="F119" s="129">
        <v>3.2277462200000002</v>
      </c>
      <c r="G119" s="129">
        <v>0</v>
      </c>
      <c r="H119" s="129">
        <v>3.2277462200000002</v>
      </c>
      <c r="I119" s="129">
        <v>7105.43887266</v>
      </c>
      <c r="J119" s="129">
        <v>12.81766526</v>
      </c>
      <c r="K119" s="129">
        <v>7092.6212073999995</v>
      </c>
      <c r="L119" s="129">
        <v>3300.8057611099998</v>
      </c>
      <c r="M119" s="129">
        <v>3291.1403382399999</v>
      </c>
      <c r="N119" s="129">
        <v>9.6654228700000004</v>
      </c>
      <c r="O119" s="129">
        <v>0</v>
      </c>
      <c r="P119" s="129">
        <v>0.13987986999999999</v>
      </c>
      <c r="Q119" s="129"/>
      <c r="R119" s="129"/>
      <c r="S119" s="129"/>
    </row>
    <row r="120" spans="1:19" hidden="1" outlineLevel="1">
      <c r="A120" s="9">
        <v>43862</v>
      </c>
      <c r="B120" s="129">
        <v>10137.54964634</v>
      </c>
      <c r="C120" s="129">
        <v>19.49874994</v>
      </c>
      <c r="D120" s="129">
        <v>0</v>
      </c>
      <c r="E120" s="129">
        <v>19.49874994</v>
      </c>
      <c r="F120" s="129">
        <v>2.76868611</v>
      </c>
      <c r="G120" s="129">
        <v>0</v>
      </c>
      <c r="H120" s="129">
        <v>2.76868611</v>
      </c>
      <c r="I120" s="129">
        <v>6777.4848544400002</v>
      </c>
      <c r="J120" s="129">
        <v>12.39488441</v>
      </c>
      <c r="K120" s="129">
        <v>6765.0899700299997</v>
      </c>
      <c r="L120" s="129">
        <v>3337.7973558499998</v>
      </c>
      <c r="M120" s="129">
        <v>3328.5802869600002</v>
      </c>
      <c r="N120" s="129">
        <v>9.2170688900000002</v>
      </c>
      <c r="O120" s="129">
        <v>0</v>
      </c>
      <c r="P120" s="129">
        <v>0.11900242</v>
      </c>
      <c r="Q120" s="129"/>
      <c r="R120" s="129"/>
      <c r="S120" s="129"/>
    </row>
    <row r="121" spans="1:19" hidden="1" outlineLevel="1">
      <c r="A121" s="9">
        <v>43891</v>
      </c>
      <c r="B121" s="129">
        <v>10417.416782439999</v>
      </c>
      <c r="C121" s="129">
        <v>1.8018225699999999</v>
      </c>
      <c r="D121" s="129">
        <v>0</v>
      </c>
      <c r="E121" s="129">
        <v>1.8018225699999999</v>
      </c>
      <c r="F121" s="129">
        <v>2.32700065</v>
      </c>
      <c r="G121" s="129">
        <v>0</v>
      </c>
      <c r="H121" s="129">
        <v>2.32700065</v>
      </c>
      <c r="I121" s="129">
        <v>6980.7921053600003</v>
      </c>
      <c r="J121" s="129">
        <v>12.50305155</v>
      </c>
      <c r="K121" s="129">
        <v>6968.28905381</v>
      </c>
      <c r="L121" s="129">
        <v>3432.4958538599999</v>
      </c>
      <c r="M121" s="129">
        <v>3424.3466176799998</v>
      </c>
      <c r="N121" s="129">
        <v>8.1492361800000008</v>
      </c>
      <c r="O121" s="129">
        <v>0</v>
      </c>
      <c r="P121" s="129">
        <v>0.12611219000000001</v>
      </c>
      <c r="Q121" s="129"/>
      <c r="R121" s="129"/>
      <c r="S121" s="129"/>
    </row>
    <row r="122" spans="1:19" hidden="1" outlineLevel="1">
      <c r="A122" s="9">
        <v>43922</v>
      </c>
      <c r="B122" s="129">
        <v>9946.0886278899998</v>
      </c>
      <c r="C122" s="129">
        <v>1.7413414</v>
      </c>
      <c r="D122" s="129">
        <v>0</v>
      </c>
      <c r="E122" s="129">
        <v>1.7413414</v>
      </c>
      <c r="F122" s="129">
        <v>1.87702762</v>
      </c>
      <c r="G122" s="129">
        <v>0</v>
      </c>
      <c r="H122" s="129">
        <v>1.87702762</v>
      </c>
      <c r="I122" s="129">
        <v>6627.7053926299996</v>
      </c>
      <c r="J122" s="129">
        <v>12.54794279</v>
      </c>
      <c r="K122" s="129">
        <v>6615.1574498399996</v>
      </c>
      <c r="L122" s="129">
        <v>3314.7648662400002</v>
      </c>
      <c r="M122" s="129">
        <v>3301.89846304</v>
      </c>
      <c r="N122" s="129">
        <v>12.866403200000001</v>
      </c>
      <c r="O122" s="129">
        <v>0</v>
      </c>
      <c r="P122" s="129">
        <v>0.13025022</v>
      </c>
      <c r="Q122" s="129"/>
      <c r="R122" s="129"/>
      <c r="S122" s="129"/>
    </row>
    <row r="123" spans="1:19" hidden="1" outlineLevel="1">
      <c r="A123" s="9">
        <v>43952</v>
      </c>
      <c r="B123" s="129">
        <v>9972.3964034799992</v>
      </c>
      <c r="C123" s="129">
        <v>1.25450448</v>
      </c>
      <c r="D123" s="129">
        <v>0</v>
      </c>
      <c r="E123" s="129">
        <v>1.25450448</v>
      </c>
      <c r="F123" s="129">
        <v>1.43001757</v>
      </c>
      <c r="G123" s="129">
        <v>0</v>
      </c>
      <c r="H123" s="129">
        <v>1.43001757</v>
      </c>
      <c r="I123" s="129">
        <v>6662.2677876999996</v>
      </c>
      <c r="J123" s="129">
        <v>12.013935569999999</v>
      </c>
      <c r="K123" s="129">
        <v>6650.2538521300003</v>
      </c>
      <c r="L123" s="129">
        <v>3307.4440937300001</v>
      </c>
      <c r="M123" s="129">
        <v>3292.6375631800001</v>
      </c>
      <c r="N123" s="129">
        <v>14.80653055</v>
      </c>
      <c r="O123" s="129">
        <v>0</v>
      </c>
      <c r="P123" s="129">
        <v>0.13413304000000001</v>
      </c>
      <c r="Q123" s="129"/>
      <c r="R123" s="129"/>
      <c r="S123" s="129"/>
    </row>
    <row r="124" spans="1:19" hidden="1" outlineLevel="1">
      <c r="A124" s="9">
        <v>43983</v>
      </c>
      <c r="B124" s="129">
        <v>10169.191915699999</v>
      </c>
      <c r="C124" s="129">
        <v>0.43418075</v>
      </c>
      <c r="D124" s="129">
        <v>0</v>
      </c>
      <c r="E124" s="129">
        <v>0.43418075</v>
      </c>
      <c r="F124" s="129">
        <v>0.98048606000000005</v>
      </c>
      <c r="G124" s="129">
        <v>0</v>
      </c>
      <c r="H124" s="129">
        <v>0.98048606000000005</v>
      </c>
      <c r="I124" s="129">
        <v>6852.2366125600001</v>
      </c>
      <c r="J124" s="129">
        <v>11.9094979</v>
      </c>
      <c r="K124" s="129">
        <v>6840.32711466</v>
      </c>
      <c r="L124" s="129">
        <v>3315.5406363299999</v>
      </c>
      <c r="M124" s="129">
        <v>3300.4337293899998</v>
      </c>
      <c r="N124" s="129">
        <v>15.10690694</v>
      </c>
      <c r="O124" s="129">
        <v>0</v>
      </c>
      <c r="P124" s="129">
        <v>0.13052944999999999</v>
      </c>
      <c r="Q124" s="129"/>
      <c r="R124" s="129"/>
      <c r="S124" s="129"/>
    </row>
    <row r="125" spans="1:19" hidden="1" outlineLevel="1">
      <c r="A125" s="9">
        <v>44013</v>
      </c>
      <c r="B125" s="129">
        <v>10644.563083950001</v>
      </c>
      <c r="C125" s="129">
        <v>0.38300129999999999</v>
      </c>
      <c r="D125" s="129">
        <v>0</v>
      </c>
      <c r="E125" s="129">
        <v>0.38300129999999999</v>
      </c>
      <c r="F125" s="129">
        <v>0.45132149999999999</v>
      </c>
      <c r="G125" s="129">
        <v>0</v>
      </c>
      <c r="H125" s="129">
        <v>0.45132149999999999</v>
      </c>
      <c r="I125" s="129">
        <v>7309.6752581700002</v>
      </c>
      <c r="J125" s="129">
        <v>10.532663100000001</v>
      </c>
      <c r="K125" s="129">
        <v>7299.1425950700004</v>
      </c>
      <c r="L125" s="129">
        <v>3334.0535029799998</v>
      </c>
      <c r="M125" s="129">
        <v>3317.7845509399999</v>
      </c>
      <c r="N125" s="129">
        <v>16.268952039999999</v>
      </c>
      <c r="O125" s="129">
        <v>0</v>
      </c>
      <c r="P125" s="129">
        <v>0.13425517000000001</v>
      </c>
      <c r="Q125" s="129"/>
      <c r="R125" s="129"/>
      <c r="S125" s="129"/>
    </row>
    <row r="126" spans="1:19" hidden="1" outlineLevel="1">
      <c r="A126" s="9">
        <v>44044</v>
      </c>
      <c r="B126" s="129">
        <v>10866.59118845</v>
      </c>
      <c r="C126" s="129">
        <v>6.9977570000000003E-2</v>
      </c>
      <c r="D126" s="129">
        <v>0</v>
      </c>
      <c r="E126" s="129">
        <v>6.9977570000000003E-2</v>
      </c>
      <c r="F126" s="129">
        <v>1.453131E-2</v>
      </c>
      <c r="G126" s="129">
        <v>0</v>
      </c>
      <c r="H126" s="129">
        <v>1.453131E-2</v>
      </c>
      <c r="I126" s="129">
        <v>7493.9576634100004</v>
      </c>
      <c r="J126" s="129">
        <v>13.44778627</v>
      </c>
      <c r="K126" s="129">
        <v>7480.5098771399998</v>
      </c>
      <c r="L126" s="129">
        <v>3372.5490161600001</v>
      </c>
      <c r="M126" s="129">
        <v>3355.3163504099998</v>
      </c>
      <c r="N126" s="129">
        <v>17.232665749999999</v>
      </c>
      <c r="O126" s="129">
        <v>0</v>
      </c>
      <c r="P126" s="129">
        <v>0.12917909999999999</v>
      </c>
      <c r="Q126" s="129"/>
      <c r="R126" s="129"/>
      <c r="S126" s="129"/>
    </row>
    <row r="127" spans="1:19" hidden="1" outlineLevel="1">
      <c r="A127" s="9">
        <v>44075</v>
      </c>
      <c r="B127" s="129">
        <v>10087.88422552</v>
      </c>
      <c r="C127" s="129">
        <v>0.10137517</v>
      </c>
      <c r="D127" s="129">
        <v>0</v>
      </c>
      <c r="E127" s="129">
        <v>0.10137517</v>
      </c>
      <c r="F127" s="129">
        <v>3.213E-4</v>
      </c>
      <c r="G127" s="129">
        <v>0</v>
      </c>
      <c r="H127" s="129">
        <v>3.213E-4</v>
      </c>
      <c r="I127" s="129">
        <v>6719.7524529100001</v>
      </c>
      <c r="J127" s="129">
        <v>13.180425339999999</v>
      </c>
      <c r="K127" s="129">
        <v>6706.5720275699996</v>
      </c>
      <c r="L127" s="129">
        <v>3368.0300761399999</v>
      </c>
      <c r="M127" s="129">
        <v>3352.2184807100002</v>
      </c>
      <c r="N127" s="129">
        <v>15.811595430000001</v>
      </c>
      <c r="O127" s="129">
        <v>0</v>
      </c>
      <c r="P127" s="129">
        <v>0.11381631</v>
      </c>
      <c r="Q127" s="129"/>
      <c r="R127" s="129"/>
      <c r="S127" s="129"/>
    </row>
    <row r="128" spans="1:19" hidden="1" outlineLevel="1">
      <c r="A128" s="9">
        <v>44105</v>
      </c>
      <c r="B128" s="129">
        <v>10233.146981309999</v>
      </c>
      <c r="C128" s="129">
        <v>6.7620449999999999E-2</v>
      </c>
      <c r="D128" s="129">
        <v>0</v>
      </c>
      <c r="E128" s="129">
        <v>6.7620449999999999E-2</v>
      </c>
      <c r="F128" s="129">
        <v>0</v>
      </c>
      <c r="G128" s="129">
        <v>0</v>
      </c>
      <c r="H128" s="129">
        <v>0</v>
      </c>
      <c r="I128" s="129">
        <v>6950.4589733700004</v>
      </c>
      <c r="J128" s="129">
        <v>10.142071939999999</v>
      </c>
      <c r="K128" s="129">
        <v>6940.3169014300001</v>
      </c>
      <c r="L128" s="129">
        <v>3282.6203874900002</v>
      </c>
      <c r="M128" s="129">
        <v>3265.7188728199999</v>
      </c>
      <c r="N128" s="129">
        <v>16.901514670000001</v>
      </c>
      <c r="O128" s="129">
        <v>0</v>
      </c>
      <c r="P128" s="129">
        <v>0.11001381</v>
      </c>
      <c r="Q128" s="129"/>
      <c r="R128" s="129"/>
      <c r="S128" s="129"/>
    </row>
    <row r="129" spans="1:19" hidden="1" outlineLevel="1">
      <c r="A129" s="9">
        <v>44136</v>
      </c>
      <c r="B129" s="129">
        <v>9957.4226822300006</v>
      </c>
      <c r="C129" s="129">
        <v>6.8895310000000001E-2</v>
      </c>
      <c r="D129" s="129">
        <v>0</v>
      </c>
      <c r="E129" s="129">
        <v>6.8895310000000001E-2</v>
      </c>
      <c r="F129" s="129">
        <v>0</v>
      </c>
      <c r="G129" s="129">
        <v>0</v>
      </c>
      <c r="H129" s="129">
        <v>0</v>
      </c>
      <c r="I129" s="129">
        <v>6760.4774273399998</v>
      </c>
      <c r="J129" s="129">
        <v>10.327847050000001</v>
      </c>
      <c r="K129" s="129">
        <v>6750.1495802899999</v>
      </c>
      <c r="L129" s="129">
        <v>3196.8763595800001</v>
      </c>
      <c r="M129" s="129">
        <v>3180.2517884499998</v>
      </c>
      <c r="N129" s="129">
        <v>16.62457113</v>
      </c>
      <c r="O129" s="129">
        <v>0</v>
      </c>
      <c r="P129" s="129">
        <v>0.11323295999999999</v>
      </c>
      <c r="Q129" s="129"/>
      <c r="R129" s="129"/>
      <c r="S129" s="129"/>
    </row>
    <row r="130" spans="1:19" hidden="1" outlineLevel="1">
      <c r="A130" s="9">
        <v>44166</v>
      </c>
      <c r="B130" s="129">
        <v>9620.5510737299992</v>
      </c>
      <c r="C130" s="129">
        <v>0.14651011999999999</v>
      </c>
      <c r="D130" s="129">
        <v>0</v>
      </c>
      <c r="E130" s="129">
        <v>0.14651011999999999</v>
      </c>
      <c r="F130" s="129">
        <v>0</v>
      </c>
      <c r="G130" s="129">
        <v>0</v>
      </c>
      <c r="H130" s="129">
        <v>0</v>
      </c>
      <c r="I130" s="129">
        <v>6529.9890889400003</v>
      </c>
      <c r="J130" s="129">
        <v>9.99738404</v>
      </c>
      <c r="K130" s="129">
        <v>6519.9917048999996</v>
      </c>
      <c r="L130" s="129">
        <v>3090.4154746700001</v>
      </c>
      <c r="M130" s="129">
        <v>3076.1571318299998</v>
      </c>
      <c r="N130" s="129">
        <v>14.258342839999999</v>
      </c>
      <c r="O130" s="129">
        <v>0</v>
      </c>
      <c r="P130" s="129">
        <v>0.11562177999999999</v>
      </c>
      <c r="Q130" s="129"/>
      <c r="R130" s="129"/>
      <c r="S130" s="129"/>
    </row>
    <row r="131" spans="1:19" hidden="1" outlineLevel="1">
      <c r="A131" s="9">
        <v>44197</v>
      </c>
      <c r="B131" s="129">
        <v>9418.4750259600005</v>
      </c>
      <c r="C131" s="129">
        <v>0</v>
      </c>
      <c r="D131" s="129">
        <v>0</v>
      </c>
      <c r="E131" s="129">
        <v>0</v>
      </c>
      <c r="F131" s="129">
        <v>0</v>
      </c>
      <c r="G131" s="129">
        <v>0</v>
      </c>
      <c r="H131" s="129">
        <v>0</v>
      </c>
      <c r="I131" s="129">
        <v>6304.1921902900003</v>
      </c>
      <c r="J131" s="129">
        <v>10.03836688</v>
      </c>
      <c r="K131" s="129">
        <v>6294.1538234099999</v>
      </c>
      <c r="L131" s="129">
        <v>3114.2828356700002</v>
      </c>
      <c r="M131" s="129">
        <v>3101.6007015300002</v>
      </c>
      <c r="N131" s="129">
        <v>12.68213414</v>
      </c>
      <c r="O131" s="129">
        <v>0</v>
      </c>
      <c r="P131" s="129">
        <v>0.12902121</v>
      </c>
      <c r="Q131" s="129"/>
      <c r="R131" s="129"/>
      <c r="S131" s="129"/>
    </row>
    <row r="132" spans="1:19" hidden="1" outlineLevel="1">
      <c r="A132" s="9">
        <v>44228</v>
      </c>
      <c r="B132" s="129">
        <v>9324.6978355600004</v>
      </c>
      <c r="C132" s="129">
        <v>9.3814640000000005E-2</v>
      </c>
      <c r="D132" s="129">
        <v>0</v>
      </c>
      <c r="E132" s="129">
        <v>9.3814640000000005E-2</v>
      </c>
      <c r="F132" s="129">
        <v>0</v>
      </c>
      <c r="G132" s="129">
        <v>0</v>
      </c>
      <c r="H132" s="129">
        <v>0</v>
      </c>
      <c r="I132" s="129">
        <v>6193.2912484999997</v>
      </c>
      <c r="J132" s="129">
        <v>9.4531359100000003</v>
      </c>
      <c r="K132" s="129">
        <v>6183.8381125899996</v>
      </c>
      <c r="L132" s="129">
        <v>3131.3127724199999</v>
      </c>
      <c r="M132" s="129">
        <v>3119.4773012800001</v>
      </c>
      <c r="N132" s="129">
        <v>11.835471139999999</v>
      </c>
      <c r="O132" s="129">
        <v>0</v>
      </c>
      <c r="P132" s="129">
        <v>0.17209255000000001</v>
      </c>
      <c r="Q132" s="129"/>
      <c r="R132" s="129"/>
      <c r="S132" s="129"/>
    </row>
    <row r="133" spans="1:19" hidden="1" outlineLevel="1">
      <c r="A133" s="9">
        <v>44256</v>
      </c>
      <c r="B133" s="129">
        <v>9279.6533107100004</v>
      </c>
      <c r="C133" s="129">
        <v>6.1699909999999997E-2</v>
      </c>
      <c r="D133" s="129">
        <v>0</v>
      </c>
      <c r="E133" s="129">
        <v>6.1699909999999997E-2</v>
      </c>
      <c r="F133" s="129">
        <v>0</v>
      </c>
      <c r="G133" s="129">
        <v>0</v>
      </c>
      <c r="H133" s="129">
        <v>0</v>
      </c>
      <c r="I133" s="129">
        <v>6054.2160107</v>
      </c>
      <c r="J133" s="129">
        <v>9.2806940400000002</v>
      </c>
      <c r="K133" s="129">
        <v>6044.9353166600004</v>
      </c>
      <c r="L133" s="129">
        <v>3225.3756001000002</v>
      </c>
      <c r="M133" s="129">
        <v>3213.71249885</v>
      </c>
      <c r="N133" s="129">
        <v>11.66310125</v>
      </c>
      <c r="O133" s="129">
        <v>0</v>
      </c>
      <c r="P133" s="129">
        <v>0.14602988</v>
      </c>
      <c r="Q133" s="129"/>
      <c r="R133" s="129"/>
      <c r="S133" s="129"/>
    </row>
    <row r="134" spans="1:19" hidden="1" outlineLevel="1">
      <c r="A134" s="9">
        <v>44287</v>
      </c>
      <c r="B134" s="129">
        <v>9727.6946297800005</v>
      </c>
      <c r="C134" s="129">
        <v>3.3316999999999998E-4</v>
      </c>
      <c r="D134" s="129">
        <v>0</v>
      </c>
      <c r="E134" s="129">
        <v>3.3316999999999998E-4</v>
      </c>
      <c r="F134" s="129">
        <v>0</v>
      </c>
      <c r="G134" s="129">
        <v>0</v>
      </c>
      <c r="H134" s="129">
        <v>0</v>
      </c>
      <c r="I134" s="129">
        <v>6435.6253262099999</v>
      </c>
      <c r="J134" s="129">
        <v>11.54852301</v>
      </c>
      <c r="K134" s="129">
        <v>6424.0768031999996</v>
      </c>
      <c r="L134" s="129">
        <v>3292.0689704000001</v>
      </c>
      <c r="M134" s="129">
        <v>3282.6512032400001</v>
      </c>
      <c r="N134" s="129">
        <v>9.4177671600000004</v>
      </c>
      <c r="O134" s="129">
        <v>0</v>
      </c>
      <c r="P134" s="129">
        <v>0.20433101000000001</v>
      </c>
      <c r="Q134" s="129"/>
      <c r="R134" s="129"/>
      <c r="S134" s="129"/>
    </row>
    <row r="135" spans="1:19" hidden="1" outlineLevel="1">
      <c r="A135" s="9">
        <v>44317</v>
      </c>
      <c r="B135" s="129">
        <v>10130.260182280001</v>
      </c>
      <c r="C135" s="129">
        <v>8.2395109999999994E-2</v>
      </c>
      <c r="D135" s="129">
        <v>0</v>
      </c>
      <c r="E135" s="129">
        <v>8.2395109999999994E-2</v>
      </c>
      <c r="F135" s="129">
        <v>0</v>
      </c>
      <c r="G135" s="129">
        <v>0</v>
      </c>
      <c r="H135" s="129">
        <v>0</v>
      </c>
      <c r="I135" s="129">
        <v>6771.6949935399998</v>
      </c>
      <c r="J135" s="129">
        <v>13.109360710000001</v>
      </c>
      <c r="K135" s="129">
        <v>6758.5856328299997</v>
      </c>
      <c r="L135" s="129">
        <v>3358.4827936299998</v>
      </c>
      <c r="M135" s="129">
        <v>3349.9264362700001</v>
      </c>
      <c r="N135" s="129">
        <v>8.5563573599999998</v>
      </c>
      <c r="O135" s="129">
        <v>0</v>
      </c>
      <c r="P135" s="129">
        <v>9.1968590000000003E-2</v>
      </c>
      <c r="Q135" s="129"/>
      <c r="R135" s="129"/>
      <c r="S135" s="129"/>
    </row>
    <row r="136" spans="1:19" hidden="1" outlineLevel="1">
      <c r="A136" s="9">
        <v>44348</v>
      </c>
      <c r="B136" s="129">
        <v>10669.733489939999</v>
      </c>
      <c r="C136" s="129">
        <v>7.6962580000000003E-2</v>
      </c>
      <c r="D136" s="129">
        <v>0</v>
      </c>
      <c r="E136" s="129">
        <v>7.6962580000000003E-2</v>
      </c>
      <c r="F136" s="129">
        <v>0</v>
      </c>
      <c r="G136" s="129">
        <v>0</v>
      </c>
      <c r="H136" s="129">
        <v>0</v>
      </c>
      <c r="I136" s="129">
        <v>7247.2124594899997</v>
      </c>
      <c r="J136" s="129">
        <v>12.986442869999999</v>
      </c>
      <c r="K136" s="129">
        <v>7234.2260166200003</v>
      </c>
      <c r="L136" s="129">
        <v>3422.4440678699998</v>
      </c>
      <c r="M136" s="129">
        <v>3414.1851452599999</v>
      </c>
      <c r="N136" s="129">
        <v>8.2589226100000008</v>
      </c>
      <c r="O136" s="129">
        <v>0</v>
      </c>
      <c r="P136" s="129">
        <v>0.50174443000000002</v>
      </c>
      <c r="Q136" s="129"/>
      <c r="R136" s="129"/>
      <c r="S136" s="129"/>
    </row>
    <row r="137" spans="1:19" hidden="1" outlineLevel="1">
      <c r="A137" s="9">
        <v>44378</v>
      </c>
      <c r="B137" s="129">
        <v>10379.239499089999</v>
      </c>
      <c r="C137" s="129">
        <v>6.079553E-2</v>
      </c>
      <c r="D137" s="129">
        <v>0</v>
      </c>
      <c r="E137" s="129">
        <v>6.079553E-2</v>
      </c>
      <c r="F137" s="129">
        <v>0</v>
      </c>
      <c r="G137" s="129">
        <v>0</v>
      </c>
      <c r="H137" s="129">
        <v>0</v>
      </c>
      <c r="I137" s="129">
        <v>6881.3496859500001</v>
      </c>
      <c r="J137" s="129">
        <v>12.55741679</v>
      </c>
      <c r="K137" s="129">
        <v>6868.7922691599997</v>
      </c>
      <c r="L137" s="129">
        <v>3497.8290176099999</v>
      </c>
      <c r="M137" s="129">
        <v>3489.7367115400002</v>
      </c>
      <c r="N137" s="129">
        <v>8.0923060699999994</v>
      </c>
      <c r="O137" s="129">
        <v>0</v>
      </c>
      <c r="P137" s="129">
        <v>0.49059227</v>
      </c>
      <c r="Q137" s="129"/>
      <c r="R137" s="129"/>
      <c r="S137" s="129"/>
    </row>
    <row r="138" spans="1:19" hidden="1" outlineLevel="1">
      <c r="A138" s="9">
        <v>44409</v>
      </c>
      <c r="B138" s="129">
        <v>10851.19149632</v>
      </c>
      <c r="C138" s="129">
        <v>9.8369769999999995E-2</v>
      </c>
      <c r="D138" s="129">
        <v>0</v>
      </c>
      <c r="E138" s="129">
        <v>9.8369769999999995E-2</v>
      </c>
      <c r="F138" s="129">
        <v>0</v>
      </c>
      <c r="G138" s="129">
        <v>0</v>
      </c>
      <c r="H138" s="129">
        <v>0</v>
      </c>
      <c r="I138" s="129">
        <v>7230.0323736199998</v>
      </c>
      <c r="J138" s="129">
        <v>12.25606619</v>
      </c>
      <c r="K138" s="129">
        <v>7217.7763074300001</v>
      </c>
      <c r="L138" s="129">
        <v>3621.06075293</v>
      </c>
      <c r="M138" s="129">
        <v>3612.3413935399999</v>
      </c>
      <c r="N138" s="129">
        <v>8.7193593899999993</v>
      </c>
      <c r="O138" s="129">
        <v>0</v>
      </c>
      <c r="P138" s="129">
        <v>0.48730983</v>
      </c>
      <c r="Q138" s="129"/>
      <c r="R138" s="129"/>
      <c r="S138" s="129"/>
    </row>
    <row r="139" spans="1:19" hidden="1" outlineLevel="1">
      <c r="A139" s="9">
        <v>44440</v>
      </c>
      <c r="B139" s="129">
        <v>10947.10404199</v>
      </c>
      <c r="C139" s="129">
        <v>2.0654388199999998</v>
      </c>
      <c r="D139" s="129">
        <v>0</v>
      </c>
      <c r="E139" s="129">
        <v>2.0654388199999998</v>
      </c>
      <c r="F139" s="129">
        <v>0</v>
      </c>
      <c r="G139" s="129">
        <v>0</v>
      </c>
      <c r="H139" s="129">
        <v>0</v>
      </c>
      <c r="I139" s="129">
        <v>7296.8464633699996</v>
      </c>
      <c r="J139" s="129">
        <v>11.73715541</v>
      </c>
      <c r="K139" s="129">
        <v>7285.1093079599996</v>
      </c>
      <c r="L139" s="129">
        <v>3648.1921397999999</v>
      </c>
      <c r="M139" s="129">
        <v>3638.6464551399999</v>
      </c>
      <c r="N139" s="129">
        <v>9.5456846599999992</v>
      </c>
      <c r="O139" s="129">
        <v>0</v>
      </c>
      <c r="P139" s="129">
        <v>0.47130129999999998</v>
      </c>
      <c r="Q139" s="129"/>
      <c r="R139" s="129"/>
      <c r="S139" s="129"/>
    </row>
    <row r="140" spans="1:19" hidden="1" outlineLevel="1">
      <c r="A140" s="9">
        <v>44470</v>
      </c>
      <c r="B140" s="129">
        <v>10903.05410734</v>
      </c>
      <c r="C140" s="129">
        <v>3.6161800000000001E-2</v>
      </c>
      <c r="D140" s="129">
        <v>0</v>
      </c>
      <c r="E140" s="129">
        <v>3.6161800000000001E-2</v>
      </c>
      <c r="F140" s="129">
        <v>0</v>
      </c>
      <c r="G140" s="129">
        <v>0</v>
      </c>
      <c r="H140" s="129">
        <v>0</v>
      </c>
      <c r="I140" s="129">
        <v>7252.3615136899998</v>
      </c>
      <c r="J140" s="129">
        <v>11.450226600000001</v>
      </c>
      <c r="K140" s="129">
        <v>7240.9112870899999</v>
      </c>
      <c r="L140" s="129">
        <v>3650.65643185</v>
      </c>
      <c r="M140" s="129">
        <v>3641.1625472000001</v>
      </c>
      <c r="N140" s="129">
        <v>9.49388465</v>
      </c>
      <c r="O140" s="129">
        <v>0</v>
      </c>
      <c r="P140" s="129">
        <v>0.33066498</v>
      </c>
      <c r="Q140" s="129"/>
      <c r="R140" s="129"/>
      <c r="S140" s="129"/>
    </row>
    <row r="141" spans="1:19" hidden="1" outlineLevel="1">
      <c r="A141" s="9">
        <v>44501</v>
      </c>
      <c r="B141" s="129">
        <v>11092.79748216</v>
      </c>
      <c r="C141" s="129">
        <v>2.4157286899999999</v>
      </c>
      <c r="D141" s="129">
        <v>0</v>
      </c>
      <c r="E141" s="129">
        <v>2.4157286899999999</v>
      </c>
      <c r="F141" s="129">
        <v>0</v>
      </c>
      <c r="G141" s="129">
        <v>0</v>
      </c>
      <c r="H141" s="129">
        <v>0</v>
      </c>
      <c r="I141" s="129">
        <v>7367.9578048800004</v>
      </c>
      <c r="J141" s="129">
        <v>10.91838763</v>
      </c>
      <c r="K141" s="129">
        <v>7357.03941725</v>
      </c>
      <c r="L141" s="129">
        <v>3722.4239485899998</v>
      </c>
      <c r="M141" s="129">
        <v>3712.4716533699998</v>
      </c>
      <c r="N141" s="129">
        <v>9.9522952199999999</v>
      </c>
      <c r="O141" s="129">
        <v>0</v>
      </c>
      <c r="P141" s="129">
        <v>0.32771133000000002</v>
      </c>
      <c r="Q141" s="129"/>
      <c r="R141" s="129"/>
      <c r="S141" s="129"/>
    </row>
    <row r="142" spans="1:19" hidden="1" outlineLevel="1">
      <c r="A142" s="9">
        <v>44531</v>
      </c>
      <c r="B142" s="129">
        <v>11144.86904019</v>
      </c>
      <c r="C142" s="129">
        <v>2.2911270400000001</v>
      </c>
      <c r="D142" s="129">
        <v>0</v>
      </c>
      <c r="E142" s="129">
        <v>2.2911270400000001</v>
      </c>
      <c r="F142" s="129">
        <v>0</v>
      </c>
      <c r="G142" s="129">
        <v>0</v>
      </c>
      <c r="H142" s="129">
        <v>0</v>
      </c>
      <c r="I142" s="129">
        <v>7366.7537518899999</v>
      </c>
      <c r="J142" s="129">
        <v>31.607125589999999</v>
      </c>
      <c r="K142" s="129">
        <v>7335.1466263000002</v>
      </c>
      <c r="L142" s="129">
        <v>3775.82416126</v>
      </c>
      <c r="M142" s="129">
        <v>3763.6431589399999</v>
      </c>
      <c r="N142" s="129">
        <v>12.181002319999999</v>
      </c>
      <c r="O142" s="129">
        <v>0</v>
      </c>
      <c r="P142" s="129">
        <v>0.27083994</v>
      </c>
      <c r="Q142" s="129"/>
      <c r="R142" s="129"/>
      <c r="S142" s="129"/>
    </row>
    <row r="143" spans="1:19" hidden="1" outlineLevel="1">
      <c r="A143" s="9">
        <v>44562</v>
      </c>
      <c r="B143" s="129">
        <v>11582.11203654</v>
      </c>
      <c r="C143" s="129">
        <v>11.42865173</v>
      </c>
      <c r="D143" s="129">
        <v>0</v>
      </c>
      <c r="E143" s="129">
        <v>11.42865173</v>
      </c>
      <c r="F143" s="129">
        <v>0</v>
      </c>
      <c r="G143" s="129">
        <v>0</v>
      </c>
      <c r="H143" s="129">
        <v>0</v>
      </c>
      <c r="I143" s="129">
        <v>7674.8221800000001</v>
      </c>
      <c r="J143" s="129">
        <v>26.323454739999999</v>
      </c>
      <c r="K143" s="129">
        <v>7648.4987252600004</v>
      </c>
      <c r="L143" s="129">
        <v>3895.8612048099999</v>
      </c>
      <c r="M143" s="129">
        <v>3884.70037172</v>
      </c>
      <c r="N143" s="129">
        <v>11.160833090000001</v>
      </c>
      <c r="O143" s="129">
        <v>0</v>
      </c>
      <c r="P143" s="129">
        <v>0.30175617999999998</v>
      </c>
      <c r="Q143" s="129"/>
      <c r="R143" s="129"/>
      <c r="S143" s="129"/>
    </row>
    <row r="144" spans="1:19" hidden="1" outlineLevel="1">
      <c r="A144" s="9">
        <v>44593</v>
      </c>
      <c r="B144" s="129">
        <v>10143.18635052</v>
      </c>
      <c r="C144" s="129">
        <v>11.21767917</v>
      </c>
      <c r="D144" s="129">
        <v>0</v>
      </c>
      <c r="E144" s="129">
        <v>11.21767917</v>
      </c>
      <c r="F144" s="129">
        <v>0</v>
      </c>
      <c r="G144" s="129">
        <v>0</v>
      </c>
      <c r="H144" s="129">
        <v>0</v>
      </c>
      <c r="I144" s="129">
        <v>6123.3609324600002</v>
      </c>
      <c r="J144" s="129">
        <v>32.079753179999997</v>
      </c>
      <c r="K144" s="129">
        <v>6091.2811792800003</v>
      </c>
      <c r="L144" s="129">
        <v>4008.6077388899998</v>
      </c>
      <c r="M144" s="129">
        <v>3997.5888170200001</v>
      </c>
      <c r="N144" s="129">
        <v>11.01892187</v>
      </c>
      <c r="O144" s="129">
        <v>0</v>
      </c>
      <c r="P144" s="129">
        <v>0.32164288000000002</v>
      </c>
      <c r="Q144" s="129"/>
      <c r="R144" s="129"/>
      <c r="S144" s="129"/>
    </row>
    <row r="145" spans="1:19" hidden="1" outlineLevel="1">
      <c r="A145" s="9">
        <v>44621</v>
      </c>
      <c r="B145" s="129">
        <v>10216.42094073</v>
      </c>
      <c r="C145" s="129">
        <v>11.25638543</v>
      </c>
      <c r="D145" s="129">
        <v>0</v>
      </c>
      <c r="E145" s="129">
        <v>11.25638543</v>
      </c>
      <c r="F145" s="129">
        <v>0</v>
      </c>
      <c r="G145" s="129">
        <v>0</v>
      </c>
      <c r="H145" s="129">
        <v>0</v>
      </c>
      <c r="I145" s="129">
        <v>6276.6036207400002</v>
      </c>
      <c r="J145" s="129">
        <v>32.175160810000001</v>
      </c>
      <c r="K145" s="129">
        <v>6244.4284599299999</v>
      </c>
      <c r="L145" s="129">
        <v>3928.5609345600001</v>
      </c>
      <c r="M145" s="129">
        <v>3917.68781068</v>
      </c>
      <c r="N145" s="129">
        <v>10.87312388</v>
      </c>
      <c r="O145" s="129">
        <v>0</v>
      </c>
      <c r="P145" s="129">
        <v>0.44176515999999999</v>
      </c>
      <c r="Q145" s="129"/>
      <c r="R145" s="129"/>
      <c r="S145" s="129"/>
    </row>
    <row r="146" spans="1:19" hidden="1" outlineLevel="1">
      <c r="A146" s="9">
        <v>44652</v>
      </c>
      <c r="B146" s="129">
        <v>10516.5955534</v>
      </c>
      <c r="C146" s="129">
        <v>11.458044109999999</v>
      </c>
      <c r="D146" s="129">
        <v>0</v>
      </c>
      <c r="E146" s="129">
        <v>11.458044109999999</v>
      </c>
      <c r="F146" s="129">
        <v>0</v>
      </c>
      <c r="G146" s="129">
        <v>0</v>
      </c>
      <c r="H146" s="129">
        <v>0</v>
      </c>
      <c r="I146" s="129">
        <v>6623.31244651</v>
      </c>
      <c r="J146" s="129">
        <v>32.322008289999999</v>
      </c>
      <c r="K146" s="129">
        <v>6590.9904382200002</v>
      </c>
      <c r="L146" s="129">
        <v>3881.8250627799998</v>
      </c>
      <c r="M146" s="129">
        <v>3871.11153061</v>
      </c>
      <c r="N146" s="129">
        <v>10.713532170000001</v>
      </c>
      <c r="O146" s="129">
        <v>0</v>
      </c>
      <c r="P146" s="129">
        <v>0.29880727000000001</v>
      </c>
      <c r="Q146" s="129"/>
      <c r="R146" s="129"/>
      <c r="S146" s="129"/>
    </row>
    <row r="147" spans="1:19" hidden="1" outlineLevel="1">
      <c r="A147" s="9">
        <v>44682</v>
      </c>
      <c r="B147" s="129">
        <v>11465.3356774</v>
      </c>
      <c r="C147" s="129">
        <v>11.48510939</v>
      </c>
      <c r="D147" s="129">
        <v>0</v>
      </c>
      <c r="E147" s="129">
        <v>11.48510939</v>
      </c>
      <c r="F147" s="129">
        <v>0</v>
      </c>
      <c r="G147" s="129">
        <v>0</v>
      </c>
      <c r="H147" s="129">
        <v>0</v>
      </c>
      <c r="I147" s="129">
        <v>7562.9051328599999</v>
      </c>
      <c r="J147" s="129">
        <v>33.247454429999998</v>
      </c>
      <c r="K147" s="129">
        <v>7529.6576784299996</v>
      </c>
      <c r="L147" s="129">
        <v>3890.9454351499999</v>
      </c>
      <c r="M147" s="129">
        <v>3880.6813530600002</v>
      </c>
      <c r="N147" s="129">
        <v>10.26408209</v>
      </c>
      <c r="O147" s="129">
        <v>0</v>
      </c>
      <c r="P147" s="129">
        <v>0.32280879000000001</v>
      </c>
      <c r="Q147" s="129"/>
      <c r="R147" s="129"/>
      <c r="S147" s="129"/>
    </row>
    <row r="148" spans="1:19" hidden="1" outlineLevel="1">
      <c r="A148" s="9">
        <v>44713</v>
      </c>
      <c r="B148" s="129">
        <v>11992.17335888</v>
      </c>
      <c r="C148" s="129">
        <v>11.436133570000001</v>
      </c>
      <c r="D148" s="129">
        <v>0</v>
      </c>
      <c r="E148" s="129">
        <v>11.436133570000001</v>
      </c>
      <c r="F148" s="129">
        <v>0</v>
      </c>
      <c r="G148" s="129">
        <v>0</v>
      </c>
      <c r="H148" s="129">
        <v>0</v>
      </c>
      <c r="I148" s="129">
        <v>8149.0736792199996</v>
      </c>
      <c r="J148" s="129">
        <v>34.493657050000003</v>
      </c>
      <c r="K148" s="129">
        <v>8114.5800221700001</v>
      </c>
      <c r="L148" s="129">
        <v>3831.6635460900002</v>
      </c>
      <c r="M148" s="129">
        <v>3822.0625177400002</v>
      </c>
      <c r="N148" s="129">
        <v>9.60102835</v>
      </c>
      <c r="O148" s="129">
        <v>0</v>
      </c>
      <c r="P148" s="129">
        <v>0.37302917000000002</v>
      </c>
      <c r="Q148" s="129"/>
      <c r="R148" s="129"/>
      <c r="S148" s="129"/>
    </row>
    <row r="149" spans="1:19" hidden="1" outlineLevel="1">
      <c r="A149" s="9">
        <v>44743</v>
      </c>
      <c r="B149" s="129">
        <v>12776.833060200001</v>
      </c>
      <c r="C149" s="129">
        <v>11.3834003</v>
      </c>
      <c r="D149" s="129">
        <v>0</v>
      </c>
      <c r="E149" s="129">
        <v>11.3834003</v>
      </c>
      <c r="F149" s="129">
        <v>0</v>
      </c>
      <c r="G149" s="129">
        <v>0</v>
      </c>
      <c r="H149" s="129">
        <v>0</v>
      </c>
      <c r="I149" s="129">
        <v>8985.5718230900002</v>
      </c>
      <c r="J149" s="129">
        <v>34.892581579999998</v>
      </c>
      <c r="K149" s="129">
        <v>8950.6792415100008</v>
      </c>
      <c r="L149" s="129">
        <v>3779.8778368100002</v>
      </c>
      <c r="M149" s="129">
        <v>3770.4858884800001</v>
      </c>
      <c r="N149" s="129">
        <v>9.39194833</v>
      </c>
      <c r="O149" s="129">
        <v>0</v>
      </c>
      <c r="P149" s="129">
        <v>0.32729065000000002</v>
      </c>
      <c r="Q149" s="129"/>
      <c r="R149" s="129"/>
      <c r="S149" s="129"/>
    </row>
    <row r="150" spans="1:19" hidden="1" outlineLevel="1">
      <c r="A150" s="9">
        <v>44774</v>
      </c>
      <c r="B150" s="129">
        <v>12969.07372437</v>
      </c>
      <c r="C150" s="129">
        <v>10.61097584</v>
      </c>
      <c r="D150" s="129">
        <v>0</v>
      </c>
      <c r="E150" s="129">
        <v>10.61097584</v>
      </c>
      <c r="F150" s="129">
        <v>0</v>
      </c>
      <c r="G150" s="129">
        <v>0</v>
      </c>
      <c r="H150" s="129">
        <v>0</v>
      </c>
      <c r="I150" s="129">
        <v>9237.5963343900003</v>
      </c>
      <c r="J150" s="129">
        <v>34.558593129999998</v>
      </c>
      <c r="K150" s="129">
        <v>9203.0377412599992</v>
      </c>
      <c r="L150" s="129">
        <v>3720.86641414</v>
      </c>
      <c r="M150" s="129">
        <v>3711.6488397399999</v>
      </c>
      <c r="N150" s="129">
        <v>9.2175744000000002</v>
      </c>
      <c r="O150" s="129">
        <v>0</v>
      </c>
      <c r="P150" s="129">
        <v>0.35616831999999998</v>
      </c>
      <c r="Q150" s="129"/>
      <c r="R150" s="129"/>
      <c r="S150" s="129"/>
    </row>
    <row r="151" spans="1:19" hidden="1" outlineLevel="1">
      <c r="A151" s="9">
        <v>44805</v>
      </c>
      <c r="B151" s="129">
        <v>13013.132944430001</v>
      </c>
      <c r="C151" s="129">
        <v>1.9514938799999999</v>
      </c>
      <c r="D151" s="129">
        <v>0</v>
      </c>
      <c r="E151" s="129">
        <v>1.9514938799999999</v>
      </c>
      <c r="F151" s="129">
        <v>0</v>
      </c>
      <c r="G151" s="129">
        <v>0</v>
      </c>
      <c r="H151" s="129">
        <v>0</v>
      </c>
      <c r="I151" s="129">
        <v>9339.11752428</v>
      </c>
      <c r="J151" s="129">
        <v>34.599019949999999</v>
      </c>
      <c r="K151" s="129">
        <v>9304.5185043300007</v>
      </c>
      <c r="L151" s="129">
        <v>3672.0639262700001</v>
      </c>
      <c r="M151" s="129">
        <v>3664.34021781</v>
      </c>
      <c r="N151" s="129">
        <v>7.7237084600000001</v>
      </c>
      <c r="O151" s="129">
        <v>0</v>
      </c>
      <c r="P151" s="129">
        <v>0.36078251</v>
      </c>
      <c r="Q151" s="129"/>
      <c r="R151" s="129"/>
      <c r="S151" s="129"/>
    </row>
    <row r="152" spans="1:19" hidden="1" outlineLevel="1">
      <c r="A152" s="9">
        <v>44835</v>
      </c>
      <c r="B152" s="129">
        <v>12906.62917763</v>
      </c>
      <c r="C152" s="129">
        <v>1.81576498</v>
      </c>
      <c r="D152" s="129">
        <v>0</v>
      </c>
      <c r="E152" s="129">
        <v>1.81576498</v>
      </c>
      <c r="F152" s="129">
        <v>0</v>
      </c>
      <c r="G152" s="129">
        <v>0</v>
      </c>
      <c r="H152" s="129">
        <v>0</v>
      </c>
      <c r="I152" s="129">
        <v>9297.4785787100009</v>
      </c>
      <c r="J152" s="129">
        <v>30.529746469999999</v>
      </c>
      <c r="K152" s="129">
        <v>9266.9488322399993</v>
      </c>
      <c r="L152" s="129">
        <v>3607.33483394</v>
      </c>
      <c r="M152" s="129">
        <v>3599.7966533399999</v>
      </c>
      <c r="N152" s="129">
        <v>7.5381805999999996</v>
      </c>
      <c r="O152" s="129">
        <v>0</v>
      </c>
      <c r="P152" s="129">
        <v>0.2985236</v>
      </c>
      <c r="Q152" s="129"/>
      <c r="R152" s="129"/>
      <c r="S152" s="129"/>
    </row>
    <row r="153" spans="1:19" hidden="1" outlineLevel="1">
      <c r="A153" s="9">
        <v>44866</v>
      </c>
      <c r="B153" s="129">
        <v>12872.044469959999</v>
      </c>
      <c r="C153" s="129">
        <v>1.8065186200000001</v>
      </c>
      <c r="D153" s="129">
        <v>0</v>
      </c>
      <c r="E153" s="129">
        <v>1.8065186200000001</v>
      </c>
      <c r="F153" s="129">
        <v>0</v>
      </c>
      <c r="G153" s="129">
        <v>0</v>
      </c>
      <c r="H153" s="129">
        <v>0</v>
      </c>
      <c r="I153" s="129">
        <v>9289.0592209999995</v>
      </c>
      <c r="J153" s="129">
        <v>29.898216099999999</v>
      </c>
      <c r="K153" s="129">
        <v>9259.1610048999992</v>
      </c>
      <c r="L153" s="129">
        <v>3581.1787303400001</v>
      </c>
      <c r="M153" s="129">
        <v>3574.48544287</v>
      </c>
      <c r="N153" s="129">
        <v>6.6932874699999996</v>
      </c>
      <c r="O153" s="129">
        <v>0</v>
      </c>
      <c r="P153" s="129">
        <v>0.31188073999999999</v>
      </c>
      <c r="Q153" s="129"/>
      <c r="R153" s="129"/>
      <c r="S153" s="129"/>
    </row>
    <row r="154" spans="1:19" hidden="1" outlineLevel="1">
      <c r="A154" s="9">
        <v>44896</v>
      </c>
      <c r="B154" s="129">
        <v>12359.98735141</v>
      </c>
      <c r="C154" s="129">
        <v>1.6423238200000001</v>
      </c>
      <c r="D154" s="129">
        <v>0</v>
      </c>
      <c r="E154" s="129">
        <v>1.6423238200000001</v>
      </c>
      <c r="F154" s="129">
        <v>0</v>
      </c>
      <c r="G154" s="129">
        <v>0</v>
      </c>
      <c r="H154" s="129">
        <v>0</v>
      </c>
      <c r="I154" s="129">
        <v>9008.0352221899993</v>
      </c>
      <c r="J154" s="129">
        <v>29.838953480000001</v>
      </c>
      <c r="K154" s="129">
        <v>8978.1962687100004</v>
      </c>
      <c r="L154" s="129">
        <v>3350.3098054000002</v>
      </c>
      <c r="M154" s="129">
        <v>3343.8680705299998</v>
      </c>
      <c r="N154" s="129">
        <v>6.4417348700000003</v>
      </c>
      <c r="O154" s="129">
        <v>0</v>
      </c>
      <c r="P154" s="129">
        <v>0.25446699</v>
      </c>
      <c r="Q154" s="129"/>
      <c r="R154" s="129"/>
      <c r="S154" s="129"/>
    </row>
    <row r="155" spans="1:19" hidden="1" outlineLevel="1">
      <c r="A155" s="9">
        <v>44927</v>
      </c>
      <c r="B155" s="129">
        <v>12278.59659897</v>
      </c>
      <c r="C155" s="129">
        <v>1.6253858400000001</v>
      </c>
      <c r="D155" s="129">
        <v>0</v>
      </c>
      <c r="E155" s="129">
        <v>1.6253858400000001</v>
      </c>
      <c r="F155" s="129">
        <v>0</v>
      </c>
      <c r="G155" s="129">
        <v>0</v>
      </c>
      <c r="H155" s="129">
        <v>0</v>
      </c>
      <c r="I155" s="129">
        <v>8902.6121368500008</v>
      </c>
      <c r="J155" s="129">
        <v>29.907700609999999</v>
      </c>
      <c r="K155" s="129">
        <v>8872.7044362399993</v>
      </c>
      <c r="L155" s="129">
        <v>3374.35907628</v>
      </c>
      <c r="M155" s="129">
        <v>3368.3468475</v>
      </c>
      <c r="N155" s="129">
        <v>6.0122287800000001</v>
      </c>
      <c r="O155" s="129">
        <v>0</v>
      </c>
      <c r="P155" s="129">
        <v>0.24305993000000001</v>
      </c>
      <c r="Q155" s="129"/>
      <c r="R155" s="129"/>
      <c r="S155" s="129"/>
    </row>
    <row r="156" spans="1:19" hidden="1" outlineLevel="1">
      <c r="A156" s="9">
        <v>44958</v>
      </c>
      <c r="B156" s="129">
        <v>12008.970769310001</v>
      </c>
      <c r="C156" s="129">
        <v>1.59413519</v>
      </c>
      <c r="D156" s="129">
        <v>0</v>
      </c>
      <c r="E156" s="129">
        <v>1.59413519</v>
      </c>
      <c r="F156" s="129">
        <v>0</v>
      </c>
      <c r="G156" s="129">
        <v>0</v>
      </c>
      <c r="H156" s="129">
        <v>0</v>
      </c>
      <c r="I156" s="129">
        <v>8618.0216139000004</v>
      </c>
      <c r="J156" s="129">
        <v>29.9516293</v>
      </c>
      <c r="K156" s="129">
        <v>8588.0699846000007</v>
      </c>
      <c r="L156" s="129">
        <v>3389.3550202199999</v>
      </c>
      <c r="M156" s="129">
        <v>3383.5473742999998</v>
      </c>
      <c r="N156" s="129">
        <v>5.8076459199999997</v>
      </c>
      <c r="O156" s="129">
        <v>0</v>
      </c>
      <c r="P156" s="129">
        <v>0.34591945000000002</v>
      </c>
      <c r="Q156" s="129"/>
      <c r="R156" s="129"/>
      <c r="S156" s="129"/>
    </row>
    <row r="157" spans="1:19" hidden="1" outlineLevel="1">
      <c r="A157" s="9">
        <v>44986</v>
      </c>
      <c r="B157" s="129">
        <v>11617.85342243</v>
      </c>
      <c r="C157" s="129">
        <v>2.31130901</v>
      </c>
      <c r="D157" s="129">
        <v>0</v>
      </c>
      <c r="E157" s="129">
        <v>2.31130901</v>
      </c>
      <c r="F157" s="129">
        <v>0</v>
      </c>
      <c r="G157" s="129">
        <v>0</v>
      </c>
      <c r="H157" s="129">
        <v>0</v>
      </c>
      <c r="I157" s="129">
        <v>8177.1284465199997</v>
      </c>
      <c r="J157" s="129">
        <v>29.468009129999999</v>
      </c>
      <c r="K157" s="129">
        <v>8147.66043739</v>
      </c>
      <c r="L157" s="129">
        <v>3438.4136669</v>
      </c>
      <c r="M157" s="129">
        <v>3432.7811823500001</v>
      </c>
      <c r="N157" s="129">
        <v>5.63248455</v>
      </c>
      <c r="O157" s="129">
        <v>0</v>
      </c>
      <c r="P157" s="129">
        <v>0.31982905</v>
      </c>
      <c r="Q157" s="129"/>
      <c r="R157" s="129"/>
      <c r="S157" s="129"/>
    </row>
    <row r="158" spans="1:19" hidden="1" outlineLevel="1">
      <c r="A158" s="9">
        <v>45017</v>
      </c>
      <c r="B158" s="129">
        <v>10341.99924445</v>
      </c>
      <c r="C158" s="129">
        <v>2.2056650699999998</v>
      </c>
      <c r="D158" s="129">
        <v>0</v>
      </c>
      <c r="E158" s="129">
        <v>2.2056650699999998</v>
      </c>
      <c r="F158" s="129">
        <v>0</v>
      </c>
      <c r="G158" s="129">
        <v>0</v>
      </c>
      <c r="H158" s="129">
        <v>0</v>
      </c>
      <c r="I158" s="129">
        <v>6877.9780093999998</v>
      </c>
      <c r="J158" s="129">
        <v>24.791023200000001</v>
      </c>
      <c r="K158" s="129">
        <v>6853.1869862000003</v>
      </c>
      <c r="L158" s="129">
        <v>3461.81556998</v>
      </c>
      <c r="M158" s="129">
        <v>3456.3742292500001</v>
      </c>
      <c r="N158" s="129">
        <v>5.4413407300000003</v>
      </c>
      <c r="O158" s="129">
        <v>0</v>
      </c>
      <c r="P158" s="129">
        <v>0.28101578999999999</v>
      </c>
      <c r="Q158" s="129"/>
      <c r="R158" s="129"/>
      <c r="S158" s="129"/>
    </row>
    <row r="159" spans="1:19" hidden="1" outlineLevel="1">
      <c r="A159" s="9">
        <v>45047</v>
      </c>
      <c r="B159" s="129">
        <v>10008.301731719999</v>
      </c>
      <c r="C159" s="129">
        <v>2.1022458300000002</v>
      </c>
      <c r="D159" s="129">
        <v>0</v>
      </c>
      <c r="E159" s="129">
        <v>2.1022458300000002</v>
      </c>
      <c r="F159" s="129">
        <v>0</v>
      </c>
      <c r="G159" s="129">
        <v>0</v>
      </c>
      <c r="H159" s="129">
        <v>0</v>
      </c>
      <c r="I159" s="129">
        <v>6484.0963297999997</v>
      </c>
      <c r="J159" s="129">
        <v>22.32401947</v>
      </c>
      <c r="K159" s="129">
        <v>6461.7723103300004</v>
      </c>
      <c r="L159" s="129">
        <v>3522.1031560900001</v>
      </c>
      <c r="M159" s="129">
        <v>3516.9244745199999</v>
      </c>
      <c r="N159" s="129">
        <v>5.1786815700000002</v>
      </c>
      <c r="O159" s="129">
        <v>0</v>
      </c>
      <c r="P159" s="129">
        <v>0.29137078</v>
      </c>
      <c r="Q159" s="129"/>
      <c r="R159" s="129"/>
      <c r="S159" s="129"/>
    </row>
    <row r="160" spans="1:19" hidden="1" outlineLevel="1">
      <c r="A160" s="9">
        <v>45078</v>
      </c>
      <c r="B160" s="129">
        <v>10320.520642490001</v>
      </c>
      <c r="C160" s="129">
        <v>1.98613873</v>
      </c>
      <c r="D160" s="129">
        <v>0</v>
      </c>
      <c r="E160" s="129">
        <v>1.98613873</v>
      </c>
      <c r="F160" s="129">
        <v>0</v>
      </c>
      <c r="G160" s="129">
        <v>0</v>
      </c>
      <c r="H160" s="129">
        <v>0</v>
      </c>
      <c r="I160" s="129">
        <v>6735.6365138900001</v>
      </c>
      <c r="J160" s="129">
        <v>22.003206460000001</v>
      </c>
      <c r="K160" s="129">
        <v>6713.6333074300001</v>
      </c>
      <c r="L160" s="129">
        <v>3582.8979898699999</v>
      </c>
      <c r="M160" s="129">
        <v>3577.8488112499999</v>
      </c>
      <c r="N160" s="129">
        <v>5.0491786200000002</v>
      </c>
      <c r="O160" s="129">
        <v>0</v>
      </c>
      <c r="P160" s="129">
        <v>0.24898243</v>
      </c>
      <c r="Q160" s="129"/>
      <c r="R160" s="129"/>
      <c r="S160" s="129"/>
    </row>
    <row r="161" spans="1:19" hidden="1" outlineLevel="1">
      <c r="A161" s="9">
        <v>45108</v>
      </c>
      <c r="B161" s="129">
        <v>10672.625238209999</v>
      </c>
      <c r="C161" s="129">
        <v>1.87956079</v>
      </c>
      <c r="D161" s="129">
        <v>0</v>
      </c>
      <c r="E161" s="129">
        <v>1.87956079</v>
      </c>
      <c r="F161" s="129">
        <v>0</v>
      </c>
      <c r="G161" s="129">
        <v>0</v>
      </c>
      <c r="H161" s="129">
        <v>0</v>
      </c>
      <c r="I161" s="129">
        <v>7004.0375371</v>
      </c>
      <c r="J161" s="129">
        <v>21.52525872</v>
      </c>
      <c r="K161" s="129">
        <v>6982.5122783799998</v>
      </c>
      <c r="L161" s="129">
        <v>3666.70814032</v>
      </c>
      <c r="M161" s="129">
        <v>3661.7817395900001</v>
      </c>
      <c r="N161" s="129">
        <v>4.9264007300000001</v>
      </c>
      <c r="O161" s="129">
        <v>0</v>
      </c>
      <c r="P161" s="129">
        <v>0.26655006999999997</v>
      </c>
      <c r="Q161" s="129"/>
      <c r="R161" s="129"/>
      <c r="S161" s="129"/>
    </row>
    <row r="162" spans="1:19" hidden="1" outlineLevel="1">
      <c r="A162" s="9">
        <v>45139</v>
      </c>
      <c r="B162" s="129">
        <v>12038.297103520001</v>
      </c>
      <c r="C162" s="129">
        <v>1.7665798699999999</v>
      </c>
      <c r="D162" s="129">
        <v>0</v>
      </c>
      <c r="E162" s="129">
        <v>1.7665798699999999</v>
      </c>
      <c r="F162" s="129">
        <v>0</v>
      </c>
      <c r="G162" s="129">
        <v>0</v>
      </c>
      <c r="H162" s="129">
        <v>0</v>
      </c>
      <c r="I162" s="129">
        <v>8228.5725587699999</v>
      </c>
      <c r="J162" s="129">
        <v>18.884385699999999</v>
      </c>
      <c r="K162" s="129">
        <v>8209.6881730700006</v>
      </c>
      <c r="L162" s="129">
        <v>3807.95796488</v>
      </c>
      <c r="M162" s="129">
        <v>3803.3502548800002</v>
      </c>
      <c r="N162" s="129">
        <v>4.60771</v>
      </c>
      <c r="O162" s="129">
        <v>0</v>
      </c>
      <c r="P162" s="129">
        <v>0.25362142999999998</v>
      </c>
      <c r="Q162" s="129"/>
      <c r="R162" s="129"/>
      <c r="S162" s="129"/>
    </row>
    <row r="163" spans="1:19" hidden="1" outlineLevel="1">
      <c r="A163" s="9">
        <v>45170</v>
      </c>
      <c r="B163" s="129">
        <v>12799.044599979999</v>
      </c>
      <c r="C163" s="129">
        <v>1.6542531199999999</v>
      </c>
      <c r="D163" s="129">
        <v>0</v>
      </c>
      <c r="E163" s="129">
        <v>1.6542531199999999</v>
      </c>
      <c r="F163" s="129">
        <v>0</v>
      </c>
      <c r="G163" s="129">
        <v>0</v>
      </c>
      <c r="H163" s="129">
        <v>0</v>
      </c>
      <c r="I163" s="129">
        <v>8918.9318227999993</v>
      </c>
      <c r="J163" s="129">
        <v>17.644528959999999</v>
      </c>
      <c r="K163" s="129">
        <v>8901.2872938399996</v>
      </c>
      <c r="L163" s="129">
        <v>3878.4585240599999</v>
      </c>
      <c r="M163" s="129">
        <v>3874.0443311499998</v>
      </c>
      <c r="N163" s="129">
        <v>4.4141929099999997</v>
      </c>
      <c r="O163" s="129">
        <v>0</v>
      </c>
      <c r="P163" s="129">
        <v>0.25739269999999997</v>
      </c>
      <c r="Q163" s="129"/>
      <c r="R163" s="129"/>
      <c r="S163" s="129"/>
    </row>
    <row r="164" spans="1:19" hidden="1" outlineLevel="1">
      <c r="A164" s="9">
        <v>45200</v>
      </c>
      <c r="B164" s="129">
        <v>13088.56083183</v>
      </c>
      <c r="C164" s="129">
        <v>1.5414828599999999</v>
      </c>
      <c r="D164" s="129">
        <v>0</v>
      </c>
      <c r="E164" s="129">
        <v>1.5414828599999999</v>
      </c>
      <c r="F164" s="129">
        <v>0</v>
      </c>
      <c r="G164" s="129">
        <v>0</v>
      </c>
      <c r="H164" s="129">
        <v>0</v>
      </c>
      <c r="I164" s="129">
        <v>9120.0134759100001</v>
      </c>
      <c r="J164" s="129">
        <v>16.64054406</v>
      </c>
      <c r="K164" s="129">
        <v>9103.3729318500009</v>
      </c>
      <c r="L164" s="129">
        <v>3967.0058730599999</v>
      </c>
      <c r="M164" s="129">
        <v>3962.7350366199998</v>
      </c>
      <c r="N164" s="129">
        <v>4.2708364400000001</v>
      </c>
      <c r="O164" s="129">
        <v>0</v>
      </c>
      <c r="P164" s="129">
        <v>0.28045558999999998</v>
      </c>
      <c r="Q164" s="129"/>
      <c r="R164" s="129"/>
      <c r="S164" s="129"/>
    </row>
    <row r="165" spans="1:19" hidden="1" outlineLevel="1">
      <c r="A165" s="9">
        <v>45231</v>
      </c>
      <c r="B165" s="129">
        <v>13278.747307109999</v>
      </c>
      <c r="C165" s="129">
        <v>1.4103583200000001</v>
      </c>
      <c r="D165" s="129">
        <v>0</v>
      </c>
      <c r="E165" s="129">
        <v>1.4103583200000001</v>
      </c>
      <c r="F165" s="129">
        <v>0</v>
      </c>
      <c r="G165" s="129">
        <v>0</v>
      </c>
      <c r="H165" s="129">
        <v>0</v>
      </c>
      <c r="I165" s="129">
        <v>9199.2613675699995</v>
      </c>
      <c r="J165" s="129">
        <v>16.128338639999999</v>
      </c>
      <c r="K165" s="129">
        <v>9183.1330289300004</v>
      </c>
      <c r="L165" s="129">
        <v>4078.07558122</v>
      </c>
      <c r="M165" s="129">
        <v>4074.0180766899998</v>
      </c>
      <c r="N165" s="129">
        <v>4.0575045300000001</v>
      </c>
      <c r="O165" s="129">
        <v>0</v>
      </c>
      <c r="P165" s="129">
        <v>0.26920348999999999</v>
      </c>
      <c r="Q165" s="129"/>
      <c r="R165" s="129"/>
      <c r="S165" s="129"/>
    </row>
    <row r="166" spans="1:19" hidden="1" outlineLevel="1">
      <c r="A166" s="9">
        <v>45261</v>
      </c>
      <c r="B166" s="129">
        <v>13432.250928830001</v>
      </c>
      <c r="C166" s="129">
        <v>1.28394238</v>
      </c>
      <c r="D166" s="129">
        <v>0</v>
      </c>
      <c r="E166" s="129">
        <v>1.28394238</v>
      </c>
      <c r="F166" s="129">
        <v>0</v>
      </c>
      <c r="G166" s="129">
        <v>0</v>
      </c>
      <c r="H166" s="129">
        <v>0</v>
      </c>
      <c r="I166" s="129">
        <v>9414.5340897299993</v>
      </c>
      <c r="J166" s="129">
        <v>15.81914767</v>
      </c>
      <c r="K166" s="129">
        <v>9398.7149420599999</v>
      </c>
      <c r="L166" s="129">
        <v>4016.4328967199999</v>
      </c>
      <c r="M166" s="129">
        <v>4013.63130486</v>
      </c>
      <c r="N166" s="129">
        <v>2.8015918599999998</v>
      </c>
      <c r="O166" s="129">
        <v>0</v>
      </c>
      <c r="P166" s="129">
        <v>0.28547340999999998</v>
      </c>
      <c r="Q166" s="129"/>
      <c r="R166" s="129"/>
      <c r="S166" s="129"/>
    </row>
    <row r="167" spans="1:19" hidden="1" outlineLevel="1">
      <c r="A167" s="9">
        <v>45292</v>
      </c>
      <c r="B167" s="129">
        <v>13419.455648470001</v>
      </c>
      <c r="C167" s="129">
        <v>1.1880429400000001</v>
      </c>
      <c r="D167" s="129">
        <v>0</v>
      </c>
      <c r="E167" s="129">
        <v>1.1880429400000001</v>
      </c>
      <c r="F167" s="129">
        <v>0</v>
      </c>
      <c r="G167" s="129">
        <v>0</v>
      </c>
      <c r="H167" s="129">
        <v>0</v>
      </c>
      <c r="I167" s="129">
        <v>9308.5437437100009</v>
      </c>
      <c r="J167" s="129">
        <v>15.10073094</v>
      </c>
      <c r="K167" s="129">
        <v>9293.4430127699998</v>
      </c>
      <c r="L167" s="129">
        <v>4109.7238618199999</v>
      </c>
      <c r="M167" s="129">
        <v>4107.0535327799998</v>
      </c>
      <c r="N167" s="129">
        <v>2.6703290399999999</v>
      </c>
      <c r="O167" s="129">
        <v>0</v>
      </c>
      <c r="P167" s="129">
        <v>0.34833392000000002</v>
      </c>
      <c r="Q167" s="129"/>
      <c r="R167" s="129"/>
      <c r="S167" s="129"/>
    </row>
    <row r="168" spans="1:19" hidden="1" outlineLevel="1">
      <c r="A168" s="9">
        <v>45323</v>
      </c>
      <c r="B168" s="129">
        <v>13176.18752064</v>
      </c>
      <c r="C168" s="129">
        <v>1.0826347700000001</v>
      </c>
      <c r="D168" s="129">
        <v>0</v>
      </c>
      <c r="E168" s="129">
        <v>1.0826347700000001</v>
      </c>
      <c r="F168" s="129">
        <v>0</v>
      </c>
      <c r="G168" s="129">
        <v>0</v>
      </c>
      <c r="H168" s="129">
        <v>0</v>
      </c>
      <c r="I168" s="129">
        <v>8996.6907025199998</v>
      </c>
      <c r="J168" s="129">
        <v>14.554357100000001</v>
      </c>
      <c r="K168" s="129">
        <v>8982.13634542</v>
      </c>
      <c r="L168" s="129">
        <v>4178.4141833499998</v>
      </c>
      <c r="M168" s="129">
        <v>4175.8920121600004</v>
      </c>
      <c r="N168" s="129">
        <v>2.5221711899999999</v>
      </c>
      <c r="O168" s="129">
        <v>0</v>
      </c>
      <c r="P168" s="129">
        <v>0.31785194999999999</v>
      </c>
      <c r="Q168" s="129"/>
      <c r="R168" s="129"/>
      <c r="S168" s="129"/>
    </row>
    <row r="169" spans="1:19" hidden="1" outlineLevel="1">
      <c r="A169" s="9">
        <v>45352</v>
      </c>
      <c r="B169" s="129">
        <v>13382.279243180001</v>
      </c>
      <c r="C169" s="129">
        <v>0.96649032999999995</v>
      </c>
      <c r="D169" s="129">
        <v>0</v>
      </c>
      <c r="E169" s="129">
        <v>0.96649032999999995</v>
      </c>
      <c r="F169" s="129">
        <v>0</v>
      </c>
      <c r="G169" s="129">
        <v>0</v>
      </c>
      <c r="H169" s="129">
        <v>0</v>
      </c>
      <c r="I169" s="129">
        <v>9081.9902847899994</v>
      </c>
      <c r="J169" s="129">
        <v>14.368349009999999</v>
      </c>
      <c r="K169" s="129">
        <v>9067.6219357800001</v>
      </c>
      <c r="L169" s="129">
        <v>4299.3224680599997</v>
      </c>
      <c r="M169" s="129">
        <v>4296.91864197</v>
      </c>
      <c r="N169" s="129">
        <v>2.4038260899999999</v>
      </c>
      <c r="O169" s="129">
        <v>0</v>
      </c>
      <c r="P169" s="129">
        <v>0.31771927999999999</v>
      </c>
      <c r="Q169" s="129"/>
      <c r="R169" s="129"/>
      <c r="S169" s="129"/>
    </row>
    <row r="170" spans="1:19">
      <c r="A170" s="9">
        <v>45383</v>
      </c>
      <c r="B170" s="129">
        <v>13634.10506946</v>
      </c>
      <c r="C170" s="129">
        <v>0.84182968999999996</v>
      </c>
      <c r="D170" s="129">
        <v>0</v>
      </c>
      <c r="E170" s="129">
        <v>0.84182968999999996</v>
      </c>
      <c r="F170" s="129">
        <v>0</v>
      </c>
      <c r="G170" s="129">
        <v>0</v>
      </c>
      <c r="H170" s="129">
        <v>0</v>
      </c>
      <c r="I170" s="129">
        <v>9204.2771225699998</v>
      </c>
      <c r="J170" s="129">
        <v>13.750644579999999</v>
      </c>
      <c r="K170" s="129">
        <v>9190.5264779900008</v>
      </c>
      <c r="L170" s="129">
        <v>4428.9861172000001</v>
      </c>
      <c r="M170" s="129">
        <v>4426.7458779999997</v>
      </c>
      <c r="N170" s="129">
        <v>2.2402392</v>
      </c>
      <c r="O170" s="129">
        <v>0</v>
      </c>
      <c r="P170" s="129">
        <v>0.32472110999999998</v>
      </c>
      <c r="Q170" s="129"/>
      <c r="R170" s="129"/>
      <c r="S170" s="129"/>
    </row>
    <row r="171" spans="1:19">
      <c r="A171" s="9">
        <v>45413</v>
      </c>
      <c r="B171" s="129">
        <v>13735.93945889</v>
      </c>
      <c r="C171" s="129">
        <v>0.30134208000000001</v>
      </c>
      <c r="D171" s="129">
        <v>0</v>
      </c>
      <c r="E171" s="129">
        <v>0.30134208000000001</v>
      </c>
      <c r="F171" s="129">
        <v>0</v>
      </c>
      <c r="G171" s="129">
        <v>0</v>
      </c>
      <c r="H171" s="129">
        <v>0</v>
      </c>
      <c r="I171" s="129">
        <v>9230.6093366999994</v>
      </c>
      <c r="J171" s="129">
        <v>13.28611937</v>
      </c>
      <c r="K171" s="129">
        <v>9217.3232173300003</v>
      </c>
      <c r="L171" s="129">
        <v>4505.0287801100003</v>
      </c>
      <c r="M171" s="129">
        <v>4502.9079306200001</v>
      </c>
      <c r="N171" s="129">
        <v>2.1208494899999999</v>
      </c>
      <c r="O171" s="129">
        <v>0</v>
      </c>
      <c r="P171" s="129">
        <v>0.40330301000000002</v>
      </c>
      <c r="Q171" s="129"/>
      <c r="R171" s="129"/>
      <c r="S171" s="129"/>
    </row>
    <row r="172" spans="1:19">
      <c r="A172" s="9">
        <v>45444</v>
      </c>
      <c r="B172" s="129">
        <v>12986.531077739999</v>
      </c>
      <c r="C172" s="129">
        <v>0.25920442999999999</v>
      </c>
      <c r="D172" s="129">
        <v>0</v>
      </c>
      <c r="E172" s="129">
        <v>0.25920442999999999</v>
      </c>
      <c r="F172" s="129">
        <v>0.110001</v>
      </c>
      <c r="G172" s="129">
        <v>0</v>
      </c>
      <c r="H172" s="129">
        <v>0.110001</v>
      </c>
      <c r="I172" s="129">
        <v>8382.3073361400002</v>
      </c>
      <c r="J172" s="129">
        <v>12.891258260000001</v>
      </c>
      <c r="K172" s="129">
        <v>8369.4160778799996</v>
      </c>
      <c r="L172" s="129">
        <v>4603.8545361699998</v>
      </c>
      <c r="M172" s="129">
        <v>4601.8102620999998</v>
      </c>
      <c r="N172" s="129">
        <v>2.0442740700000002</v>
      </c>
      <c r="O172" s="129">
        <v>0</v>
      </c>
      <c r="P172" s="129">
        <v>0.38055494000000001</v>
      </c>
      <c r="Q172" s="129"/>
      <c r="R172" s="129"/>
      <c r="S172" s="129"/>
    </row>
    <row r="173" spans="1:19">
      <c r="A173" s="9">
        <v>45474</v>
      </c>
      <c r="B173" s="129">
        <v>14434.21156924</v>
      </c>
      <c r="C173" s="129">
        <v>0.19598243000000001</v>
      </c>
      <c r="D173" s="129">
        <v>0</v>
      </c>
      <c r="E173" s="129">
        <v>0.19598243000000001</v>
      </c>
      <c r="F173" s="129">
        <v>0.110001</v>
      </c>
      <c r="G173" s="129">
        <v>0</v>
      </c>
      <c r="H173" s="129">
        <v>0.110001</v>
      </c>
      <c r="I173" s="129">
        <v>9676.88672443</v>
      </c>
      <c r="J173" s="129">
        <v>12.447171470000001</v>
      </c>
      <c r="K173" s="129">
        <v>9664.4395529600006</v>
      </c>
      <c r="L173" s="129">
        <v>4757.0188613800001</v>
      </c>
      <c r="M173" s="129">
        <v>4755.5060571100003</v>
      </c>
      <c r="N173" s="129">
        <v>1.51280427</v>
      </c>
      <c r="O173" s="129">
        <v>0</v>
      </c>
      <c r="P173" s="129">
        <v>0.32682896</v>
      </c>
      <c r="Q173" s="129"/>
      <c r="R173" s="129"/>
      <c r="S173" s="129"/>
    </row>
    <row r="174" spans="1:19">
      <c r="A174" s="9">
        <v>45505</v>
      </c>
      <c r="B174" s="129">
        <v>14933.50462858</v>
      </c>
      <c r="C174" s="129">
        <v>0.18719179</v>
      </c>
      <c r="D174" s="129">
        <v>0</v>
      </c>
      <c r="E174" s="129">
        <v>0.18719179</v>
      </c>
      <c r="F174" s="129">
        <v>0.110001</v>
      </c>
      <c r="G174" s="129">
        <v>0</v>
      </c>
      <c r="H174" s="129">
        <v>0.110001</v>
      </c>
      <c r="I174" s="129">
        <v>10022.63718498</v>
      </c>
      <c r="J174" s="129">
        <v>11.99936786</v>
      </c>
      <c r="K174" s="129">
        <v>10010.637817119999</v>
      </c>
      <c r="L174" s="129">
        <v>4910.5702508100003</v>
      </c>
      <c r="M174" s="129">
        <v>4909.1260844199996</v>
      </c>
      <c r="N174" s="129">
        <v>1.4441663899999999</v>
      </c>
      <c r="O174" s="129">
        <v>0</v>
      </c>
      <c r="P174" s="129">
        <v>0.32442285999999998</v>
      </c>
      <c r="Q174" s="129"/>
      <c r="R174" s="129"/>
      <c r="S174" s="129"/>
    </row>
    <row r="175" spans="1:19">
      <c r="A175" s="9">
        <v>45536</v>
      </c>
      <c r="B175" s="129">
        <v>15218.74772524</v>
      </c>
      <c r="C175" s="129">
        <v>0.13163822999999999</v>
      </c>
      <c r="D175" s="129">
        <v>0</v>
      </c>
      <c r="E175" s="129">
        <v>0.13163822999999999</v>
      </c>
      <c r="F175" s="129">
        <v>0.110001</v>
      </c>
      <c r="G175" s="129">
        <v>0</v>
      </c>
      <c r="H175" s="129">
        <v>0.110001</v>
      </c>
      <c r="I175" s="129">
        <v>10257.5106462</v>
      </c>
      <c r="J175" s="129">
        <v>11.56136248</v>
      </c>
      <c r="K175" s="129">
        <v>10245.94928372</v>
      </c>
      <c r="L175" s="129">
        <v>4960.9954398099999</v>
      </c>
      <c r="M175" s="129">
        <v>4959.6173088699998</v>
      </c>
      <c r="N175" s="129">
        <v>1.3781309399999999</v>
      </c>
      <c r="O175" s="129">
        <v>0</v>
      </c>
      <c r="P175" s="129">
        <v>0.28643851999999997</v>
      </c>
      <c r="Q175" s="129"/>
      <c r="R175" s="129"/>
      <c r="S175" s="129"/>
    </row>
    <row r="176" spans="1:19">
      <c r="A176" s="9">
        <v>45566</v>
      </c>
      <c r="B176" s="129">
        <v>15117.18567447</v>
      </c>
      <c r="C176" s="129">
        <v>4.4627000000000002E-4</v>
      </c>
      <c r="D176" s="129">
        <v>0</v>
      </c>
      <c r="E176" s="129">
        <v>4.4627000000000002E-4</v>
      </c>
      <c r="F176" s="129">
        <v>0.110001</v>
      </c>
      <c r="G176" s="129">
        <v>0</v>
      </c>
      <c r="H176" s="129">
        <v>0.110001</v>
      </c>
      <c r="I176" s="129">
        <v>10093.619867650001</v>
      </c>
      <c r="J176" s="129">
        <v>11.12931461</v>
      </c>
      <c r="K176" s="129">
        <v>10082.490553039999</v>
      </c>
      <c r="L176" s="129">
        <v>5023.4553595500001</v>
      </c>
      <c r="M176" s="129">
        <v>5022.1392787799996</v>
      </c>
      <c r="N176" s="129">
        <v>1.3160807699999999</v>
      </c>
      <c r="O176" s="129">
        <v>0</v>
      </c>
      <c r="P176" s="129">
        <v>0.28243467999999999</v>
      </c>
      <c r="Q176" s="129"/>
      <c r="R176" s="129"/>
      <c r="S176" s="129"/>
    </row>
    <row r="177" spans="1:19">
      <c r="A177" s="9">
        <v>45597</v>
      </c>
      <c r="B177" s="129">
        <v>15664.347032649999</v>
      </c>
      <c r="C177" s="129">
        <v>2.0999999999999999E-5</v>
      </c>
      <c r="D177" s="129">
        <v>0</v>
      </c>
      <c r="E177" s="129">
        <v>2.0999999999999999E-5</v>
      </c>
      <c r="F177" s="129">
        <v>0</v>
      </c>
      <c r="G177" s="129">
        <v>0</v>
      </c>
      <c r="H177" s="129">
        <v>0</v>
      </c>
      <c r="I177" s="129">
        <v>10524.54287261</v>
      </c>
      <c r="J177" s="129">
        <v>24.58628349</v>
      </c>
      <c r="K177" s="129">
        <v>10499.95658912</v>
      </c>
      <c r="L177" s="129">
        <v>5139.8041390400003</v>
      </c>
      <c r="M177" s="129">
        <v>5138.5963404300001</v>
      </c>
      <c r="N177" s="129">
        <v>1.20779861</v>
      </c>
      <c r="O177" s="129">
        <v>0</v>
      </c>
      <c r="P177" s="129">
        <v>0.27913536</v>
      </c>
      <c r="Q177" s="129"/>
      <c r="R177" s="129"/>
      <c r="S177" s="129"/>
    </row>
    <row r="178" spans="1:19">
      <c r="A178" s="9">
        <v>45627</v>
      </c>
      <c r="B178" s="129">
        <v>15692.38406948</v>
      </c>
      <c r="C178" s="129">
        <v>2.1699999999999999E-5</v>
      </c>
      <c r="D178" s="129">
        <v>0</v>
      </c>
      <c r="E178" s="129">
        <v>2.1699999999999999E-5</v>
      </c>
      <c r="F178" s="129">
        <v>0</v>
      </c>
      <c r="G178" s="129">
        <v>0</v>
      </c>
      <c r="H178" s="129">
        <v>0</v>
      </c>
      <c r="I178" s="129">
        <v>10564.934418880001</v>
      </c>
      <c r="J178" s="129">
        <v>23.814870259999999</v>
      </c>
      <c r="K178" s="129">
        <v>10541.119548619999</v>
      </c>
      <c r="L178" s="129">
        <v>5127.4496288999999</v>
      </c>
      <c r="M178" s="129">
        <v>5126.2908501100001</v>
      </c>
      <c r="N178" s="129">
        <v>1.1587787899999999</v>
      </c>
      <c r="O178" s="129">
        <v>0</v>
      </c>
      <c r="P178" s="129">
        <v>0.49150401999999999</v>
      </c>
      <c r="Q178" s="129"/>
      <c r="R178" s="129"/>
      <c r="S178" s="129"/>
    </row>
    <row r="179" spans="1:19">
      <c r="A179" s="9">
        <v>45658</v>
      </c>
      <c r="B179" s="129">
        <v>15505.187217049999</v>
      </c>
      <c r="C179" s="129">
        <v>0</v>
      </c>
      <c r="D179" s="129">
        <v>0</v>
      </c>
      <c r="E179" s="129">
        <v>0</v>
      </c>
      <c r="F179" s="129">
        <v>0</v>
      </c>
      <c r="G179" s="129">
        <v>0</v>
      </c>
      <c r="H179" s="129">
        <v>0</v>
      </c>
      <c r="I179" s="129">
        <v>10254.261164940001</v>
      </c>
      <c r="J179" s="129">
        <v>36.825986380000003</v>
      </c>
      <c r="K179" s="129">
        <v>10217.435178559999</v>
      </c>
      <c r="L179" s="129">
        <v>5250.9260521099995</v>
      </c>
      <c r="M179" s="129">
        <v>5249.8230897499998</v>
      </c>
      <c r="N179" s="129">
        <v>1.10296236</v>
      </c>
      <c r="O179" s="129">
        <v>0</v>
      </c>
      <c r="P179" s="129">
        <v>0.41163481000000002</v>
      </c>
      <c r="Q179" s="129"/>
      <c r="R179" s="129"/>
      <c r="S179" s="129"/>
    </row>
    <row r="180" spans="1:19">
      <c r="A180" s="9">
        <v>45689</v>
      </c>
      <c r="B180" s="129">
        <v>15379.558424749999</v>
      </c>
      <c r="C180" s="129">
        <v>0</v>
      </c>
      <c r="D180" s="129">
        <v>0</v>
      </c>
      <c r="E180" s="129">
        <v>0</v>
      </c>
      <c r="F180" s="129">
        <v>0</v>
      </c>
      <c r="G180" s="129">
        <v>0</v>
      </c>
      <c r="H180" s="129">
        <v>0</v>
      </c>
      <c r="I180" s="129">
        <v>10074.35223235</v>
      </c>
      <c r="J180" s="129">
        <v>30.885385960000001</v>
      </c>
      <c r="K180" s="129">
        <v>10043.46684639</v>
      </c>
      <c r="L180" s="129">
        <v>5305.2061924</v>
      </c>
      <c r="M180" s="129">
        <v>5304.1467164599999</v>
      </c>
      <c r="N180" s="129">
        <v>1.05947594</v>
      </c>
      <c r="O180" s="129">
        <v>0</v>
      </c>
      <c r="P180" s="129">
        <v>0.42417531000000003</v>
      </c>
      <c r="Q180" s="129"/>
      <c r="R180" s="129"/>
      <c r="S180" s="129"/>
    </row>
    <row r="181" spans="1:19">
      <c r="A181" s="9">
        <v>45717</v>
      </c>
      <c r="B181" s="129">
        <v>14925.945705190001</v>
      </c>
      <c r="C181" s="129">
        <v>0</v>
      </c>
      <c r="D181" s="129">
        <v>0</v>
      </c>
      <c r="E181" s="129">
        <v>0</v>
      </c>
      <c r="F181" s="129">
        <v>0</v>
      </c>
      <c r="G181" s="129">
        <v>0</v>
      </c>
      <c r="H181" s="129">
        <v>0</v>
      </c>
      <c r="I181" s="129">
        <v>9483.2102896899996</v>
      </c>
      <c r="J181" s="129">
        <v>28.954388040000001</v>
      </c>
      <c r="K181" s="129">
        <v>9454.2559016499999</v>
      </c>
      <c r="L181" s="129">
        <v>5442.7354155000003</v>
      </c>
      <c r="M181" s="129">
        <v>5441.7176261699997</v>
      </c>
      <c r="N181" s="129">
        <v>1.01778933</v>
      </c>
      <c r="O181" s="129">
        <v>0</v>
      </c>
      <c r="P181" s="129">
        <v>0.40664438000000003</v>
      </c>
      <c r="Q181" s="129"/>
      <c r="R181" s="129"/>
      <c r="S181" s="129"/>
    </row>
    <row r="182" spans="1:19">
      <c r="A182" s="9">
        <v>45748</v>
      </c>
      <c r="B182" s="129">
        <v>14923.177152619999</v>
      </c>
      <c r="C182" s="129">
        <v>0</v>
      </c>
      <c r="D182" s="129">
        <v>0</v>
      </c>
      <c r="E182" s="129">
        <v>0</v>
      </c>
      <c r="F182" s="129">
        <v>0</v>
      </c>
      <c r="G182" s="129">
        <v>0</v>
      </c>
      <c r="H182" s="129">
        <v>0</v>
      </c>
      <c r="I182" s="129">
        <v>9412.8235233800006</v>
      </c>
      <c r="J182" s="129">
        <v>28.477577109999999</v>
      </c>
      <c r="K182" s="129">
        <v>9384.3459462699993</v>
      </c>
      <c r="L182" s="129">
        <v>5510.3536292400004</v>
      </c>
      <c r="M182" s="129">
        <v>5509.3796055900002</v>
      </c>
      <c r="N182" s="129">
        <v>0.97402365000000002</v>
      </c>
      <c r="O182" s="129">
        <v>0</v>
      </c>
      <c r="P182" s="129">
        <v>0.36788766000000001</v>
      </c>
      <c r="Q182" s="129"/>
      <c r="R182" s="129"/>
      <c r="S182" s="12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2"/>
    </row>
    <row r="3" spans="1:17" ht="28.5" customHeight="1">
      <c r="A3" s="189" t="s">
        <v>75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1" t="s">
        <v>127</v>
      </c>
    </row>
    <row r="5" spans="1:17" ht="12.75" customHeight="1">
      <c r="A5" s="12" t="s">
        <v>226</v>
      </c>
    </row>
    <row r="6" spans="1:17" s="18" customFormat="1" ht="12.75" customHeight="1">
      <c r="A6" s="191" t="s">
        <v>0</v>
      </c>
      <c r="B6" s="180" t="s">
        <v>61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18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idden="1" outlineLevel="1">
      <c r="A11" s="9">
        <v>40544</v>
      </c>
      <c r="B11" s="35">
        <v>2803.4378432799999</v>
      </c>
      <c r="C11" s="35">
        <f>G11+K11</f>
        <v>992.97915714999999</v>
      </c>
      <c r="D11" s="35">
        <f t="shared" ref="D11:E11" si="0">H11+L11</f>
        <v>1074.4576878</v>
      </c>
      <c r="E11" s="35">
        <f t="shared" si="0"/>
        <v>736.00099833000002</v>
      </c>
      <c r="F11" s="35">
        <v>1742.2767510799999</v>
      </c>
      <c r="G11" s="35">
        <v>809.35245464000002</v>
      </c>
      <c r="H11" s="35">
        <v>533.86599573000001</v>
      </c>
      <c r="I11" s="35">
        <v>399.05830071000003</v>
      </c>
      <c r="J11" s="35">
        <v>1061.1610922</v>
      </c>
      <c r="K11" s="35">
        <v>183.62670251</v>
      </c>
      <c r="L11" s="35">
        <v>540.59169207000002</v>
      </c>
      <c r="M11" s="35">
        <v>336.94269761999999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2501.2186974900001</v>
      </c>
      <c r="C12" s="35">
        <f t="shared" ref="C12:C67" si="1">G12+K12</f>
        <v>866.32565001</v>
      </c>
      <c r="D12" s="35">
        <f t="shared" ref="D12:D67" si="2">H12+L12</f>
        <v>1149.66844023</v>
      </c>
      <c r="E12" s="35">
        <f t="shared" ref="E12:E67" si="3">I12+M12</f>
        <v>485.22460724999996</v>
      </c>
      <c r="F12" s="35">
        <v>1391.1353645500001</v>
      </c>
      <c r="G12" s="35">
        <v>684.04798491999998</v>
      </c>
      <c r="H12" s="35">
        <v>536.18016863000003</v>
      </c>
      <c r="I12" s="35">
        <v>170.90721099999999</v>
      </c>
      <c r="J12" s="35">
        <v>1110.08333294</v>
      </c>
      <c r="K12" s="35">
        <v>182.27766509</v>
      </c>
      <c r="L12" s="35">
        <v>613.48827159999996</v>
      </c>
      <c r="M12" s="35">
        <v>314.31739625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2746.98833517</v>
      </c>
      <c r="C13" s="35">
        <f t="shared" si="1"/>
        <v>1018.19692775</v>
      </c>
      <c r="D13" s="35">
        <f t="shared" si="2"/>
        <v>1241.7628831699999</v>
      </c>
      <c r="E13" s="35">
        <f t="shared" si="3"/>
        <v>487.02852425000003</v>
      </c>
      <c r="F13" s="35">
        <v>1584.2835547699999</v>
      </c>
      <c r="G13" s="35">
        <v>833.37538242999995</v>
      </c>
      <c r="H13" s="35">
        <v>581.63448503999996</v>
      </c>
      <c r="I13" s="35">
        <v>169.27368730000001</v>
      </c>
      <c r="J13" s="35">
        <v>1162.7047803999999</v>
      </c>
      <c r="K13" s="35">
        <v>184.82154532000001</v>
      </c>
      <c r="L13" s="35">
        <v>660.12839813000005</v>
      </c>
      <c r="M13" s="35">
        <v>317.75483695000003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2805.6574067000001</v>
      </c>
      <c r="C14" s="35">
        <f t="shared" si="1"/>
        <v>1076.1985668299999</v>
      </c>
      <c r="D14" s="35">
        <f t="shared" si="2"/>
        <v>1251.06305806</v>
      </c>
      <c r="E14" s="35">
        <f t="shared" si="3"/>
        <v>478.39578181000002</v>
      </c>
      <c r="F14" s="35">
        <v>1656.51172202</v>
      </c>
      <c r="G14" s="35">
        <v>890.08444278000002</v>
      </c>
      <c r="H14" s="35">
        <v>600.03069131999996</v>
      </c>
      <c r="I14" s="35">
        <v>166.39658792</v>
      </c>
      <c r="J14" s="35">
        <v>1149.1456846799999</v>
      </c>
      <c r="K14" s="35">
        <v>186.11412404999999</v>
      </c>
      <c r="L14" s="35">
        <v>651.03236674000004</v>
      </c>
      <c r="M14" s="35">
        <v>311.99919389000002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2775.2157862099998</v>
      </c>
      <c r="C15" s="35">
        <f t="shared" si="1"/>
        <v>1069.4762985</v>
      </c>
      <c r="D15" s="35">
        <f t="shared" si="2"/>
        <v>1228.7480875400001</v>
      </c>
      <c r="E15" s="35">
        <f t="shared" si="3"/>
        <v>476.99140016999996</v>
      </c>
      <c r="F15" s="35">
        <v>1655.72597109</v>
      </c>
      <c r="G15" s="35">
        <v>906.51952846999995</v>
      </c>
      <c r="H15" s="35">
        <v>583.28650563999997</v>
      </c>
      <c r="I15" s="35">
        <v>165.91993697999999</v>
      </c>
      <c r="J15" s="35">
        <v>1119.48981512</v>
      </c>
      <c r="K15" s="35">
        <v>162.95677003</v>
      </c>
      <c r="L15" s="35">
        <v>645.46158190000006</v>
      </c>
      <c r="M15" s="35">
        <v>311.07146318999997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2840.9108354499999</v>
      </c>
      <c r="C16" s="35">
        <f t="shared" si="1"/>
        <v>1072.03309418</v>
      </c>
      <c r="D16" s="35">
        <f t="shared" si="2"/>
        <v>1267.2334131499999</v>
      </c>
      <c r="E16" s="35">
        <f t="shared" si="3"/>
        <v>501.64432812000001</v>
      </c>
      <c r="F16" s="35">
        <v>1719.6114120499999</v>
      </c>
      <c r="G16" s="35">
        <v>914.68935437000005</v>
      </c>
      <c r="H16" s="35">
        <v>641.34125946999995</v>
      </c>
      <c r="I16" s="35">
        <v>163.58079821000001</v>
      </c>
      <c r="J16" s="35">
        <v>1121.2994234</v>
      </c>
      <c r="K16" s="35">
        <v>157.34373980999999</v>
      </c>
      <c r="L16" s="35">
        <v>625.89215367999998</v>
      </c>
      <c r="M16" s="35">
        <v>338.06352991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2729.5551887800002</v>
      </c>
      <c r="C17" s="35">
        <f t="shared" si="1"/>
        <v>960.64631580000002</v>
      </c>
      <c r="D17" s="35">
        <f t="shared" si="2"/>
        <v>1273.3355020399999</v>
      </c>
      <c r="E17" s="35">
        <f t="shared" si="3"/>
        <v>495.57337094000002</v>
      </c>
      <c r="F17" s="35">
        <v>1602.90357739</v>
      </c>
      <c r="G17" s="35">
        <v>803.40699196000003</v>
      </c>
      <c r="H17" s="35">
        <v>639.43520964000004</v>
      </c>
      <c r="I17" s="35">
        <v>160.06137579</v>
      </c>
      <c r="J17" s="35">
        <v>1126.65161139</v>
      </c>
      <c r="K17" s="35">
        <v>157.23932384</v>
      </c>
      <c r="L17" s="35">
        <v>633.90029240000001</v>
      </c>
      <c r="M17" s="35">
        <v>335.51199515000002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2885.8467920600001</v>
      </c>
      <c r="C18" s="35">
        <f t="shared" si="1"/>
        <v>1044.3393136</v>
      </c>
      <c r="D18" s="35">
        <f t="shared" si="2"/>
        <v>1332.29005117</v>
      </c>
      <c r="E18" s="35">
        <f t="shared" si="3"/>
        <v>509.21742728999999</v>
      </c>
      <c r="F18" s="35">
        <v>1766.45938647</v>
      </c>
      <c r="G18" s="35">
        <v>910.25705446999996</v>
      </c>
      <c r="H18" s="35">
        <v>697.99085048999996</v>
      </c>
      <c r="I18" s="35">
        <v>158.21148151</v>
      </c>
      <c r="J18" s="35">
        <v>1119.3874055900001</v>
      </c>
      <c r="K18" s="35">
        <v>134.08225913000001</v>
      </c>
      <c r="L18" s="35">
        <v>634.29920068000001</v>
      </c>
      <c r="M18" s="35">
        <v>351.00594577999999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2892.8137587699998</v>
      </c>
      <c r="C19" s="35">
        <f t="shared" si="1"/>
        <v>991.41582612999991</v>
      </c>
      <c r="D19" s="35">
        <f t="shared" si="2"/>
        <v>1437.5122854799999</v>
      </c>
      <c r="E19" s="35">
        <f t="shared" si="3"/>
        <v>463.88564715999996</v>
      </c>
      <c r="F19" s="35">
        <v>1854.47930172</v>
      </c>
      <c r="G19" s="35">
        <v>858.84661029999995</v>
      </c>
      <c r="H19" s="35">
        <v>811.45409030999997</v>
      </c>
      <c r="I19" s="35">
        <v>184.17860110999999</v>
      </c>
      <c r="J19" s="35">
        <v>1038.3344570500001</v>
      </c>
      <c r="K19" s="35">
        <v>132.56921582999999</v>
      </c>
      <c r="L19" s="35">
        <v>626.05819516999998</v>
      </c>
      <c r="M19" s="35">
        <v>279.70704604999997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3020.5952876400002</v>
      </c>
      <c r="C20" s="35">
        <f t="shared" si="1"/>
        <v>1108.9305142399999</v>
      </c>
      <c r="D20" s="35">
        <f t="shared" si="2"/>
        <v>1449.1403037299999</v>
      </c>
      <c r="E20" s="35">
        <f t="shared" si="3"/>
        <v>462.52446967000003</v>
      </c>
      <c r="F20" s="35">
        <v>1939.7413739900001</v>
      </c>
      <c r="G20" s="35">
        <v>942.12285502999998</v>
      </c>
      <c r="H20" s="35">
        <v>821.92412536999996</v>
      </c>
      <c r="I20" s="35">
        <v>175.69439359</v>
      </c>
      <c r="J20" s="35">
        <v>1080.8539136500001</v>
      </c>
      <c r="K20" s="35">
        <v>166.80765921</v>
      </c>
      <c r="L20" s="35">
        <v>627.21617835999996</v>
      </c>
      <c r="M20" s="35">
        <v>286.83007608000003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2893.9240867200001</v>
      </c>
      <c r="C21" s="35">
        <f t="shared" si="1"/>
        <v>1034.41012467</v>
      </c>
      <c r="D21" s="35">
        <f t="shared" si="2"/>
        <v>1411.83031157</v>
      </c>
      <c r="E21" s="35">
        <f t="shared" si="3"/>
        <v>447.68365047999998</v>
      </c>
      <c r="F21" s="35">
        <v>1851.4029485999999</v>
      </c>
      <c r="G21" s="35">
        <v>880.70843403000003</v>
      </c>
      <c r="H21" s="35">
        <v>797.41996768000001</v>
      </c>
      <c r="I21" s="35">
        <v>173.27454689000001</v>
      </c>
      <c r="J21" s="35">
        <v>1042.5211381199999</v>
      </c>
      <c r="K21" s="35">
        <v>153.70169064000001</v>
      </c>
      <c r="L21" s="35">
        <v>614.41034389000004</v>
      </c>
      <c r="M21" s="35">
        <v>274.40910358999997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2995.0712979700002</v>
      </c>
      <c r="C22" s="35">
        <f t="shared" si="1"/>
        <v>1192.6560335200002</v>
      </c>
      <c r="D22" s="35">
        <f t="shared" si="2"/>
        <v>1364.23007968</v>
      </c>
      <c r="E22" s="35">
        <f t="shared" si="3"/>
        <v>438.18518476999998</v>
      </c>
      <c r="F22" s="35">
        <v>1895.2444680599999</v>
      </c>
      <c r="G22" s="35">
        <v>968.00741301000005</v>
      </c>
      <c r="H22" s="35">
        <v>754.05316842000002</v>
      </c>
      <c r="I22" s="35">
        <v>173.18388662999999</v>
      </c>
      <c r="J22" s="35">
        <v>1099.82682991</v>
      </c>
      <c r="K22" s="35">
        <v>224.64862051</v>
      </c>
      <c r="L22" s="35">
        <v>610.17691126</v>
      </c>
      <c r="M22" s="35">
        <v>265.00129814000002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2912.7152107299999</v>
      </c>
      <c r="C23" s="35">
        <f t="shared" si="1"/>
        <v>1146.3656784</v>
      </c>
      <c r="D23" s="35">
        <f t="shared" si="2"/>
        <v>1330.8722204599999</v>
      </c>
      <c r="E23" s="35">
        <f t="shared" si="3"/>
        <v>435.47731186999999</v>
      </c>
      <c r="F23" s="35">
        <v>1801.7361498499999</v>
      </c>
      <c r="G23" s="35">
        <v>917.92616248000002</v>
      </c>
      <c r="H23" s="35">
        <v>710.32274781000001</v>
      </c>
      <c r="I23" s="35">
        <v>173.48723956000001</v>
      </c>
      <c r="J23" s="35">
        <v>1110.9790608799999</v>
      </c>
      <c r="K23" s="35">
        <v>228.43951591999999</v>
      </c>
      <c r="L23" s="35">
        <v>620.54947264999998</v>
      </c>
      <c r="M23" s="35">
        <v>261.99007231000002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2870.6668267499999</v>
      </c>
      <c r="C24" s="35">
        <f t="shared" si="1"/>
        <v>1115.1095857400001</v>
      </c>
      <c r="D24" s="35">
        <f t="shared" si="2"/>
        <v>1319.6129068199998</v>
      </c>
      <c r="E24" s="35">
        <f t="shared" si="3"/>
        <v>435.94433419000001</v>
      </c>
      <c r="F24" s="35">
        <v>1771.45982959</v>
      </c>
      <c r="G24" s="35">
        <v>886.02091163</v>
      </c>
      <c r="H24" s="35">
        <v>709.38633104999997</v>
      </c>
      <c r="I24" s="35">
        <v>176.05258691</v>
      </c>
      <c r="J24" s="35">
        <v>1099.2069971599999</v>
      </c>
      <c r="K24" s="35">
        <v>229.08867411</v>
      </c>
      <c r="L24" s="35">
        <v>610.22657576999995</v>
      </c>
      <c r="M24" s="35">
        <v>259.89174728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2842.5993070999998</v>
      </c>
      <c r="C25" s="35">
        <f t="shared" si="1"/>
        <v>791.61347975000001</v>
      </c>
      <c r="D25" s="35">
        <f t="shared" si="2"/>
        <v>1637.1664305300001</v>
      </c>
      <c r="E25" s="35">
        <f t="shared" si="3"/>
        <v>413.81939682000001</v>
      </c>
      <c r="F25" s="35">
        <v>1784.0997856399999</v>
      </c>
      <c r="G25" s="35">
        <v>569.77008074000003</v>
      </c>
      <c r="H25" s="35">
        <v>1027.2038413400001</v>
      </c>
      <c r="I25" s="35">
        <v>187.12586356</v>
      </c>
      <c r="J25" s="35">
        <v>1058.4995214600001</v>
      </c>
      <c r="K25" s="35">
        <v>221.84339901000001</v>
      </c>
      <c r="L25" s="35">
        <v>609.96258919000002</v>
      </c>
      <c r="M25" s="35">
        <v>226.69353326000001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2824.5388693599998</v>
      </c>
      <c r="C26" s="35">
        <f t="shared" si="1"/>
        <v>752.22042040000008</v>
      </c>
      <c r="D26" s="35">
        <f t="shared" si="2"/>
        <v>1690.0693137400001</v>
      </c>
      <c r="E26" s="35">
        <f t="shared" si="3"/>
        <v>382.24913521999997</v>
      </c>
      <c r="F26" s="35">
        <v>1824.3838000799999</v>
      </c>
      <c r="G26" s="35">
        <v>586.41788870000005</v>
      </c>
      <c r="H26" s="35">
        <v>1080.1753006900001</v>
      </c>
      <c r="I26" s="35">
        <v>157.79061068999999</v>
      </c>
      <c r="J26" s="35">
        <v>1000.15506928</v>
      </c>
      <c r="K26" s="35">
        <v>165.8025317</v>
      </c>
      <c r="L26" s="35">
        <v>609.89401305000001</v>
      </c>
      <c r="M26" s="35">
        <v>224.45852453000001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2852.2578164400002</v>
      </c>
      <c r="C27" s="35">
        <f t="shared" si="1"/>
        <v>1054.27718284</v>
      </c>
      <c r="D27" s="35">
        <f t="shared" si="2"/>
        <v>1421.5618045899998</v>
      </c>
      <c r="E27" s="35">
        <f t="shared" si="3"/>
        <v>376.41882901000002</v>
      </c>
      <c r="F27" s="35">
        <v>1851.26901318</v>
      </c>
      <c r="G27" s="35">
        <v>615.76011385000004</v>
      </c>
      <c r="H27" s="35">
        <v>1078.1972182699999</v>
      </c>
      <c r="I27" s="35">
        <v>157.31168106000001</v>
      </c>
      <c r="J27" s="35">
        <v>1000.9888032600001</v>
      </c>
      <c r="K27" s="35">
        <v>438.51706898999998</v>
      </c>
      <c r="L27" s="35">
        <v>343.36458632</v>
      </c>
      <c r="M27" s="35">
        <v>219.10714795000001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2970.9997062000002</v>
      </c>
      <c r="C28" s="35">
        <f t="shared" si="1"/>
        <v>1145.3049471899999</v>
      </c>
      <c r="D28" s="35">
        <f t="shared" si="2"/>
        <v>1439.2438420400001</v>
      </c>
      <c r="E28" s="35">
        <f t="shared" si="3"/>
        <v>386.45091696999998</v>
      </c>
      <c r="F28" s="35">
        <v>1812.5722695300001</v>
      </c>
      <c r="G28" s="35">
        <v>579.97157872000002</v>
      </c>
      <c r="H28" s="35">
        <v>1066.0148116400001</v>
      </c>
      <c r="I28" s="35">
        <v>166.58587917</v>
      </c>
      <c r="J28" s="35">
        <v>1158.4274366699999</v>
      </c>
      <c r="K28" s="35">
        <v>565.33336846999998</v>
      </c>
      <c r="L28" s="35">
        <v>373.2290304</v>
      </c>
      <c r="M28" s="35">
        <v>219.86503780000001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3161.9330668100001</v>
      </c>
      <c r="C29" s="35">
        <f t="shared" si="1"/>
        <v>1337.4133006100001</v>
      </c>
      <c r="D29" s="35">
        <f t="shared" si="2"/>
        <v>1430.4344853500002</v>
      </c>
      <c r="E29" s="35">
        <f t="shared" si="3"/>
        <v>394.08528085</v>
      </c>
      <c r="F29" s="35">
        <v>1821.94366494</v>
      </c>
      <c r="G29" s="35">
        <v>603.17243244999997</v>
      </c>
      <c r="H29" s="35">
        <v>1044.6239958900001</v>
      </c>
      <c r="I29" s="35">
        <v>174.14723660000001</v>
      </c>
      <c r="J29" s="35">
        <v>1339.9894018699999</v>
      </c>
      <c r="K29" s="35">
        <v>734.24086815999999</v>
      </c>
      <c r="L29" s="35">
        <v>385.81048945999999</v>
      </c>
      <c r="M29" s="35">
        <v>219.93804424999999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3215.1197901400001</v>
      </c>
      <c r="C30" s="35">
        <f t="shared" si="1"/>
        <v>1377.2391458</v>
      </c>
      <c r="D30" s="35">
        <f t="shared" si="2"/>
        <v>1450.86151522</v>
      </c>
      <c r="E30" s="35">
        <f t="shared" si="3"/>
        <v>387.01912912</v>
      </c>
      <c r="F30" s="35">
        <v>1856.66469416</v>
      </c>
      <c r="G30" s="35">
        <v>633.51412536999999</v>
      </c>
      <c r="H30" s="35">
        <v>1054.5457943199999</v>
      </c>
      <c r="I30" s="35">
        <v>168.60477447</v>
      </c>
      <c r="J30" s="35">
        <v>1358.4550959799999</v>
      </c>
      <c r="K30" s="35">
        <v>743.72502042999997</v>
      </c>
      <c r="L30" s="35">
        <v>396.31572089999997</v>
      </c>
      <c r="M30" s="35">
        <v>218.41435465000001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3227.4021722500001</v>
      </c>
      <c r="C31" s="35">
        <f t="shared" si="1"/>
        <v>1364.92519515</v>
      </c>
      <c r="D31" s="35">
        <f t="shared" si="2"/>
        <v>1477.5070748200001</v>
      </c>
      <c r="E31" s="35">
        <f t="shared" si="3"/>
        <v>384.96990228000004</v>
      </c>
      <c r="F31" s="35">
        <v>1849.06799344</v>
      </c>
      <c r="G31" s="35">
        <v>631.00296805000005</v>
      </c>
      <c r="H31" s="35">
        <v>1064.2242482500001</v>
      </c>
      <c r="I31" s="35">
        <v>153.84077714</v>
      </c>
      <c r="J31" s="35">
        <v>1378.3341788099999</v>
      </c>
      <c r="K31" s="35">
        <v>733.92222709999999</v>
      </c>
      <c r="L31" s="35">
        <v>413.28282657</v>
      </c>
      <c r="M31" s="35">
        <v>231.12912514000001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3275.6521525399999</v>
      </c>
      <c r="C32" s="35">
        <f t="shared" si="1"/>
        <v>1385.88235132</v>
      </c>
      <c r="D32" s="35">
        <f t="shared" si="2"/>
        <v>1491.97575069</v>
      </c>
      <c r="E32" s="35">
        <f t="shared" si="3"/>
        <v>397.79405052999999</v>
      </c>
      <c r="F32" s="35">
        <v>1864.01559034</v>
      </c>
      <c r="G32" s="35">
        <v>634.39912521999997</v>
      </c>
      <c r="H32" s="35">
        <v>1051.48901998</v>
      </c>
      <c r="I32" s="35">
        <v>178.12744513999999</v>
      </c>
      <c r="J32" s="35">
        <v>1411.6365622000001</v>
      </c>
      <c r="K32" s="35">
        <v>751.48322610000002</v>
      </c>
      <c r="L32" s="35">
        <v>440.48673071000002</v>
      </c>
      <c r="M32" s="35">
        <v>219.66660539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3288.1999170300001</v>
      </c>
      <c r="C33" s="35">
        <f t="shared" si="1"/>
        <v>1402.0085550899998</v>
      </c>
      <c r="D33" s="35">
        <f t="shared" si="2"/>
        <v>1575.8342326099998</v>
      </c>
      <c r="E33" s="35">
        <f t="shared" si="3"/>
        <v>310.35712933000002</v>
      </c>
      <c r="F33" s="35">
        <v>1885.8702861300001</v>
      </c>
      <c r="G33" s="35">
        <v>630.43627992999996</v>
      </c>
      <c r="H33" s="35">
        <v>1119.5872073999999</v>
      </c>
      <c r="I33" s="35">
        <v>135.84679879999999</v>
      </c>
      <c r="J33" s="35">
        <v>1402.3296309</v>
      </c>
      <c r="K33" s="35">
        <v>771.57227516</v>
      </c>
      <c r="L33" s="35">
        <v>456.24702521</v>
      </c>
      <c r="M33" s="35">
        <v>174.51033053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3319.5274939300002</v>
      </c>
      <c r="C34" s="35">
        <f t="shared" si="1"/>
        <v>1381.48055269</v>
      </c>
      <c r="D34" s="35">
        <f t="shared" si="2"/>
        <v>1664.7259523500002</v>
      </c>
      <c r="E34" s="35">
        <f t="shared" si="3"/>
        <v>273.32098889000002</v>
      </c>
      <c r="F34" s="35">
        <v>1911.01115521</v>
      </c>
      <c r="G34" s="35">
        <v>620.69791316999999</v>
      </c>
      <c r="H34" s="35">
        <v>1143.3427748300001</v>
      </c>
      <c r="I34" s="35">
        <v>146.97046721000001</v>
      </c>
      <c r="J34" s="35">
        <v>1408.51633872</v>
      </c>
      <c r="K34" s="35">
        <v>760.78263951999998</v>
      </c>
      <c r="L34" s="35">
        <v>521.38317752</v>
      </c>
      <c r="M34" s="35">
        <v>126.35052168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3284.4903183599999</v>
      </c>
      <c r="C35" s="35">
        <f t="shared" si="1"/>
        <v>1339.17147424</v>
      </c>
      <c r="D35" s="35">
        <f t="shared" si="2"/>
        <v>1680.8380889499999</v>
      </c>
      <c r="E35" s="35">
        <f t="shared" si="3"/>
        <v>264.48075517000001</v>
      </c>
      <c r="F35" s="35">
        <v>1909.75210485</v>
      </c>
      <c r="G35" s="35">
        <v>616.73390534999999</v>
      </c>
      <c r="H35" s="35">
        <v>1152.10754561</v>
      </c>
      <c r="I35" s="35">
        <v>140.91065388999999</v>
      </c>
      <c r="J35" s="35">
        <v>1374.7382135099999</v>
      </c>
      <c r="K35" s="35">
        <v>722.43756888999997</v>
      </c>
      <c r="L35" s="35">
        <v>528.73054334000005</v>
      </c>
      <c r="M35" s="35">
        <v>123.57010128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3330.9878207800002</v>
      </c>
      <c r="C36" s="35">
        <f t="shared" si="1"/>
        <v>1401.8800127899999</v>
      </c>
      <c r="D36" s="35">
        <f t="shared" si="2"/>
        <v>1679.8149635899999</v>
      </c>
      <c r="E36" s="35">
        <f t="shared" si="3"/>
        <v>249.29284440000001</v>
      </c>
      <c r="F36" s="35">
        <v>1881.601694</v>
      </c>
      <c r="G36" s="35">
        <v>614.04462483999998</v>
      </c>
      <c r="H36" s="35">
        <v>1142.4347542099999</v>
      </c>
      <c r="I36" s="35">
        <v>125.12231495</v>
      </c>
      <c r="J36" s="35">
        <v>1449.38612678</v>
      </c>
      <c r="K36" s="35">
        <v>787.83538795000004</v>
      </c>
      <c r="L36" s="35">
        <v>537.38020938</v>
      </c>
      <c r="M36" s="35">
        <v>124.17052945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3180.7684887300002</v>
      </c>
      <c r="C37" s="35">
        <f t="shared" si="1"/>
        <v>1381.3818531300001</v>
      </c>
      <c r="D37" s="35">
        <f t="shared" si="2"/>
        <v>1561.9967455399999</v>
      </c>
      <c r="E37" s="35">
        <f t="shared" si="3"/>
        <v>237.38989006</v>
      </c>
      <c r="F37" s="35">
        <v>1834.35455652</v>
      </c>
      <c r="G37" s="35">
        <v>611.38268801000004</v>
      </c>
      <c r="H37" s="35">
        <v>1106.9415056299999</v>
      </c>
      <c r="I37" s="35">
        <v>116.03036288</v>
      </c>
      <c r="J37" s="35">
        <v>1346.41393221</v>
      </c>
      <c r="K37" s="35">
        <v>769.99916512000004</v>
      </c>
      <c r="L37" s="35">
        <v>455.05523991000001</v>
      </c>
      <c r="M37" s="35">
        <v>121.35952718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3198.41277618</v>
      </c>
      <c r="C38" s="35">
        <f t="shared" si="1"/>
        <v>1278.5217093900001</v>
      </c>
      <c r="D38" s="35">
        <f t="shared" si="2"/>
        <v>1692.1594871</v>
      </c>
      <c r="E38" s="35">
        <f t="shared" si="3"/>
        <v>227.73157968999999</v>
      </c>
      <c r="F38" s="35">
        <v>1833.12991827</v>
      </c>
      <c r="G38" s="35">
        <v>653.08247641000003</v>
      </c>
      <c r="H38" s="35">
        <v>1068.62761237</v>
      </c>
      <c r="I38" s="35">
        <v>111.41982949</v>
      </c>
      <c r="J38" s="35">
        <v>1365.2828579100001</v>
      </c>
      <c r="K38" s="35">
        <v>625.43923298000004</v>
      </c>
      <c r="L38" s="35">
        <v>623.53187473000003</v>
      </c>
      <c r="M38" s="35">
        <v>116.31175020000001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3262.56110214</v>
      </c>
      <c r="C39" s="35">
        <f t="shared" si="1"/>
        <v>1396.0889415199999</v>
      </c>
      <c r="D39" s="35">
        <f t="shared" si="2"/>
        <v>1703.9359468100001</v>
      </c>
      <c r="E39" s="35">
        <f t="shared" si="3"/>
        <v>162.53621380999999</v>
      </c>
      <c r="F39" s="35">
        <v>1894.39534028</v>
      </c>
      <c r="G39" s="35">
        <v>761.88191847999997</v>
      </c>
      <c r="H39" s="35">
        <v>1043.9192556</v>
      </c>
      <c r="I39" s="35">
        <v>88.594166200000004</v>
      </c>
      <c r="J39" s="35">
        <v>1368.16576186</v>
      </c>
      <c r="K39" s="35">
        <v>634.20702303999997</v>
      </c>
      <c r="L39" s="35">
        <v>660.01669120999998</v>
      </c>
      <c r="M39" s="35">
        <v>73.942047610000003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3357.40141657</v>
      </c>
      <c r="C40" s="35">
        <f t="shared" si="1"/>
        <v>1486.6506879200001</v>
      </c>
      <c r="D40" s="35">
        <f t="shared" si="2"/>
        <v>1710.6654023399999</v>
      </c>
      <c r="E40" s="35">
        <f t="shared" si="3"/>
        <v>160.08532631</v>
      </c>
      <c r="F40" s="35">
        <v>1972.23173589</v>
      </c>
      <c r="G40" s="35">
        <v>832.17819712000005</v>
      </c>
      <c r="H40" s="35">
        <v>1053.2798339799999</v>
      </c>
      <c r="I40" s="35">
        <v>86.773704789999996</v>
      </c>
      <c r="J40" s="35">
        <v>1385.1696806800001</v>
      </c>
      <c r="K40" s="35">
        <v>654.47249079999995</v>
      </c>
      <c r="L40" s="35">
        <v>657.38556835999998</v>
      </c>
      <c r="M40" s="35">
        <v>73.311621520000003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3345.9198434</v>
      </c>
      <c r="C41" s="35">
        <f t="shared" si="1"/>
        <v>1441.30615076</v>
      </c>
      <c r="D41" s="35">
        <f t="shared" si="2"/>
        <v>1745.30976485</v>
      </c>
      <c r="E41" s="35">
        <f t="shared" si="3"/>
        <v>159.30392778999999</v>
      </c>
      <c r="F41" s="35">
        <v>1950.6414942700001</v>
      </c>
      <c r="G41" s="35">
        <v>782.47362768999994</v>
      </c>
      <c r="H41" s="35">
        <v>1080.8977116999999</v>
      </c>
      <c r="I41" s="35">
        <v>87.270154880000007</v>
      </c>
      <c r="J41" s="35">
        <v>1395.2783491299999</v>
      </c>
      <c r="K41" s="35">
        <v>658.83252306999998</v>
      </c>
      <c r="L41" s="35">
        <v>664.41205315000002</v>
      </c>
      <c r="M41" s="35">
        <v>72.033772909999996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3361.7871502100002</v>
      </c>
      <c r="C42" s="35">
        <f t="shared" si="1"/>
        <v>1440.40968849</v>
      </c>
      <c r="D42" s="35">
        <f t="shared" si="2"/>
        <v>1762.8816725900001</v>
      </c>
      <c r="E42" s="35">
        <f t="shared" si="3"/>
        <v>158.49578912999999</v>
      </c>
      <c r="F42" s="35">
        <v>1965.00512241</v>
      </c>
      <c r="G42" s="35">
        <v>768.79806926000003</v>
      </c>
      <c r="H42" s="35">
        <v>1108.8807594800001</v>
      </c>
      <c r="I42" s="35">
        <v>87.326293669999998</v>
      </c>
      <c r="J42" s="35">
        <v>1396.7820277999999</v>
      </c>
      <c r="K42" s="35">
        <v>671.61161922999997</v>
      </c>
      <c r="L42" s="35">
        <v>654.00091311000006</v>
      </c>
      <c r="M42" s="35">
        <v>71.169495459999993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3460.1242461000002</v>
      </c>
      <c r="C43" s="35">
        <f t="shared" si="1"/>
        <v>1471.8259126399998</v>
      </c>
      <c r="D43" s="35">
        <f t="shared" si="2"/>
        <v>1830.8247965999999</v>
      </c>
      <c r="E43" s="35">
        <f t="shared" si="3"/>
        <v>157.47353686</v>
      </c>
      <c r="F43" s="35">
        <v>2065.72965286</v>
      </c>
      <c r="G43" s="35">
        <v>806.12429836000001</v>
      </c>
      <c r="H43" s="35">
        <v>1172.57361251</v>
      </c>
      <c r="I43" s="35">
        <v>87.03174199</v>
      </c>
      <c r="J43" s="35">
        <v>1394.3945932399999</v>
      </c>
      <c r="K43" s="35">
        <v>665.70161427999994</v>
      </c>
      <c r="L43" s="35">
        <v>658.25118409000004</v>
      </c>
      <c r="M43" s="35">
        <v>70.441794869999995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3494.2569522099998</v>
      </c>
      <c r="C44" s="35">
        <f t="shared" si="1"/>
        <v>1515.81439084</v>
      </c>
      <c r="D44" s="35">
        <f t="shared" si="2"/>
        <v>1796.1359775699998</v>
      </c>
      <c r="E44" s="35">
        <f t="shared" si="3"/>
        <v>182.3065838</v>
      </c>
      <c r="F44" s="35">
        <v>2095.2425200299999</v>
      </c>
      <c r="G44" s="35">
        <v>848.58456596999997</v>
      </c>
      <c r="H44" s="35">
        <v>1133.52916749</v>
      </c>
      <c r="I44" s="35">
        <v>113.12878657</v>
      </c>
      <c r="J44" s="35">
        <v>1399.0144321800001</v>
      </c>
      <c r="K44" s="35">
        <v>667.22982487000002</v>
      </c>
      <c r="L44" s="35">
        <v>662.60681007999995</v>
      </c>
      <c r="M44" s="35">
        <v>69.177797229999996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3524.9934783200001</v>
      </c>
      <c r="C45" s="35">
        <f t="shared" si="1"/>
        <v>1551.63053309</v>
      </c>
      <c r="D45" s="35">
        <f t="shared" si="2"/>
        <v>1792.24765329</v>
      </c>
      <c r="E45" s="35">
        <f t="shared" si="3"/>
        <v>181.11529194000002</v>
      </c>
      <c r="F45" s="35">
        <v>2156.6131452300001</v>
      </c>
      <c r="G45" s="35">
        <v>912.32520977000001</v>
      </c>
      <c r="H45" s="35">
        <v>1131.1112863599999</v>
      </c>
      <c r="I45" s="35">
        <v>113.17664910000001</v>
      </c>
      <c r="J45" s="35">
        <v>1368.38033309</v>
      </c>
      <c r="K45" s="35">
        <v>639.30532331999996</v>
      </c>
      <c r="L45" s="35">
        <v>661.13636693000001</v>
      </c>
      <c r="M45" s="35">
        <v>67.93864284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3583.9572621299999</v>
      </c>
      <c r="C46" s="35">
        <f t="shared" si="1"/>
        <v>1600.16159285</v>
      </c>
      <c r="D46" s="35">
        <f t="shared" si="2"/>
        <v>1824.6032641300001</v>
      </c>
      <c r="E46" s="35">
        <f t="shared" si="3"/>
        <v>159.19240515000001</v>
      </c>
      <c r="F46" s="35">
        <v>2237.81836802</v>
      </c>
      <c r="G46" s="35">
        <v>958.25907374999997</v>
      </c>
      <c r="H46" s="35">
        <v>1164.05350064</v>
      </c>
      <c r="I46" s="35">
        <v>115.50579363</v>
      </c>
      <c r="J46" s="35">
        <v>1346.1388941099999</v>
      </c>
      <c r="K46" s="35">
        <v>641.90251909999995</v>
      </c>
      <c r="L46" s="35">
        <v>660.54976349000003</v>
      </c>
      <c r="M46" s="35">
        <v>43.68661152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3542.7252960800001</v>
      </c>
      <c r="C47" s="35">
        <f t="shared" si="1"/>
        <v>1630.48453307</v>
      </c>
      <c r="D47" s="35">
        <f t="shared" si="2"/>
        <v>1757.52725446</v>
      </c>
      <c r="E47" s="35">
        <f t="shared" si="3"/>
        <v>154.71350855</v>
      </c>
      <c r="F47" s="35">
        <v>2210.8855375600001</v>
      </c>
      <c r="G47" s="35">
        <v>997.13428656999997</v>
      </c>
      <c r="H47" s="35">
        <v>1097.09445385</v>
      </c>
      <c r="I47" s="35">
        <v>116.65679713999999</v>
      </c>
      <c r="J47" s="35">
        <v>1331.83975852</v>
      </c>
      <c r="K47" s="35">
        <v>633.35024650000003</v>
      </c>
      <c r="L47" s="35">
        <v>660.43280060999996</v>
      </c>
      <c r="M47" s="35">
        <v>38.056711409999998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3928.6706273899999</v>
      </c>
      <c r="C48" s="35">
        <f t="shared" si="1"/>
        <v>1867.7512639800002</v>
      </c>
      <c r="D48" s="35">
        <f t="shared" si="2"/>
        <v>1970.9807862000002</v>
      </c>
      <c r="E48" s="35">
        <f t="shared" si="3"/>
        <v>89.938577210000005</v>
      </c>
      <c r="F48" s="35">
        <v>2227.26748649</v>
      </c>
      <c r="G48" s="35">
        <v>1052.12065985</v>
      </c>
      <c r="H48" s="35">
        <v>1124.4482717000001</v>
      </c>
      <c r="I48" s="35">
        <v>50.698554940000001</v>
      </c>
      <c r="J48" s="35">
        <v>1701.4031408999999</v>
      </c>
      <c r="K48" s="35">
        <v>815.63060413000005</v>
      </c>
      <c r="L48" s="35">
        <v>846.53251450000005</v>
      </c>
      <c r="M48" s="35">
        <v>39.240022269999997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4051.2320610699999</v>
      </c>
      <c r="C49" s="35">
        <f t="shared" si="1"/>
        <v>1961.84259077</v>
      </c>
      <c r="D49" s="35">
        <f t="shared" si="2"/>
        <v>1995.87128014</v>
      </c>
      <c r="E49" s="35">
        <f t="shared" si="3"/>
        <v>93.518190159999989</v>
      </c>
      <c r="F49" s="35">
        <v>2176.3644575600001</v>
      </c>
      <c r="G49" s="35">
        <v>1058.83519931</v>
      </c>
      <c r="H49" s="35">
        <v>1067.0521596399999</v>
      </c>
      <c r="I49" s="35">
        <v>50.477098609999999</v>
      </c>
      <c r="J49" s="35">
        <v>1874.86760351</v>
      </c>
      <c r="K49" s="35">
        <v>903.00739146000001</v>
      </c>
      <c r="L49" s="35">
        <v>928.81912050000005</v>
      </c>
      <c r="M49" s="35">
        <v>43.041091549999997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4078.95404706</v>
      </c>
      <c r="C50" s="35">
        <f t="shared" si="1"/>
        <v>2193.9923050699999</v>
      </c>
      <c r="D50" s="35">
        <f t="shared" si="2"/>
        <v>1790.31074934</v>
      </c>
      <c r="E50" s="35">
        <f t="shared" si="3"/>
        <v>94.650992650000006</v>
      </c>
      <c r="F50" s="35">
        <v>2140.3460911299999</v>
      </c>
      <c r="G50" s="35">
        <v>1037.86963311</v>
      </c>
      <c r="H50" s="35">
        <v>1052.5918887400001</v>
      </c>
      <c r="I50" s="35">
        <v>49.884569280000001</v>
      </c>
      <c r="J50" s="35">
        <v>1938.6079559299999</v>
      </c>
      <c r="K50" s="35">
        <v>1156.1226719599999</v>
      </c>
      <c r="L50" s="35">
        <v>737.71886059999997</v>
      </c>
      <c r="M50" s="35">
        <v>44.766423369999998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4057.2699506600002</v>
      </c>
      <c r="C51" s="35">
        <f t="shared" si="1"/>
        <v>2120.8180723200003</v>
      </c>
      <c r="D51" s="35">
        <f t="shared" si="2"/>
        <v>1841.0732227599999</v>
      </c>
      <c r="E51" s="35">
        <f t="shared" si="3"/>
        <v>95.37865558</v>
      </c>
      <c r="F51" s="35">
        <v>2189.7951166900002</v>
      </c>
      <c r="G51" s="35">
        <v>1063.90489424</v>
      </c>
      <c r="H51" s="35">
        <v>1076.4689784499999</v>
      </c>
      <c r="I51" s="35">
        <v>49.421244000000002</v>
      </c>
      <c r="J51" s="35">
        <v>1867.47483397</v>
      </c>
      <c r="K51" s="35">
        <v>1056.9131780800001</v>
      </c>
      <c r="L51" s="35">
        <v>764.60424431000001</v>
      </c>
      <c r="M51" s="35">
        <v>45.957411579999999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4038.0166814600002</v>
      </c>
      <c r="C52" s="35">
        <f t="shared" si="1"/>
        <v>2099.3239365200002</v>
      </c>
      <c r="D52" s="35">
        <f t="shared" si="2"/>
        <v>1843.69261949</v>
      </c>
      <c r="E52" s="35">
        <f t="shared" si="3"/>
        <v>95.000125449999999</v>
      </c>
      <c r="F52" s="35">
        <v>2213.11272125</v>
      </c>
      <c r="G52" s="35">
        <v>1106.5645207800001</v>
      </c>
      <c r="H52" s="35">
        <v>1057.5884421999999</v>
      </c>
      <c r="I52" s="35">
        <v>48.959758270000002</v>
      </c>
      <c r="J52" s="35">
        <v>1824.9039602099999</v>
      </c>
      <c r="K52" s="35">
        <v>992.75941574000001</v>
      </c>
      <c r="L52" s="35">
        <v>786.10417729000005</v>
      </c>
      <c r="M52" s="35">
        <v>46.040367179999997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3789.1257384700002</v>
      </c>
      <c r="C53" s="35">
        <f t="shared" si="1"/>
        <v>1895.4728946600001</v>
      </c>
      <c r="D53" s="35">
        <f t="shared" si="2"/>
        <v>1800.2663063099999</v>
      </c>
      <c r="E53" s="35">
        <f t="shared" si="3"/>
        <v>93.386537500000003</v>
      </c>
      <c r="F53" s="35">
        <v>2176.4757996600001</v>
      </c>
      <c r="G53" s="35">
        <v>1124.0186535600001</v>
      </c>
      <c r="H53" s="35">
        <v>1005.99475886</v>
      </c>
      <c r="I53" s="35">
        <v>46.462387239999998</v>
      </c>
      <c r="J53" s="35">
        <v>1612.6499388100001</v>
      </c>
      <c r="K53" s="35">
        <v>771.45424109999999</v>
      </c>
      <c r="L53" s="35">
        <v>794.27154744999996</v>
      </c>
      <c r="M53" s="35">
        <v>46.924150259999998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3990.4145779300002</v>
      </c>
      <c r="C54" s="35">
        <f t="shared" si="1"/>
        <v>1987.5011076999999</v>
      </c>
      <c r="D54" s="35">
        <f t="shared" si="2"/>
        <v>1912.7431453700001</v>
      </c>
      <c r="E54" s="35">
        <f t="shared" si="3"/>
        <v>90.170324859999994</v>
      </c>
      <c r="F54" s="35">
        <v>2197.6699775000002</v>
      </c>
      <c r="G54" s="35">
        <v>1124.82238964</v>
      </c>
      <c r="H54" s="35">
        <v>1027.6925685799999</v>
      </c>
      <c r="I54" s="35">
        <v>45.155019279999998</v>
      </c>
      <c r="J54" s="35">
        <v>1792.74460043</v>
      </c>
      <c r="K54" s="35">
        <v>862.67871806000005</v>
      </c>
      <c r="L54" s="35">
        <v>885.05057679000004</v>
      </c>
      <c r="M54" s="35">
        <v>45.015305580000003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3925.2462704599998</v>
      </c>
      <c r="C55" s="35">
        <f t="shared" si="1"/>
        <v>1973.6299964499999</v>
      </c>
      <c r="D55" s="35">
        <f t="shared" si="2"/>
        <v>1865.0743297499998</v>
      </c>
      <c r="E55" s="35">
        <f t="shared" si="3"/>
        <v>86.541944260000008</v>
      </c>
      <c r="F55" s="35">
        <v>2244.2330063999998</v>
      </c>
      <c r="G55" s="35">
        <v>1168.4546068899999</v>
      </c>
      <c r="H55" s="35">
        <v>1031.8238862799999</v>
      </c>
      <c r="I55" s="35">
        <v>43.954513230000003</v>
      </c>
      <c r="J55" s="35">
        <v>1681.01326406</v>
      </c>
      <c r="K55" s="35">
        <v>805.17538955999999</v>
      </c>
      <c r="L55" s="35">
        <v>833.25044347000005</v>
      </c>
      <c r="M55" s="35">
        <v>42.587431029999998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3930.7342147899999</v>
      </c>
      <c r="C56" s="35">
        <f t="shared" si="1"/>
        <v>1982.3281663799999</v>
      </c>
      <c r="D56" s="35">
        <f t="shared" si="2"/>
        <v>1862.37195617</v>
      </c>
      <c r="E56" s="35">
        <f t="shared" si="3"/>
        <v>86.034092240000007</v>
      </c>
      <c r="F56" s="35">
        <v>2268.6254306300002</v>
      </c>
      <c r="G56" s="35">
        <v>1183.5569594399999</v>
      </c>
      <c r="H56" s="35">
        <v>1041.4417173899999</v>
      </c>
      <c r="I56" s="35">
        <v>43.626753800000003</v>
      </c>
      <c r="J56" s="35">
        <v>1662.1087841599999</v>
      </c>
      <c r="K56" s="35">
        <v>798.77120693999996</v>
      </c>
      <c r="L56" s="35">
        <v>820.93023877999997</v>
      </c>
      <c r="M56" s="35">
        <v>42.407338439999997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4113.1988561099997</v>
      </c>
      <c r="C57" s="35">
        <f t="shared" si="1"/>
        <v>2095.8244900499999</v>
      </c>
      <c r="D57" s="35">
        <f t="shared" si="2"/>
        <v>1926.4860134400001</v>
      </c>
      <c r="E57" s="35">
        <f t="shared" si="3"/>
        <v>90.888352620000006</v>
      </c>
      <c r="F57" s="35">
        <v>2229.4089646900002</v>
      </c>
      <c r="G57" s="35">
        <v>1190.69967649</v>
      </c>
      <c r="H57" s="35">
        <v>996.87968397999998</v>
      </c>
      <c r="I57" s="35">
        <v>41.82960422</v>
      </c>
      <c r="J57" s="35">
        <v>1883.78989142</v>
      </c>
      <c r="K57" s="35">
        <v>905.12481356000001</v>
      </c>
      <c r="L57" s="35">
        <v>929.60632945999998</v>
      </c>
      <c r="M57" s="35">
        <v>49.058748399999999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4332.43955826</v>
      </c>
      <c r="C58" s="35">
        <f t="shared" si="1"/>
        <v>2067.7270817099998</v>
      </c>
      <c r="D58" s="35">
        <f t="shared" si="2"/>
        <v>2172.4946766500002</v>
      </c>
      <c r="E58" s="35">
        <f t="shared" si="3"/>
        <v>92.217799899999989</v>
      </c>
      <c r="F58" s="35">
        <v>2482.1859826999998</v>
      </c>
      <c r="G58" s="35">
        <v>1123.59671443</v>
      </c>
      <c r="H58" s="35">
        <v>1317.90201561</v>
      </c>
      <c r="I58" s="35">
        <v>40.687252659999999</v>
      </c>
      <c r="J58" s="35">
        <v>1850.2535755599999</v>
      </c>
      <c r="K58" s="35">
        <v>944.13036727999997</v>
      </c>
      <c r="L58" s="35">
        <v>854.59266104000005</v>
      </c>
      <c r="M58" s="35">
        <v>51.530547239999997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4377.08182459</v>
      </c>
      <c r="C59" s="35">
        <f t="shared" si="1"/>
        <v>2182.0552796100001</v>
      </c>
      <c r="D59" s="35">
        <f t="shared" si="2"/>
        <v>2102.64532955</v>
      </c>
      <c r="E59" s="35">
        <f t="shared" si="3"/>
        <v>92.381215429999997</v>
      </c>
      <c r="F59" s="35">
        <v>2514.3661353399998</v>
      </c>
      <c r="G59" s="35">
        <v>1173.4594730599999</v>
      </c>
      <c r="H59" s="35">
        <v>1301.3136630399999</v>
      </c>
      <c r="I59" s="35">
        <v>39.592999239999997</v>
      </c>
      <c r="J59" s="35">
        <v>1862.71568925</v>
      </c>
      <c r="K59" s="35">
        <v>1008.59580655</v>
      </c>
      <c r="L59" s="35">
        <v>801.33166650999999</v>
      </c>
      <c r="M59" s="35">
        <v>52.78821619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5635.4031179499998</v>
      </c>
      <c r="C60" s="35">
        <f t="shared" si="1"/>
        <v>2868.74257098</v>
      </c>
      <c r="D60" s="35">
        <f t="shared" si="2"/>
        <v>2576.7971689799997</v>
      </c>
      <c r="E60" s="35">
        <f t="shared" si="3"/>
        <v>189.86337799</v>
      </c>
      <c r="F60" s="35">
        <v>2523.5654490699999</v>
      </c>
      <c r="G60" s="35">
        <v>1158.2045585000001</v>
      </c>
      <c r="H60" s="35">
        <v>1285.12444018</v>
      </c>
      <c r="I60" s="35">
        <v>80.236450390000002</v>
      </c>
      <c r="J60" s="35">
        <v>3111.8376688799999</v>
      </c>
      <c r="K60" s="35">
        <v>1710.5380124799999</v>
      </c>
      <c r="L60" s="35">
        <v>1291.6727288</v>
      </c>
      <c r="M60" s="35">
        <v>109.6269276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4945.4705940800004</v>
      </c>
      <c r="C61" s="35">
        <f t="shared" si="1"/>
        <v>2447.7087132500001</v>
      </c>
      <c r="D61" s="35">
        <f t="shared" si="2"/>
        <v>2323.8439064200002</v>
      </c>
      <c r="E61" s="35">
        <f t="shared" si="3"/>
        <v>173.91797441</v>
      </c>
      <c r="F61" s="35">
        <v>2351.4798408900001</v>
      </c>
      <c r="G61" s="35">
        <v>1026.17032006</v>
      </c>
      <c r="H61" s="35">
        <v>1243.83298053</v>
      </c>
      <c r="I61" s="35">
        <v>81.476540299999996</v>
      </c>
      <c r="J61" s="35">
        <v>2593.9907531899999</v>
      </c>
      <c r="K61" s="35">
        <v>1421.5383931900001</v>
      </c>
      <c r="L61" s="35">
        <v>1080.01092589</v>
      </c>
      <c r="M61" s="35">
        <v>92.441434110000003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4562.9574740999997</v>
      </c>
      <c r="C62" s="35">
        <f t="shared" si="1"/>
        <v>2287.3021660300001</v>
      </c>
      <c r="D62" s="35">
        <f t="shared" si="2"/>
        <v>2096.4108816799999</v>
      </c>
      <c r="E62" s="35">
        <f t="shared" si="3"/>
        <v>179.24442639</v>
      </c>
      <c r="F62" s="35">
        <v>2252.13948966</v>
      </c>
      <c r="G62" s="35">
        <v>1026.61159273</v>
      </c>
      <c r="H62" s="35">
        <v>1129.35703599</v>
      </c>
      <c r="I62" s="35">
        <v>96.170860939999997</v>
      </c>
      <c r="J62" s="35">
        <v>2310.8179844400001</v>
      </c>
      <c r="K62" s="35">
        <v>1260.6905733000001</v>
      </c>
      <c r="L62" s="35">
        <v>967.05384569</v>
      </c>
      <c r="M62" s="35">
        <v>83.073565450000004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4593.9300502799997</v>
      </c>
      <c r="C63" s="35">
        <f t="shared" si="1"/>
        <v>2347.00251377</v>
      </c>
      <c r="D63" s="35">
        <f t="shared" si="2"/>
        <v>2069.85353657</v>
      </c>
      <c r="E63" s="35">
        <f t="shared" si="3"/>
        <v>177.07399994000002</v>
      </c>
      <c r="F63" s="35">
        <v>2302.12873081</v>
      </c>
      <c r="G63" s="35">
        <v>1097.4994485699999</v>
      </c>
      <c r="H63" s="35">
        <v>1109.49605546</v>
      </c>
      <c r="I63" s="35">
        <v>95.133226780000001</v>
      </c>
      <c r="J63" s="35">
        <v>2291.8013194700002</v>
      </c>
      <c r="K63" s="35">
        <v>1249.5030652</v>
      </c>
      <c r="L63" s="35">
        <v>960.35748110999998</v>
      </c>
      <c r="M63" s="35">
        <v>81.940773160000006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4477.0987107399997</v>
      </c>
      <c r="C64" s="35">
        <f t="shared" si="1"/>
        <v>2301.06880714</v>
      </c>
      <c r="D64" s="35">
        <f t="shared" si="2"/>
        <v>2000.25861796</v>
      </c>
      <c r="E64" s="35">
        <f t="shared" si="3"/>
        <v>175.77128564</v>
      </c>
      <c r="F64" s="35">
        <v>2200.1880971999999</v>
      </c>
      <c r="G64" s="35">
        <v>1069.5552863299999</v>
      </c>
      <c r="H64" s="35">
        <v>1036.5186405100001</v>
      </c>
      <c r="I64" s="35">
        <v>94.114170360000003</v>
      </c>
      <c r="J64" s="35">
        <v>2276.9106135400002</v>
      </c>
      <c r="K64" s="35">
        <v>1231.51352081</v>
      </c>
      <c r="L64" s="35">
        <v>963.73997744999997</v>
      </c>
      <c r="M64" s="35">
        <v>81.657115279999999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4490.8512706800002</v>
      </c>
      <c r="C65" s="35">
        <f t="shared" si="1"/>
        <v>2322.22962508</v>
      </c>
      <c r="D65" s="35">
        <f t="shared" si="2"/>
        <v>2038.1658444899999</v>
      </c>
      <c r="E65" s="35">
        <f t="shared" si="3"/>
        <v>130.45580110999998</v>
      </c>
      <c r="F65" s="35">
        <v>2232.2847240400001</v>
      </c>
      <c r="G65" s="35">
        <v>1058.8516397000001</v>
      </c>
      <c r="H65" s="35">
        <v>1080.89810238</v>
      </c>
      <c r="I65" s="35">
        <v>92.534981959999996</v>
      </c>
      <c r="J65" s="35">
        <v>2258.5665466400001</v>
      </c>
      <c r="K65" s="35">
        <v>1263.3779853799999</v>
      </c>
      <c r="L65" s="35">
        <v>957.26774210999997</v>
      </c>
      <c r="M65" s="35">
        <v>37.92081915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4330.4524982399998</v>
      </c>
      <c r="C66" s="35">
        <f t="shared" si="1"/>
        <v>2227.9528746999999</v>
      </c>
      <c r="D66" s="35">
        <f t="shared" si="2"/>
        <v>1993.3009968699998</v>
      </c>
      <c r="E66" s="35">
        <f t="shared" si="3"/>
        <v>109.19862667000001</v>
      </c>
      <c r="F66" s="35">
        <v>2149.0645095199998</v>
      </c>
      <c r="G66" s="35">
        <v>1001.72239886</v>
      </c>
      <c r="H66" s="35">
        <v>1057.6231551999999</v>
      </c>
      <c r="I66" s="35">
        <v>89.718955460000004</v>
      </c>
      <c r="J66" s="35">
        <v>2181.3879887200001</v>
      </c>
      <c r="K66" s="35">
        <v>1226.2304758400001</v>
      </c>
      <c r="L66" s="35">
        <v>935.67784167000002</v>
      </c>
      <c r="M66" s="35">
        <v>19.479671209999999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4521.3115885200004</v>
      </c>
      <c r="C67" s="35">
        <f t="shared" si="1"/>
        <v>2307.7086322700002</v>
      </c>
      <c r="D67" s="35">
        <f t="shared" si="2"/>
        <v>2105.4205233100001</v>
      </c>
      <c r="E67" s="35">
        <f t="shared" si="3"/>
        <v>108.18243294</v>
      </c>
      <c r="F67" s="35">
        <v>2295.82889909</v>
      </c>
      <c r="G67" s="35">
        <v>1047.0998930600001</v>
      </c>
      <c r="H67" s="35">
        <v>1160.0901896299999</v>
      </c>
      <c r="I67" s="35">
        <v>88.638816399999996</v>
      </c>
      <c r="J67" s="35">
        <v>2225.4826894299999</v>
      </c>
      <c r="K67" s="35">
        <v>1260.6087392100001</v>
      </c>
      <c r="L67" s="35">
        <v>945.33033367999997</v>
      </c>
      <c r="M67" s="35">
        <v>19.543616539999999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4701.3050243099997</v>
      </c>
      <c r="C68" s="35">
        <f t="shared" ref="C68" si="4">G68+K68</f>
        <v>2424.86595687</v>
      </c>
      <c r="D68" s="35">
        <f t="shared" ref="D68" si="5">H68+L68</f>
        <v>2168.4685536100001</v>
      </c>
      <c r="E68" s="35">
        <f t="shared" ref="E68" si="6">I68+M68</f>
        <v>107.97051383</v>
      </c>
      <c r="F68" s="35">
        <v>2328.3579286499998</v>
      </c>
      <c r="G68" s="35">
        <v>1078.6578672099999</v>
      </c>
      <c r="H68" s="35">
        <v>1162.5718763</v>
      </c>
      <c r="I68" s="35">
        <v>87.128185139999999</v>
      </c>
      <c r="J68" s="35">
        <v>2372.9470956599998</v>
      </c>
      <c r="K68" s="35">
        <v>1346.20808966</v>
      </c>
      <c r="L68" s="35">
        <v>1005.89667731</v>
      </c>
      <c r="M68" s="35">
        <v>20.842328689999999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4912.9356035800001</v>
      </c>
      <c r="C69" s="35">
        <f t="shared" ref="C69" si="7">G69+K69</f>
        <v>2623.0792250599998</v>
      </c>
      <c r="D69" s="35">
        <f t="shared" ref="D69" si="8">H69+L69</f>
        <v>2240.8070469699996</v>
      </c>
      <c r="E69" s="35">
        <f t="shared" ref="E69" si="9">I69+M69</f>
        <v>49.049331550000005</v>
      </c>
      <c r="F69" s="35">
        <v>2433.2872300499998</v>
      </c>
      <c r="G69" s="35">
        <v>1214.7424406</v>
      </c>
      <c r="H69" s="35">
        <v>1191.0189660799999</v>
      </c>
      <c r="I69" s="35">
        <v>27.525823370000001</v>
      </c>
      <c r="J69" s="35">
        <v>2479.6483735299998</v>
      </c>
      <c r="K69" s="35">
        <v>1408.33678446</v>
      </c>
      <c r="L69" s="35">
        <v>1049.7880808899999</v>
      </c>
      <c r="M69" s="35">
        <v>21.52350818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4650.72902522</v>
      </c>
      <c r="C70" s="35">
        <f t="shared" ref="C70" si="10">G70+K70</f>
        <v>2514.2950308099998</v>
      </c>
      <c r="D70" s="35">
        <f t="shared" ref="D70" si="11">H70+L70</f>
        <v>2090.3048975299998</v>
      </c>
      <c r="E70" s="35">
        <f t="shared" ref="E70" si="12">I70+M70</f>
        <v>46.129096879999999</v>
      </c>
      <c r="F70" s="35">
        <v>2191.7155884600002</v>
      </c>
      <c r="G70" s="35">
        <v>1170.66660606</v>
      </c>
      <c r="H70" s="35">
        <v>995.97625932000005</v>
      </c>
      <c r="I70" s="35">
        <v>25.072723079999999</v>
      </c>
      <c r="J70" s="35">
        <v>2459.0134367599999</v>
      </c>
      <c r="K70" s="35">
        <v>1343.62842475</v>
      </c>
      <c r="L70" s="35">
        <v>1094.32863821</v>
      </c>
      <c r="M70" s="35">
        <v>21.056373799999999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4644.7275727400001</v>
      </c>
      <c r="C71" s="35">
        <f t="shared" ref="C71" si="13">G71+K71</f>
        <v>2517.05389453</v>
      </c>
      <c r="D71" s="35">
        <f t="shared" ref="D71" si="14">H71+L71</f>
        <v>2082.0166877500001</v>
      </c>
      <c r="E71" s="35">
        <f t="shared" ref="E71" si="15">I71+M71</f>
        <v>45.656990460000003</v>
      </c>
      <c r="F71" s="35">
        <v>2064.7518008100001</v>
      </c>
      <c r="G71" s="35">
        <v>1107.15880803</v>
      </c>
      <c r="H71" s="35">
        <v>933.94184395000002</v>
      </c>
      <c r="I71" s="35">
        <v>23.65114883</v>
      </c>
      <c r="J71" s="35">
        <v>2579.9757719300001</v>
      </c>
      <c r="K71" s="35">
        <v>1409.8950864999999</v>
      </c>
      <c r="L71" s="35">
        <v>1148.0748438000001</v>
      </c>
      <c r="M71" s="35">
        <v>22.005841629999999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4623.3809822599997</v>
      </c>
      <c r="C72" s="35">
        <f t="shared" ref="C72" si="16">G72+K72</f>
        <v>2651.86541635</v>
      </c>
      <c r="D72" s="35">
        <f t="shared" ref="D72" si="17">H72+L72</f>
        <v>1925.89180016</v>
      </c>
      <c r="E72" s="35">
        <f t="shared" ref="E72" si="18">I72+M72</f>
        <v>45.623765750000004</v>
      </c>
      <c r="F72" s="35">
        <v>1840.37889008</v>
      </c>
      <c r="G72" s="35">
        <v>1123.2923360699999</v>
      </c>
      <c r="H72" s="35">
        <v>694.90174714</v>
      </c>
      <c r="I72" s="35">
        <v>22.184806869999999</v>
      </c>
      <c r="J72" s="35">
        <v>2783.0020921800001</v>
      </c>
      <c r="K72" s="35">
        <v>1528.5730802800001</v>
      </c>
      <c r="L72" s="35">
        <v>1230.99005302</v>
      </c>
      <c r="M72" s="35">
        <v>23.438958880000001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4003.7585132200002</v>
      </c>
      <c r="C73" s="35">
        <f t="shared" ref="C73" si="19">G73+K73</f>
        <v>2460.4868072099998</v>
      </c>
      <c r="D73" s="35">
        <f t="shared" ref="D73" si="20">H73+L73</f>
        <v>1499.8286031600001</v>
      </c>
      <c r="E73" s="35">
        <f t="shared" ref="E73" si="21">I73+M73</f>
        <v>43.443102850000002</v>
      </c>
      <c r="F73" s="35">
        <v>1570.0717057700001</v>
      </c>
      <c r="G73" s="35">
        <v>967.22171961000004</v>
      </c>
      <c r="H73" s="35">
        <v>581.78267677999997</v>
      </c>
      <c r="I73" s="35">
        <v>21.067309380000001</v>
      </c>
      <c r="J73" s="35">
        <v>2433.6868074499998</v>
      </c>
      <c r="K73" s="35">
        <v>1493.2650876</v>
      </c>
      <c r="L73" s="35">
        <v>918.04592637999997</v>
      </c>
      <c r="M73" s="35">
        <v>22.375793470000001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3773.976318</v>
      </c>
      <c r="C74" s="35">
        <f t="shared" ref="C74" si="22">G74+K74</f>
        <v>2278.6610655900004</v>
      </c>
      <c r="D74" s="35">
        <f t="shared" ref="D74" si="23">H74+L74</f>
        <v>1452.4023602500001</v>
      </c>
      <c r="E74" s="35">
        <f t="shared" ref="E74" si="24">I74+M74</f>
        <v>42.912892159999998</v>
      </c>
      <c r="F74" s="35">
        <v>1401.8275917200001</v>
      </c>
      <c r="G74" s="35">
        <v>808.67773652000005</v>
      </c>
      <c r="H74" s="35">
        <v>571.65743036000003</v>
      </c>
      <c r="I74" s="35">
        <v>21.492424840000002</v>
      </c>
      <c r="J74" s="35">
        <v>2372.1487262800001</v>
      </c>
      <c r="K74" s="35">
        <v>1469.9833290700001</v>
      </c>
      <c r="L74" s="35">
        <v>880.74492988999998</v>
      </c>
      <c r="M74" s="35">
        <v>21.42046732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3853.3038459300001</v>
      </c>
      <c r="C75" s="35">
        <f t="shared" ref="C75" si="25">G75+K75</f>
        <v>2488.6426758799998</v>
      </c>
      <c r="D75" s="35">
        <f t="shared" ref="D75" si="26">H75+L75</f>
        <v>1323.6805353099999</v>
      </c>
      <c r="E75" s="35">
        <f t="shared" ref="E75" si="27">I75+M75</f>
        <v>40.980634739999999</v>
      </c>
      <c r="F75" s="35">
        <v>1449.85136923</v>
      </c>
      <c r="G75" s="35">
        <v>877.42209130000003</v>
      </c>
      <c r="H75" s="35">
        <v>552.79357654</v>
      </c>
      <c r="I75" s="35">
        <v>19.635701390000001</v>
      </c>
      <c r="J75" s="35">
        <v>2403.4524766999998</v>
      </c>
      <c r="K75" s="35">
        <v>1611.2205845799999</v>
      </c>
      <c r="L75" s="35">
        <v>770.88695876999998</v>
      </c>
      <c r="M75" s="35">
        <v>21.344933350000002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3776.36231327</v>
      </c>
      <c r="C76" s="35">
        <f t="shared" ref="C76" si="28">G76+K76</f>
        <v>2480.6431190000003</v>
      </c>
      <c r="D76" s="35">
        <f t="shared" ref="D76" si="29">H76+L76</f>
        <v>1258.04515236</v>
      </c>
      <c r="E76" s="35">
        <f t="shared" ref="E76" si="30">I76+M76</f>
        <v>37.67404191</v>
      </c>
      <c r="F76" s="35">
        <v>1417.76922345</v>
      </c>
      <c r="G76" s="35">
        <v>900.07226977000005</v>
      </c>
      <c r="H76" s="35">
        <v>501.04055355999998</v>
      </c>
      <c r="I76" s="35">
        <v>16.656400120000001</v>
      </c>
      <c r="J76" s="35">
        <v>2358.5930898199999</v>
      </c>
      <c r="K76" s="35">
        <v>1580.57084923</v>
      </c>
      <c r="L76" s="35">
        <v>757.00459880000005</v>
      </c>
      <c r="M76" s="35">
        <v>21.017641789999999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3772.7211471000001</v>
      </c>
      <c r="C77" s="35">
        <f t="shared" ref="C77" si="31">G77+K77</f>
        <v>2482.73083339</v>
      </c>
      <c r="D77" s="35">
        <f t="shared" ref="D77" si="32">H77+L77</f>
        <v>1253.01883974</v>
      </c>
      <c r="E77" s="35">
        <f t="shared" ref="E77" si="33">I77+M77</f>
        <v>36.971473969999998</v>
      </c>
      <c r="F77" s="35">
        <v>1416.4496071900001</v>
      </c>
      <c r="G77" s="35">
        <v>896.02669595999998</v>
      </c>
      <c r="H77" s="35">
        <v>504.35484594000002</v>
      </c>
      <c r="I77" s="35">
        <v>16.06806529</v>
      </c>
      <c r="J77" s="35">
        <v>2356.2715399099998</v>
      </c>
      <c r="K77" s="35">
        <v>1586.7041374299999</v>
      </c>
      <c r="L77" s="35">
        <v>748.66399379999996</v>
      </c>
      <c r="M77" s="35">
        <v>20.903408679999998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4013.4885288599999</v>
      </c>
      <c r="C78" s="35">
        <f t="shared" ref="C78" si="34">G78+K78</f>
        <v>2647.5893544700002</v>
      </c>
      <c r="D78" s="35">
        <f t="shared" ref="D78" si="35">H78+L78</f>
        <v>1328.5076114600001</v>
      </c>
      <c r="E78" s="35">
        <f t="shared" ref="E78" si="36">I78+M78</f>
        <v>37.391562929999999</v>
      </c>
      <c r="F78" s="35">
        <v>1556.5697191199999</v>
      </c>
      <c r="G78" s="35">
        <v>993.33405312000002</v>
      </c>
      <c r="H78" s="35">
        <v>547.39585225999997</v>
      </c>
      <c r="I78" s="35">
        <v>15.83981374</v>
      </c>
      <c r="J78" s="35">
        <v>2456.9188097400001</v>
      </c>
      <c r="K78" s="35">
        <v>1654.2553013500001</v>
      </c>
      <c r="L78" s="35">
        <v>781.11175920000005</v>
      </c>
      <c r="M78" s="35">
        <v>21.551749189999999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4095.3405293300002</v>
      </c>
      <c r="C79" s="35">
        <f t="shared" ref="C79" si="37">G79+K79</f>
        <v>2708.9422205600004</v>
      </c>
      <c r="D79" s="35">
        <f t="shared" ref="D79" si="38">H79+L79</f>
        <v>1349.25698341</v>
      </c>
      <c r="E79" s="35">
        <f t="shared" ref="E79" si="39">I79+M79</f>
        <v>37.141325359999996</v>
      </c>
      <c r="F79" s="35">
        <v>1636.63416424</v>
      </c>
      <c r="G79" s="35">
        <v>1060.3663291800001</v>
      </c>
      <c r="H79" s="35">
        <v>560.83041969999999</v>
      </c>
      <c r="I79" s="35">
        <v>15.437415359999999</v>
      </c>
      <c r="J79" s="35">
        <v>2458.70636509</v>
      </c>
      <c r="K79" s="35">
        <v>1648.57589138</v>
      </c>
      <c r="L79" s="35">
        <v>788.42656370999998</v>
      </c>
      <c r="M79" s="35">
        <v>21.70391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4255.3448417299996</v>
      </c>
      <c r="C80" s="35">
        <f t="shared" ref="C80" si="40">G80+K80</f>
        <v>2836.85321221</v>
      </c>
      <c r="D80" s="35">
        <f t="shared" ref="D80" si="41">H80+L80</f>
        <v>1382.9280657100001</v>
      </c>
      <c r="E80" s="35">
        <f t="shared" ref="E80" si="42">I80+M80</f>
        <v>35.563563810000005</v>
      </c>
      <c r="F80" s="35">
        <v>1822.3695933500001</v>
      </c>
      <c r="G80" s="35">
        <v>1218.83536826</v>
      </c>
      <c r="H80" s="35">
        <v>589.21199458000001</v>
      </c>
      <c r="I80" s="35">
        <v>14.322230510000001</v>
      </c>
      <c r="J80" s="35">
        <v>2432.9752483799998</v>
      </c>
      <c r="K80" s="35">
        <v>1618.01784395</v>
      </c>
      <c r="L80" s="35">
        <v>793.71607113000005</v>
      </c>
      <c r="M80" s="35">
        <v>21.241333300000001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4306.33823751</v>
      </c>
      <c r="C81" s="35">
        <f t="shared" ref="C81" si="43">G81+K81</f>
        <v>2799.8620660500001</v>
      </c>
      <c r="D81" s="35">
        <f t="shared" ref="D81" si="44">H81+L81</f>
        <v>1469.8100871500001</v>
      </c>
      <c r="E81" s="35">
        <f t="shared" ref="E81" si="45">I81+M81</f>
        <v>36.666084310000002</v>
      </c>
      <c r="F81" s="35">
        <v>1852.1119669</v>
      </c>
      <c r="G81" s="35">
        <v>1181.2338191399999</v>
      </c>
      <c r="H81" s="35">
        <v>655.45353526999997</v>
      </c>
      <c r="I81" s="35">
        <v>15.424612489999999</v>
      </c>
      <c r="J81" s="35">
        <v>2454.22627061</v>
      </c>
      <c r="K81" s="35">
        <v>1618.6282469099999</v>
      </c>
      <c r="L81" s="35">
        <v>814.35655187999998</v>
      </c>
      <c r="M81" s="35">
        <v>21.241471820000001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4394.09160686</v>
      </c>
      <c r="C82" s="35">
        <f t="shared" ref="C82" si="46">G82+K82</f>
        <v>2619.15594332</v>
      </c>
      <c r="D82" s="35">
        <f t="shared" ref="D82" si="47">H82+L82</f>
        <v>1736.68097261</v>
      </c>
      <c r="E82" s="35">
        <f t="shared" ref="E82" si="48">I82+M82</f>
        <v>38.254690930000002</v>
      </c>
      <c r="F82" s="35">
        <v>1777.06673615</v>
      </c>
      <c r="G82" s="35">
        <v>1083.3097433800001</v>
      </c>
      <c r="H82" s="35">
        <v>677.97465033000003</v>
      </c>
      <c r="I82" s="35">
        <v>15.782342440000001</v>
      </c>
      <c r="J82" s="35">
        <v>2617.02487071</v>
      </c>
      <c r="K82" s="35">
        <v>1535.8461999399999</v>
      </c>
      <c r="L82" s="35">
        <v>1058.70632228</v>
      </c>
      <c r="M82" s="35">
        <v>22.472348490000002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4515.7867002399998</v>
      </c>
      <c r="C83" s="35">
        <f t="shared" ref="C83" si="49">G83+K83</f>
        <v>2846.7833846799999</v>
      </c>
      <c r="D83" s="35">
        <f t="shared" ref="D83" si="50">H83+L83</f>
        <v>1631.00365061</v>
      </c>
      <c r="E83" s="35">
        <f t="shared" ref="E83" si="51">I83+M83</f>
        <v>37.999664949999996</v>
      </c>
      <c r="F83" s="35">
        <v>1915.8145646299999</v>
      </c>
      <c r="G83" s="35">
        <v>1346.5687380899999</v>
      </c>
      <c r="H83" s="35">
        <v>553.58707432000006</v>
      </c>
      <c r="I83" s="35">
        <v>15.65875222</v>
      </c>
      <c r="J83" s="35">
        <v>2599.9721356099999</v>
      </c>
      <c r="K83" s="35">
        <v>1500.21464659</v>
      </c>
      <c r="L83" s="35">
        <v>1077.41657629</v>
      </c>
      <c r="M83" s="35">
        <v>22.340912729999999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4490.5518857500001</v>
      </c>
      <c r="C84" s="35">
        <f t="shared" ref="C84" si="52">G84+K84</f>
        <v>2869.2799630300001</v>
      </c>
      <c r="D84" s="35">
        <f t="shared" ref="D84" si="53">H84+L84</f>
        <v>1583.5298378100001</v>
      </c>
      <c r="E84" s="35">
        <f t="shared" ref="E84" si="54">I84+M84</f>
        <v>37.742084910000003</v>
      </c>
      <c r="F84" s="35">
        <v>1891.54621279</v>
      </c>
      <c r="G84" s="35">
        <v>1374.1265836600001</v>
      </c>
      <c r="H84" s="35">
        <v>501.87968734999998</v>
      </c>
      <c r="I84" s="35">
        <v>15.539941779999999</v>
      </c>
      <c r="J84" s="35">
        <v>2599.0056729600001</v>
      </c>
      <c r="K84" s="35">
        <v>1495.15337937</v>
      </c>
      <c r="L84" s="35">
        <v>1081.6501504600001</v>
      </c>
      <c r="M84" s="35">
        <v>22.20214313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4595.9867797200004</v>
      </c>
      <c r="C85" s="35">
        <f t="shared" ref="C85" si="55">G85+K85</f>
        <v>2934.9480885100002</v>
      </c>
      <c r="D85" s="35">
        <f t="shared" ref="D85" si="56">H85+L85</f>
        <v>1627.6114721399999</v>
      </c>
      <c r="E85" s="35">
        <f t="shared" ref="E85" si="57">I85+M85</f>
        <v>33.42721907</v>
      </c>
      <c r="F85" s="35">
        <v>2025.2642269400001</v>
      </c>
      <c r="G85" s="35">
        <v>1474.0811779000001</v>
      </c>
      <c r="H85" s="35">
        <v>539.81135597000002</v>
      </c>
      <c r="I85" s="35">
        <v>11.371693069999999</v>
      </c>
      <c r="J85" s="35">
        <v>2570.7225527800001</v>
      </c>
      <c r="K85" s="35">
        <v>1460.8669106100001</v>
      </c>
      <c r="L85" s="35">
        <v>1087.8001161699999</v>
      </c>
      <c r="M85" s="35">
        <v>22.055526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4288.0943432499998</v>
      </c>
      <c r="C86" s="35">
        <f t="shared" ref="C86" si="58">G86+K86</f>
        <v>2641.4285073299998</v>
      </c>
      <c r="D86" s="35">
        <f t="shared" ref="D86" si="59">H86+L86</f>
        <v>1614.3968635800002</v>
      </c>
      <c r="E86" s="35">
        <f t="shared" ref="E86" si="60">I86+M86</f>
        <v>32.268972340000005</v>
      </c>
      <c r="F86" s="35">
        <v>1714.02549944</v>
      </c>
      <c r="G86" s="35">
        <v>1130.8043204099999</v>
      </c>
      <c r="H86" s="35">
        <v>572.57349658999999</v>
      </c>
      <c r="I86" s="35">
        <v>10.647682440000001</v>
      </c>
      <c r="J86" s="35">
        <v>2574.0688438100001</v>
      </c>
      <c r="K86" s="35">
        <v>1510.6241869200001</v>
      </c>
      <c r="L86" s="35">
        <v>1041.8233669900001</v>
      </c>
      <c r="M86" s="35">
        <v>21.621289900000001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4383.3946984100003</v>
      </c>
      <c r="C87" s="35">
        <f t="shared" ref="C87" si="61">G87+K87</f>
        <v>2764.6832380599999</v>
      </c>
      <c r="D87" s="35">
        <f t="shared" ref="D87" si="62">H87+L87</f>
        <v>1587.6899515300001</v>
      </c>
      <c r="E87" s="35">
        <f t="shared" ref="E87" si="63">I87+M87</f>
        <v>31.021508820000001</v>
      </c>
      <c r="F87" s="35">
        <v>1810.1289341300001</v>
      </c>
      <c r="G87" s="35">
        <v>1247.9217815300001</v>
      </c>
      <c r="H87" s="35">
        <v>552.70389465000005</v>
      </c>
      <c r="I87" s="35">
        <v>9.5032579500000001</v>
      </c>
      <c r="J87" s="35">
        <v>2573.26576428</v>
      </c>
      <c r="K87" s="35">
        <v>1516.76145653</v>
      </c>
      <c r="L87" s="35">
        <v>1034.98605688</v>
      </c>
      <c r="M87" s="35">
        <v>21.518250869999999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4443.4699538900004</v>
      </c>
      <c r="C88" s="35">
        <f t="shared" ref="C88" si="64">G88+K88</f>
        <v>2824.59065805</v>
      </c>
      <c r="D88" s="35">
        <f t="shared" ref="D88" si="65">H88+L88</f>
        <v>1586.7577734199999</v>
      </c>
      <c r="E88" s="35">
        <f t="shared" ref="E88" si="66">I88+M88</f>
        <v>32.121522419999998</v>
      </c>
      <c r="F88" s="35">
        <v>1879.7608633299999</v>
      </c>
      <c r="G88" s="35">
        <v>1337.26194923</v>
      </c>
      <c r="H88" s="35">
        <v>531.58405482000001</v>
      </c>
      <c r="I88" s="35">
        <v>10.91485928</v>
      </c>
      <c r="J88" s="35">
        <v>2563.7090905599998</v>
      </c>
      <c r="K88" s="35">
        <v>1487.32870882</v>
      </c>
      <c r="L88" s="35">
        <v>1055.1737186</v>
      </c>
      <c r="M88" s="35">
        <v>21.20666314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4582.6236215500003</v>
      </c>
      <c r="C89" s="35">
        <f t="shared" ref="C89" si="67">G89+K89</f>
        <v>2867.5621014500002</v>
      </c>
      <c r="D89" s="35">
        <f t="shared" ref="D89" si="68">H89+L89</f>
        <v>1683.1290056400001</v>
      </c>
      <c r="E89" s="35">
        <f t="shared" ref="E89" si="69">I89+M89</f>
        <v>31.93251446</v>
      </c>
      <c r="F89" s="35">
        <v>1982.7662759</v>
      </c>
      <c r="G89" s="35">
        <v>1390.77772768</v>
      </c>
      <c r="H89" s="35">
        <v>580.96514851999996</v>
      </c>
      <c r="I89" s="35">
        <v>11.023399700000001</v>
      </c>
      <c r="J89" s="35">
        <v>2599.8573456499998</v>
      </c>
      <c r="K89" s="35">
        <v>1476.78437377</v>
      </c>
      <c r="L89" s="35">
        <v>1102.1638571200001</v>
      </c>
      <c r="M89" s="35">
        <v>20.909114760000001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5128.4138115899996</v>
      </c>
      <c r="C90" s="35">
        <f t="shared" ref="C90" si="70">G90+K90</f>
        <v>3344.2649571100001</v>
      </c>
      <c r="D90" s="35">
        <f t="shared" ref="D90" si="71">H90+L90</f>
        <v>1709.6273024099999</v>
      </c>
      <c r="E90" s="35">
        <f t="shared" ref="E90" si="72">I90+M90</f>
        <v>74.521552069999998</v>
      </c>
      <c r="F90" s="35">
        <v>2438.2685646</v>
      </c>
      <c r="G90" s="35">
        <v>1808.6792256799999</v>
      </c>
      <c r="H90" s="35">
        <v>618.17591820999996</v>
      </c>
      <c r="I90" s="35">
        <v>11.41342071</v>
      </c>
      <c r="J90" s="35">
        <v>2690.14524699</v>
      </c>
      <c r="K90" s="35">
        <v>1535.5857314299999</v>
      </c>
      <c r="L90" s="35">
        <v>1091.4513841999999</v>
      </c>
      <c r="M90" s="35">
        <v>63.108131360000002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5452.7260047500004</v>
      </c>
      <c r="C91" s="35">
        <f t="shared" ref="C91" si="73">G91+K91</f>
        <v>3581.6507900500001</v>
      </c>
      <c r="D91" s="35">
        <f t="shared" ref="D91" si="74">H91+L91</f>
        <v>1793.9480455500002</v>
      </c>
      <c r="E91" s="35">
        <f t="shared" ref="E91" si="75">I91+M91</f>
        <v>77.12716915</v>
      </c>
      <c r="F91" s="35">
        <v>2649.4056856500001</v>
      </c>
      <c r="G91" s="35">
        <v>1992.20141631</v>
      </c>
      <c r="H91" s="35">
        <v>645.34990533999996</v>
      </c>
      <c r="I91" s="35">
        <v>11.854364</v>
      </c>
      <c r="J91" s="35">
        <v>2803.3203190999998</v>
      </c>
      <c r="K91" s="35">
        <v>1589.4493737400001</v>
      </c>
      <c r="L91" s="35">
        <v>1148.5981402100001</v>
      </c>
      <c r="M91" s="35">
        <v>65.272805149999996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5676.2366830199999</v>
      </c>
      <c r="C92" s="35">
        <f t="shared" ref="C92" si="76">G92+K92</f>
        <v>3684.1347949600004</v>
      </c>
      <c r="D92" s="35">
        <f t="shared" ref="D92" si="77">H92+L92</f>
        <v>1914.6922269900001</v>
      </c>
      <c r="E92" s="35">
        <f t="shared" ref="E92" si="78">I92+M92</f>
        <v>77.409661069999999</v>
      </c>
      <c r="F92" s="35">
        <v>2834.8912638199999</v>
      </c>
      <c r="G92" s="35">
        <v>2110.5955456800002</v>
      </c>
      <c r="H92" s="35">
        <v>712.79186015000005</v>
      </c>
      <c r="I92" s="35">
        <v>11.50385799</v>
      </c>
      <c r="J92" s="35">
        <v>2841.3454191999999</v>
      </c>
      <c r="K92" s="35">
        <v>1573.5392492799999</v>
      </c>
      <c r="L92" s="35">
        <v>1201.9003668400001</v>
      </c>
      <c r="M92" s="35">
        <v>65.905803079999998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5519.81897957</v>
      </c>
      <c r="C93" s="35">
        <f t="shared" ref="C93" si="79">G93+K93</f>
        <v>3598.78635209</v>
      </c>
      <c r="D93" s="35">
        <f t="shared" ref="D93" si="80">H93+L93</f>
        <v>1888.2097809500001</v>
      </c>
      <c r="E93" s="35">
        <f t="shared" ref="E93" si="81">I93+M93</f>
        <v>32.82284653</v>
      </c>
      <c r="F93" s="35">
        <v>2728.4343011000001</v>
      </c>
      <c r="G93" s="35">
        <v>2010.6248411900001</v>
      </c>
      <c r="H93" s="35">
        <v>706.33720397000002</v>
      </c>
      <c r="I93" s="35">
        <v>11.47225594</v>
      </c>
      <c r="J93" s="35">
        <v>2791.3846784699999</v>
      </c>
      <c r="K93" s="35">
        <v>1588.1615108999999</v>
      </c>
      <c r="L93" s="35">
        <v>1181.8725769800001</v>
      </c>
      <c r="M93" s="35">
        <v>21.350590589999999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5650.65237574</v>
      </c>
      <c r="C94" s="35">
        <f t="shared" ref="C94" si="82">G94+K94</f>
        <v>3672.5381408399999</v>
      </c>
      <c r="D94" s="35">
        <f t="shared" ref="D94" si="83">H94+L94</f>
        <v>1947.94845227</v>
      </c>
      <c r="E94" s="35">
        <f t="shared" ref="E94" si="84">I94+M94</f>
        <v>30.165782630000002</v>
      </c>
      <c r="F94" s="35">
        <v>2738.07927402</v>
      </c>
      <c r="G94" s="35">
        <v>2011.6918994</v>
      </c>
      <c r="H94" s="35">
        <v>718.21409934999997</v>
      </c>
      <c r="I94" s="35">
        <v>8.1732752699999995</v>
      </c>
      <c r="J94" s="35">
        <v>2912.5731017200001</v>
      </c>
      <c r="K94" s="35">
        <v>1660.8462414400001</v>
      </c>
      <c r="L94" s="35">
        <v>1229.73435292</v>
      </c>
      <c r="M94" s="35">
        <v>21.992507360000001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5959.8218551099999</v>
      </c>
      <c r="C95" s="35">
        <f t="shared" ref="C95" si="85">G95+K95</f>
        <v>4167.7780572499996</v>
      </c>
      <c r="D95" s="35">
        <f t="shared" ref="D95" si="86">H95+L95</f>
        <v>1757.81888927</v>
      </c>
      <c r="E95" s="35">
        <f t="shared" ref="E95" si="87">I95+M95</f>
        <v>34.224908589999998</v>
      </c>
      <c r="F95" s="35">
        <v>2889.27438738</v>
      </c>
      <c r="G95" s="35">
        <v>2132.9025577699999</v>
      </c>
      <c r="H95" s="35">
        <v>744.72407725999994</v>
      </c>
      <c r="I95" s="35">
        <v>11.647752349999999</v>
      </c>
      <c r="J95" s="35">
        <v>3070.5474677299999</v>
      </c>
      <c r="K95" s="35">
        <v>2034.8754994799999</v>
      </c>
      <c r="L95" s="35">
        <v>1013.0948120100001</v>
      </c>
      <c r="M95" s="35">
        <v>22.577156240000001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5871.1964712600002</v>
      </c>
      <c r="C96" s="35">
        <f t="shared" ref="C96" si="88">G96+K96</f>
        <v>4032.3769431000001</v>
      </c>
      <c r="D96" s="35">
        <f t="shared" ref="D96" si="89">H96+L96</f>
        <v>1798.71217086</v>
      </c>
      <c r="E96" s="35">
        <f t="shared" ref="E96" si="90">I96+M96</f>
        <v>40.107357300000004</v>
      </c>
      <c r="F96" s="35">
        <v>2928.7208534000001</v>
      </c>
      <c r="G96" s="35">
        <v>2086.3745970599998</v>
      </c>
      <c r="H96" s="35">
        <v>823.88429187999998</v>
      </c>
      <c r="I96" s="35">
        <v>18.461964460000001</v>
      </c>
      <c r="J96" s="35">
        <v>2942.4756178600001</v>
      </c>
      <c r="K96" s="35">
        <v>1946.00234604</v>
      </c>
      <c r="L96" s="35">
        <v>974.82787898000004</v>
      </c>
      <c r="M96" s="35">
        <v>21.64539284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5619.2630232499996</v>
      </c>
      <c r="C97" s="35">
        <f t="shared" ref="C97" si="91">G97+K97</f>
        <v>3726.9309562600001</v>
      </c>
      <c r="D97" s="35">
        <f t="shared" ref="D97" si="92">H97+L97</f>
        <v>1851.9450924900002</v>
      </c>
      <c r="E97" s="35">
        <f t="shared" ref="E97" si="93">I97+M97</f>
        <v>40.386974500000001</v>
      </c>
      <c r="F97" s="35">
        <v>2736.0095732200002</v>
      </c>
      <c r="G97" s="35">
        <v>1833.26595759</v>
      </c>
      <c r="H97" s="35">
        <v>884.17232263000005</v>
      </c>
      <c r="I97" s="35">
        <v>18.571293000000001</v>
      </c>
      <c r="J97" s="35">
        <v>2883.2534500299998</v>
      </c>
      <c r="K97" s="35">
        <v>1893.6649986699999</v>
      </c>
      <c r="L97" s="35">
        <v>967.77276986000004</v>
      </c>
      <c r="M97" s="35">
        <v>21.8156815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5480.1734757499999</v>
      </c>
      <c r="C98" s="35">
        <f t="shared" ref="C98" si="94">G98+K98</f>
        <v>3569.0280968300003</v>
      </c>
      <c r="D98" s="35">
        <f t="shared" ref="D98" si="95">H98+L98</f>
        <v>1871.0037178500002</v>
      </c>
      <c r="E98" s="35">
        <f t="shared" ref="E98" si="96">I98+M98</f>
        <v>40.141661069999998</v>
      </c>
      <c r="F98" s="35">
        <v>2609.6456327999999</v>
      </c>
      <c r="G98" s="35">
        <v>1688.8507187800001</v>
      </c>
      <c r="H98" s="35">
        <v>902.15806923000002</v>
      </c>
      <c r="I98" s="35">
        <v>18.636844790000001</v>
      </c>
      <c r="J98" s="35">
        <v>2870.5278429499999</v>
      </c>
      <c r="K98" s="35">
        <v>1880.17737805</v>
      </c>
      <c r="L98" s="35">
        <v>968.84564862000002</v>
      </c>
      <c r="M98" s="35">
        <v>21.50481628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5718.8652438099998</v>
      </c>
      <c r="C99" s="35">
        <f t="shared" ref="C99" si="97">G99+K99</f>
        <v>3745.7931121199999</v>
      </c>
      <c r="D99" s="35">
        <f t="shared" ref="D99" si="98">H99+L99</f>
        <v>1931.9595318699999</v>
      </c>
      <c r="E99" s="35">
        <f t="shared" ref="E99" si="99">I99+M99</f>
        <v>41.11259982</v>
      </c>
      <c r="F99" s="35">
        <v>2859.1801451699998</v>
      </c>
      <c r="G99" s="35">
        <v>1860.3331513000001</v>
      </c>
      <c r="H99" s="35">
        <v>979.35993377</v>
      </c>
      <c r="I99" s="35">
        <v>19.487060100000001</v>
      </c>
      <c r="J99" s="35">
        <v>2859.68509864</v>
      </c>
      <c r="K99" s="35">
        <v>1885.4599608200001</v>
      </c>
      <c r="L99" s="35">
        <v>952.59959809999998</v>
      </c>
      <c r="M99" s="35">
        <v>21.625539719999999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5972.5239119300004</v>
      </c>
      <c r="C100" s="35">
        <f t="shared" ref="C100" si="100">G100+K100</f>
        <v>3895.8350395799998</v>
      </c>
      <c r="D100" s="35">
        <f t="shared" ref="D100" si="101">H100+L100</f>
        <v>2035.4423678400001</v>
      </c>
      <c r="E100" s="35">
        <f t="shared" ref="E100" si="102">I100+M100</f>
        <v>41.246504510000001</v>
      </c>
      <c r="F100" s="35">
        <v>3080.1133557500002</v>
      </c>
      <c r="G100" s="35">
        <v>1992.2344785499999</v>
      </c>
      <c r="H100" s="35">
        <v>1068.3731749200001</v>
      </c>
      <c r="I100" s="35">
        <v>19.505702280000001</v>
      </c>
      <c r="J100" s="35">
        <v>2892.4105561800002</v>
      </c>
      <c r="K100" s="35">
        <v>1903.6005610300001</v>
      </c>
      <c r="L100" s="35">
        <v>967.06919291999998</v>
      </c>
      <c r="M100" s="35">
        <v>21.74080223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6191.9592321</v>
      </c>
      <c r="C101" s="35">
        <f t="shared" ref="C101" si="103">G101+K101</f>
        <v>3949.5210998299999</v>
      </c>
      <c r="D101" s="35">
        <f t="shared" ref="D101" si="104">H101+L101</f>
        <v>2200.6526540499999</v>
      </c>
      <c r="E101" s="35">
        <f t="shared" ref="E101" si="105">I101+M101</f>
        <v>41.785478220000002</v>
      </c>
      <c r="F101" s="35">
        <v>3163.95110372</v>
      </c>
      <c r="G101" s="35">
        <v>1950.49100819</v>
      </c>
      <c r="H101" s="35">
        <v>1193.84203503</v>
      </c>
      <c r="I101" s="35">
        <v>19.618060499999999</v>
      </c>
      <c r="J101" s="35">
        <v>3028.00812838</v>
      </c>
      <c r="K101" s="35">
        <v>1999.0300916399999</v>
      </c>
      <c r="L101" s="35">
        <v>1006.81061902</v>
      </c>
      <c r="M101" s="35">
        <v>22.16741772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6517.7878333099998</v>
      </c>
      <c r="C102" s="35">
        <f t="shared" ref="C102" si="106">G102+K102</f>
        <v>4081.3476627099999</v>
      </c>
      <c r="D102" s="35">
        <f t="shared" ref="D102" si="107">H102+L102</f>
        <v>2393.1247550600001</v>
      </c>
      <c r="E102" s="35">
        <f t="shared" ref="E102" si="108">I102+M102</f>
        <v>43.315415540000004</v>
      </c>
      <c r="F102" s="35">
        <v>3246.8487496500002</v>
      </c>
      <c r="G102" s="35">
        <v>1908.18048107</v>
      </c>
      <c r="H102" s="35">
        <v>1318.9965598700001</v>
      </c>
      <c r="I102" s="35">
        <v>19.671708710000001</v>
      </c>
      <c r="J102" s="35">
        <v>3270.9390836600001</v>
      </c>
      <c r="K102" s="35">
        <v>2173.1671816399999</v>
      </c>
      <c r="L102" s="35">
        <v>1074.12819519</v>
      </c>
      <c r="M102" s="35">
        <v>23.643706829999999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6606.2069165399998</v>
      </c>
      <c r="C103" s="35">
        <f t="shared" ref="C103" si="109">G103+K103</f>
        <v>4120.3912029800003</v>
      </c>
      <c r="D103" s="35">
        <f t="shared" ref="D103" si="110">H103+L103</f>
        <v>2442.4009638400003</v>
      </c>
      <c r="E103" s="35">
        <f t="shared" ref="E103" si="111">I103+M103</f>
        <v>43.414749720000003</v>
      </c>
      <c r="F103" s="35">
        <v>3244.1531508899998</v>
      </c>
      <c r="G103" s="35">
        <v>1919.3921297700001</v>
      </c>
      <c r="H103" s="35">
        <v>1304.95224547</v>
      </c>
      <c r="I103" s="35">
        <v>19.808775650000001</v>
      </c>
      <c r="J103" s="35">
        <v>3362.0537656500001</v>
      </c>
      <c r="K103" s="35">
        <v>2200.99907321</v>
      </c>
      <c r="L103" s="35">
        <v>1137.4487183700001</v>
      </c>
      <c r="M103" s="35">
        <v>23.605974069999998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6901.3934755199998</v>
      </c>
      <c r="C104" s="35">
        <f t="shared" ref="C104" si="112">G104+K104</f>
        <v>4101.9566844000001</v>
      </c>
      <c r="D104" s="35">
        <f t="shared" ref="D104" si="113">H104+L104</f>
        <v>2530.6193711599999</v>
      </c>
      <c r="E104" s="35">
        <f t="shared" ref="E104" si="114">I104+M104</f>
        <v>268.81741996</v>
      </c>
      <c r="F104" s="35">
        <v>3242.5971525999998</v>
      </c>
      <c r="G104" s="35">
        <v>1822.2264305799999</v>
      </c>
      <c r="H104" s="35">
        <v>1401.0429517099999</v>
      </c>
      <c r="I104" s="35">
        <v>19.327770309999998</v>
      </c>
      <c r="J104" s="35">
        <v>3658.79632292</v>
      </c>
      <c r="K104" s="35">
        <v>2279.7302538200001</v>
      </c>
      <c r="L104" s="35">
        <v>1129.57641945</v>
      </c>
      <c r="M104" s="35">
        <v>249.48964964999999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7294.3144382800001</v>
      </c>
      <c r="C105" s="35">
        <f t="shared" ref="C105" si="115">G105+K105</f>
        <v>4413.5673992100001</v>
      </c>
      <c r="D105" s="35">
        <f t="shared" ref="D105" si="116">H105+L105</f>
        <v>2608.7793211500002</v>
      </c>
      <c r="E105" s="35">
        <f t="shared" ref="E105" si="117">I105+M105</f>
        <v>271.96771792000004</v>
      </c>
      <c r="F105" s="35">
        <v>3337.3546902100002</v>
      </c>
      <c r="G105" s="35">
        <v>1861.1933636599999</v>
      </c>
      <c r="H105" s="35">
        <v>1456.6459097100001</v>
      </c>
      <c r="I105" s="35">
        <v>19.51541684</v>
      </c>
      <c r="J105" s="35">
        <v>3956.9597480699999</v>
      </c>
      <c r="K105" s="35">
        <v>2552.3740355499999</v>
      </c>
      <c r="L105" s="35">
        <v>1152.1334114399999</v>
      </c>
      <c r="M105" s="35">
        <v>252.45230108000001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7058.1303317600004</v>
      </c>
      <c r="C106" s="35">
        <f t="shared" ref="C106" si="118">G106+K106</f>
        <v>4251.4032641800004</v>
      </c>
      <c r="D106" s="35">
        <f t="shared" ref="D106" si="119">H106+L106</f>
        <v>2543.37159109</v>
      </c>
      <c r="E106" s="35">
        <f t="shared" ref="E106" si="120">I106+M106</f>
        <v>263.35547649</v>
      </c>
      <c r="F106" s="35">
        <v>3186.7397797499998</v>
      </c>
      <c r="G106" s="35">
        <v>1755.6367348700001</v>
      </c>
      <c r="H106" s="35">
        <v>1413.9253921899999</v>
      </c>
      <c r="I106" s="35">
        <v>17.177652689999999</v>
      </c>
      <c r="J106" s="35">
        <v>3871.3905520100002</v>
      </c>
      <c r="K106" s="35">
        <v>2495.7665293099999</v>
      </c>
      <c r="L106" s="35">
        <v>1129.4461988999999</v>
      </c>
      <c r="M106" s="35">
        <v>246.1778238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7322.6328663499999</v>
      </c>
      <c r="C107" s="35">
        <f t="shared" ref="C107" si="121">G107+K107</f>
        <v>4556.7091019099998</v>
      </c>
      <c r="D107" s="35">
        <f t="shared" ref="D107" si="122">H107+L107</f>
        <v>2500.7984906000002</v>
      </c>
      <c r="E107" s="35">
        <f t="shared" ref="E107" si="123">I107+M107</f>
        <v>265.12527383999998</v>
      </c>
      <c r="F107" s="35">
        <v>3347.5473186999998</v>
      </c>
      <c r="G107" s="35">
        <v>1957.4001549</v>
      </c>
      <c r="H107" s="35">
        <v>1371.7571610099999</v>
      </c>
      <c r="I107" s="35">
        <v>18.39000279</v>
      </c>
      <c r="J107" s="35">
        <v>3975.0855476500001</v>
      </c>
      <c r="K107" s="35">
        <v>2599.3089470099999</v>
      </c>
      <c r="L107" s="35">
        <v>1129.04132959</v>
      </c>
      <c r="M107" s="35">
        <v>246.73527104999999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7234.4899329399996</v>
      </c>
      <c r="C108" s="35">
        <f t="shared" ref="C108" si="124">G108+K108</f>
        <v>4488.0618827600001</v>
      </c>
      <c r="D108" s="35">
        <f t="shared" ref="D108" si="125">H108+L108</f>
        <v>2489.0245195699999</v>
      </c>
      <c r="E108" s="35">
        <f t="shared" ref="E108" si="126">I108+M108</f>
        <v>257.40353061000002</v>
      </c>
      <c r="F108" s="35">
        <v>3353.5778196400001</v>
      </c>
      <c r="G108" s="35">
        <v>1958.1589473500001</v>
      </c>
      <c r="H108" s="35">
        <v>1372.8358401200001</v>
      </c>
      <c r="I108" s="35">
        <v>22.583032169999999</v>
      </c>
      <c r="J108" s="35">
        <v>3880.9121132999999</v>
      </c>
      <c r="K108" s="35">
        <v>2529.9029354099998</v>
      </c>
      <c r="L108" s="35">
        <v>1116.1886794500001</v>
      </c>
      <c r="M108" s="35">
        <v>234.82049843999999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7195.7525632500001</v>
      </c>
      <c r="C109" s="35">
        <f t="shared" ref="C109" si="127">G109+K109</f>
        <v>4339.8874715100001</v>
      </c>
      <c r="D109" s="35">
        <f t="shared" ref="D109" si="128">H109+L109</f>
        <v>2595.6663553400003</v>
      </c>
      <c r="E109" s="35">
        <f t="shared" ref="E109" si="129">I109+M109</f>
        <v>260.19873639999997</v>
      </c>
      <c r="F109" s="35">
        <v>3260.8683527200001</v>
      </c>
      <c r="G109" s="35">
        <v>1782.74832259</v>
      </c>
      <c r="H109" s="35">
        <v>1455.1445906900001</v>
      </c>
      <c r="I109" s="35">
        <v>22.975439439999999</v>
      </c>
      <c r="J109" s="35">
        <v>3934.88421053</v>
      </c>
      <c r="K109" s="35">
        <v>2557.13914892</v>
      </c>
      <c r="L109" s="35">
        <v>1140.52176465</v>
      </c>
      <c r="M109" s="35">
        <v>237.22329696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7081.8644636899999</v>
      </c>
      <c r="C110" s="35">
        <f t="shared" ref="C110" si="130">G110+K110</f>
        <v>4249.8851324199995</v>
      </c>
      <c r="D110" s="35">
        <f t="shared" ref="D110" si="131">H110+L110</f>
        <v>2576.56201951</v>
      </c>
      <c r="E110" s="35">
        <f t="shared" ref="E110" si="132">I110+M110</f>
        <v>255.41731176000002</v>
      </c>
      <c r="F110" s="35">
        <v>3120.7389140099999</v>
      </c>
      <c r="G110" s="35">
        <v>1637.6806202099999</v>
      </c>
      <c r="H110" s="35">
        <v>1459.42543744</v>
      </c>
      <c r="I110" s="35">
        <v>23.632856360000002</v>
      </c>
      <c r="J110" s="35">
        <v>3961.1255496799999</v>
      </c>
      <c r="K110" s="35">
        <v>2612.2045122099998</v>
      </c>
      <c r="L110" s="35">
        <v>1117.13658207</v>
      </c>
      <c r="M110" s="35">
        <v>231.78445540000001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7178.4927411600002</v>
      </c>
      <c r="C111" s="35">
        <f t="shared" ref="C111" si="133">G111+K111</f>
        <v>4307.19817349</v>
      </c>
      <c r="D111" s="35">
        <f t="shared" ref="D111" si="134">H111+L111</f>
        <v>2621.2287299099999</v>
      </c>
      <c r="E111" s="35">
        <f t="shared" ref="E111" si="135">I111+M111</f>
        <v>250.06583776000002</v>
      </c>
      <c r="F111" s="35">
        <v>3146.9223997700001</v>
      </c>
      <c r="G111" s="35">
        <v>1657.8063882700001</v>
      </c>
      <c r="H111" s="35">
        <v>1473.16869344</v>
      </c>
      <c r="I111" s="35">
        <v>15.947318060000001</v>
      </c>
      <c r="J111" s="35">
        <v>4031.5703413900001</v>
      </c>
      <c r="K111" s="35">
        <v>2649.3917852200002</v>
      </c>
      <c r="L111" s="35">
        <v>1148.0600364699999</v>
      </c>
      <c r="M111" s="35">
        <v>234.11851970000001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7087.7806163300002</v>
      </c>
      <c r="C112" s="35">
        <f t="shared" ref="C112" si="136">G112+K112</f>
        <v>4221.9081311099999</v>
      </c>
      <c r="D112" s="35">
        <f t="shared" ref="D112" si="137">H112+L112</f>
        <v>2639.6993391000001</v>
      </c>
      <c r="E112" s="35">
        <f t="shared" ref="E112" si="138">I112+M112</f>
        <v>226.17314611999998</v>
      </c>
      <c r="F112" s="35">
        <v>3211.6007092200002</v>
      </c>
      <c r="G112" s="35">
        <v>1677.4310765800001</v>
      </c>
      <c r="H112" s="35">
        <v>1518.76437605</v>
      </c>
      <c r="I112" s="35">
        <v>15.40525659</v>
      </c>
      <c r="J112" s="35">
        <v>3876.1799071099999</v>
      </c>
      <c r="K112" s="35">
        <v>2544.4770545299998</v>
      </c>
      <c r="L112" s="35">
        <v>1120.9349630500001</v>
      </c>
      <c r="M112" s="35">
        <v>210.76788952999999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6926.4561499900001</v>
      </c>
      <c r="C113" s="35">
        <f t="shared" ref="C113" si="139">G113+K113</f>
        <v>4047.9019280599996</v>
      </c>
      <c r="D113" s="35">
        <f t="shared" ref="D113" si="140">H113+L113</f>
        <v>2665.44675289</v>
      </c>
      <c r="E113" s="35">
        <f t="shared" ref="E113" si="141">I113+M113</f>
        <v>213.10746904000001</v>
      </c>
      <c r="F113" s="35">
        <v>3197.9108050099999</v>
      </c>
      <c r="G113" s="35">
        <v>1614.77410188</v>
      </c>
      <c r="H113" s="35">
        <v>1567.7265443900001</v>
      </c>
      <c r="I113" s="35">
        <v>15.41015874</v>
      </c>
      <c r="J113" s="35">
        <v>3728.5453449800002</v>
      </c>
      <c r="K113" s="35">
        <v>2433.1278261799998</v>
      </c>
      <c r="L113" s="35">
        <v>1097.7202084999999</v>
      </c>
      <c r="M113" s="35">
        <v>197.6973103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7120.5096962600001</v>
      </c>
      <c r="C114" s="35">
        <f t="shared" ref="C114" si="142">G114+K114</f>
        <v>4121.8590089099998</v>
      </c>
      <c r="D114" s="35">
        <f t="shared" ref="D114" si="143">H114+L114</f>
        <v>2786.4152187500003</v>
      </c>
      <c r="E114" s="35">
        <f t="shared" ref="E114" si="144">I114+M114</f>
        <v>212.23546859999999</v>
      </c>
      <c r="F114" s="35">
        <v>3257.2340145200001</v>
      </c>
      <c r="G114" s="35">
        <v>1617.38187745</v>
      </c>
      <c r="H114" s="35">
        <v>1624.7435726900001</v>
      </c>
      <c r="I114" s="35">
        <v>15.108564380000001</v>
      </c>
      <c r="J114" s="35">
        <v>3863.27568174</v>
      </c>
      <c r="K114" s="35">
        <v>2504.4771314599998</v>
      </c>
      <c r="L114" s="35">
        <v>1161.6716460600001</v>
      </c>
      <c r="M114" s="35">
        <v>197.12690422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7024.36074061</v>
      </c>
      <c r="C115" s="35">
        <f t="shared" ref="C115" si="145">G115+K115</f>
        <v>4071.30734914</v>
      </c>
      <c r="D115" s="35">
        <f t="shared" ref="D115" si="146">H115+L115</f>
        <v>2752.6401412800001</v>
      </c>
      <c r="E115" s="35">
        <f t="shared" ref="E115" si="147">I115+M115</f>
        <v>200.41325019000001</v>
      </c>
      <c r="F115" s="35">
        <v>3118.25457796</v>
      </c>
      <c r="G115" s="35">
        <v>1486.1786273499999</v>
      </c>
      <c r="H115" s="35">
        <v>1616.91062076</v>
      </c>
      <c r="I115" s="35">
        <v>15.165329849999999</v>
      </c>
      <c r="J115" s="35">
        <v>3906.10616265</v>
      </c>
      <c r="K115" s="35">
        <v>2585.1287217899999</v>
      </c>
      <c r="L115" s="35">
        <v>1135.7295205200001</v>
      </c>
      <c r="M115" s="35">
        <v>185.24792034000001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7353.95200862</v>
      </c>
      <c r="C116" s="35">
        <f t="shared" ref="C116" si="148">G116+K116</f>
        <v>4294.0401545900004</v>
      </c>
      <c r="D116" s="35">
        <f t="shared" ref="D116" si="149">H116+L116</f>
        <v>2599.54096381</v>
      </c>
      <c r="E116" s="35">
        <f t="shared" ref="E116" si="150">I116+M116</f>
        <v>460.37089021999998</v>
      </c>
      <c r="F116" s="35">
        <v>3173.0747083900001</v>
      </c>
      <c r="G116" s="35">
        <v>1434.4536381</v>
      </c>
      <c r="H116" s="35">
        <v>1687.3922696300001</v>
      </c>
      <c r="I116" s="35">
        <v>51.228800659999997</v>
      </c>
      <c r="J116" s="35">
        <v>4180.8773002300004</v>
      </c>
      <c r="K116" s="35">
        <v>2859.5865164900001</v>
      </c>
      <c r="L116" s="35">
        <v>912.14869418000001</v>
      </c>
      <c r="M116" s="35">
        <v>409.14208955999999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7051.5215133399997</v>
      </c>
      <c r="C117" s="35">
        <f t="shared" ref="C117" si="151">G117+K117</f>
        <v>4052.3421595100003</v>
      </c>
      <c r="D117" s="35">
        <f t="shared" ref="D117" si="152">H117+L117</f>
        <v>2555.0256546099999</v>
      </c>
      <c r="E117" s="35">
        <f t="shared" ref="E117" si="153">I117+M117</f>
        <v>444.15369922000002</v>
      </c>
      <c r="F117" s="35">
        <v>3049.1324656400002</v>
      </c>
      <c r="G117" s="35">
        <v>1319.4711369900001</v>
      </c>
      <c r="H117" s="35">
        <v>1678.8709706899999</v>
      </c>
      <c r="I117" s="35">
        <v>50.790357960000001</v>
      </c>
      <c r="J117" s="35">
        <v>4002.3890477</v>
      </c>
      <c r="K117" s="35">
        <v>2732.8710225200002</v>
      </c>
      <c r="L117" s="35">
        <v>876.15468392000002</v>
      </c>
      <c r="M117" s="35">
        <v>393.36334126000003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6991.2169584800004</v>
      </c>
      <c r="C118" s="35">
        <f t="shared" ref="C118" si="154">G118+K118</f>
        <v>4078.8083553999995</v>
      </c>
      <c r="D118" s="35">
        <f t="shared" ref="D118" si="155">H118+L118</f>
        <v>2474.2831925599999</v>
      </c>
      <c r="E118" s="35">
        <f t="shared" ref="E118" si="156">I118+M118</f>
        <v>438.12541052</v>
      </c>
      <c r="F118" s="35">
        <v>2971.7697115000001</v>
      </c>
      <c r="G118" s="35">
        <v>1336.68609047</v>
      </c>
      <c r="H118" s="35">
        <v>1584.5909291999999</v>
      </c>
      <c r="I118" s="35">
        <v>50.492691829999998</v>
      </c>
      <c r="J118" s="35">
        <v>4019.4472469799998</v>
      </c>
      <c r="K118" s="35">
        <v>2742.1222649299998</v>
      </c>
      <c r="L118" s="35">
        <v>889.69226335999997</v>
      </c>
      <c r="M118" s="35">
        <v>387.63271868999999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7105.43887266</v>
      </c>
      <c r="C119" s="35">
        <f t="shared" ref="C119" si="157">G119+K119</f>
        <v>4204.0022423</v>
      </c>
      <c r="D119" s="35">
        <f t="shared" ref="D119" si="158">H119+L119</f>
        <v>2442.78093511</v>
      </c>
      <c r="E119" s="35">
        <f t="shared" ref="E119" si="159">I119+M119</f>
        <v>458.65569525000001</v>
      </c>
      <c r="F119" s="35">
        <v>2886.87833512</v>
      </c>
      <c r="G119" s="35">
        <v>1309.5741344600001</v>
      </c>
      <c r="H119" s="35">
        <v>1526.32534388</v>
      </c>
      <c r="I119" s="35">
        <v>50.978856780000001</v>
      </c>
      <c r="J119" s="35">
        <v>4218.56053754</v>
      </c>
      <c r="K119" s="35">
        <v>2894.4281078399999</v>
      </c>
      <c r="L119" s="35">
        <v>916.45559122999998</v>
      </c>
      <c r="M119" s="35">
        <v>407.67683847000001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6777.4848544400002</v>
      </c>
      <c r="C120" s="35">
        <f t="shared" ref="C120" si="160">G120+K120</f>
        <v>3975.0594318599997</v>
      </c>
      <c r="D120" s="35">
        <f t="shared" ref="D120" si="161">H120+L120</f>
        <v>2349.42970238</v>
      </c>
      <c r="E120" s="35">
        <f t="shared" ref="E120" si="162">I120+M120</f>
        <v>452.99572019999999</v>
      </c>
      <c r="F120" s="35">
        <v>2877.54567877</v>
      </c>
      <c r="G120" s="35">
        <v>1379.6234622899999</v>
      </c>
      <c r="H120" s="35">
        <v>1446.6074766500001</v>
      </c>
      <c r="I120" s="35">
        <v>51.314739830000001</v>
      </c>
      <c r="J120" s="35">
        <v>3899.9391756700002</v>
      </c>
      <c r="K120" s="35">
        <v>2595.43596957</v>
      </c>
      <c r="L120" s="35">
        <v>902.82222573000001</v>
      </c>
      <c r="M120" s="35">
        <v>401.68098036999999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6980.7921053600003</v>
      </c>
      <c r="C121" s="35">
        <f t="shared" ref="C121" si="163">G121+K121</f>
        <v>4034.1820615299998</v>
      </c>
      <c r="D121" s="35">
        <f t="shared" ref="D121" si="164">H121+L121</f>
        <v>2436.5386337599998</v>
      </c>
      <c r="E121" s="35">
        <f t="shared" ref="E121" si="165">I121+M121</f>
        <v>510.07141007000001</v>
      </c>
      <c r="F121" s="35">
        <v>3026.6333014799998</v>
      </c>
      <c r="G121" s="35">
        <v>1532.0093150299999</v>
      </c>
      <c r="H121" s="35">
        <v>1443.41351442</v>
      </c>
      <c r="I121" s="35">
        <v>51.210472029999998</v>
      </c>
      <c r="J121" s="35">
        <v>3954.1588038800001</v>
      </c>
      <c r="K121" s="35">
        <v>2502.1727464999999</v>
      </c>
      <c r="L121" s="35">
        <v>993.12511933999997</v>
      </c>
      <c r="M121" s="35">
        <v>458.86093804000001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6627.7053926299996</v>
      </c>
      <c r="C122" s="35">
        <f t="shared" ref="C122" si="166">G122+K122</f>
        <v>3914.1584364</v>
      </c>
      <c r="D122" s="35">
        <f t="shared" ref="D122" si="167">H122+L122</f>
        <v>2225.4760899600001</v>
      </c>
      <c r="E122" s="35">
        <f t="shared" ref="E122" si="168">I122+M122</f>
        <v>488.07086627000001</v>
      </c>
      <c r="F122" s="35">
        <v>2850.4312280600002</v>
      </c>
      <c r="G122" s="35">
        <v>1526.3464686299999</v>
      </c>
      <c r="H122" s="35">
        <v>1274.6773315400001</v>
      </c>
      <c r="I122" s="35">
        <v>49.407427890000001</v>
      </c>
      <c r="J122" s="35">
        <v>3777.2741645699998</v>
      </c>
      <c r="K122" s="35">
        <v>2387.8119677700001</v>
      </c>
      <c r="L122" s="35">
        <v>950.79875842000001</v>
      </c>
      <c r="M122" s="35">
        <v>438.66343838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6662.2677876999996</v>
      </c>
      <c r="C123" s="35">
        <f t="shared" ref="C123" si="169">G123+K123</f>
        <v>3985.0699937200002</v>
      </c>
      <c r="D123" s="35">
        <f t="shared" ref="D123" si="170">H123+L123</f>
        <v>2185.0449083399999</v>
      </c>
      <c r="E123" s="35">
        <f t="shared" ref="E123" si="171">I123+M123</f>
        <v>492.15288564000002</v>
      </c>
      <c r="F123" s="35">
        <v>2883.7227249299999</v>
      </c>
      <c r="G123" s="35">
        <v>1579.80936673</v>
      </c>
      <c r="H123" s="35">
        <v>1253.42567704</v>
      </c>
      <c r="I123" s="35">
        <v>50.487681160000001</v>
      </c>
      <c r="J123" s="35">
        <v>3778.5450627700002</v>
      </c>
      <c r="K123" s="35">
        <v>2405.2606269900002</v>
      </c>
      <c r="L123" s="35">
        <v>931.61923130000002</v>
      </c>
      <c r="M123" s="35">
        <v>441.66520448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6852.2366125600001</v>
      </c>
      <c r="C124" s="35">
        <f t="shared" ref="C124" si="172">G124+K124</f>
        <v>4286.8019428899997</v>
      </c>
      <c r="D124" s="35">
        <f t="shared" ref="D124" si="173">H124+L124</f>
        <v>2076.69025513</v>
      </c>
      <c r="E124" s="35">
        <f t="shared" ref="E124" si="174">I124+M124</f>
        <v>488.74441454000004</v>
      </c>
      <c r="F124" s="35">
        <v>3112.4334658500002</v>
      </c>
      <c r="G124" s="35">
        <v>1900.7710761799999</v>
      </c>
      <c r="H124" s="35">
        <v>1160.7868590999999</v>
      </c>
      <c r="I124" s="35">
        <v>50.875530570000002</v>
      </c>
      <c r="J124" s="35">
        <v>3739.80314671</v>
      </c>
      <c r="K124" s="35">
        <v>2386.0308667099998</v>
      </c>
      <c r="L124" s="35">
        <v>915.90339602999995</v>
      </c>
      <c r="M124" s="35">
        <v>437.86888397000001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7309.6752581700002</v>
      </c>
      <c r="C125" s="35">
        <f t="shared" ref="C125" si="175">G125+K125</f>
        <v>4725.7558544399999</v>
      </c>
      <c r="D125" s="35">
        <f t="shared" ref="D125" si="176">H125+L125</f>
        <v>2074.6649296699998</v>
      </c>
      <c r="E125" s="35">
        <f t="shared" ref="E125" si="177">I125+M125</f>
        <v>509.25447406000001</v>
      </c>
      <c r="F125" s="35">
        <v>3366.2242249699998</v>
      </c>
      <c r="G125" s="35">
        <v>2310.8225925900001</v>
      </c>
      <c r="H125" s="35">
        <v>1001.0392074599999</v>
      </c>
      <c r="I125" s="35">
        <v>54.362424920000002</v>
      </c>
      <c r="J125" s="35">
        <v>3943.4510332</v>
      </c>
      <c r="K125" s="35">
        <v>2414.9332618499998</v>
      </c>
      <c r="L125" s="35">
        <v>1073.62572221</v>
      </c>
      <c r="M125" s="35">
        <v>454.89204913999998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7493.9576634100004</v>
      </c>
      <c r="C126" s="35">
        <f t="shared" ref="C126" si="178">G126+K126</f>
        <v>4981.4074959299996</v>
      </c>
      <c r="D126" s="35">
        <f t="shared" ref="D126" si="179">H126+L126</f>
        <v>2006.8980427000001</v>
      </c>
      <c r="E126" s="35">
        <f t="shared" ref="E126" si="180">I126+M126</f>
        <v>505.65212478000001</v>
      </c>
      <c r="F126" s="35">
        <v>3429.5992104000002</v>
      </c>
      <c r="G126" s="35">
        <v>2377.8346200599999</v>
      </c>
      <c r="H126" s="35">
        <v>996.86997369000005</v>
      </c>
      <c r="I126" s="35">
        <v>54.894616650000003</v>
      </c>
      <c r="J126" s="35">
        <v>4064.3584530100002</v>
      </c>
      <c r="K126" s="35">
        <v>2603.5728758700002</v>
      </c>
      <c r="L126" s="35">
        <v>1010.02806901</v>
      </c>
      <c r="M126" s="35">
        <v>450.75750813000002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6719.7524529100001</v>
      </c>
      <c r="C127" s="35">
        <f t="shared" ref="C127" si="181">G127+K127</f>
        <v>4694.4658869699997</v>
      </c>
      <c r="D127" s="35">
        <f t="shared" ref="D127" si="182">H127+L127</f>
        <v>1507.00839582</v>
      </c>
      <c r="E127" s="35">
        <f t="shared" ref="E127" si="183">I127+M127</f>
        <v>518.27817012000003</v>
      </c>
      <c r="F127" s="35">
        <v>3418.5137551600001</v>
      </c>
      <c r="G127" s="35">
        <v>2406.82122901</v>
      </c>
      <c r="H127" s="35">
        <v>957.51030934000005</v>
      </c>
      <c r="I127" s="35">
        <v>54.18221681</v>
      </c>
      <c r="J127" s="35">
        <v>3301.23869775</v>
      </c>
      <c r="K127" s="35">
        <v>2287.6446579600001</v>
      </c>
      <c r="L127" s="35">
        <v>549.49808647999998</v>
      </c>
      <c r="M127" s="35">
        <v>464.09595331000003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6950.4589733700004</v>
      </c>
      <c r="C128" s="35">
        <f t="shared" ref="C128" si="184">G128+K128</f>
        <v>4862.3168078799999</v>
      </c>
      <c r="D128" s="35">
        <f t="shared" ref="D128" si="185">H128+L128</f>
        <v>1567.98962772</v>
      </c>
      <c r="E128" s="35">
        <f t="shared" ref="E128" si="186">I128+M128</f>
        <v>520.15253776999998</v>
      </c>
      <c r="F128" s="35">
        <v>3559.6655237</v>
      </c>
      <c r="G128" s="35">
        <v>2496.9029024500001</v>
      </c>
      <c r="H128" s="35">
        <v>1008.76675066</v>
      </c>
      <c r="I128" s="35">
        <v>53.995870590000003</v>
      </c>
      <c r="J128" s="35">
        <v>3390.79344967</v>
      </c>
      <c r="K128" s="35">
        <v>2365.4139054299999</v>
      </c>
      <c r="L128" s="35">
        <v>559.22287705999997</v>
      </c>
      <c r="M128" s="35">
        <v>466.15666718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6760.4774273399998</v>
      </c>
      <c r="C129" s="35">
        <f t="shared" ref="C129" si="187">G129+K129</f>
        <v>4601.1968140400004</v>
      </c>
      <c r="D129" s="35">
        <f t="shared" ref="D129" si="188">H129+L129</f>
        <v>1644.3849275600001</v>
      </c>
      <c r="E129" s="35">
        <f t="shared" ref="E129" si="189">I129+M129</f>
        <v>514.89568573999998</v>
      </c>
      <c r="F129" s="35">
        <v>3397.9247111700001</v>
      </c>
      <c r="G129" s="35">
        <v>2262.69078915</v>
      </c>
      <c r="H129" s="35">
        <v>1087.7171049599999</v>
      </c>
      <c r="I129" s="35">
        <v>47.516817060000001</v>
      </c>
      <c r="J129" s="35">
        <v>3362.5527161700002</v>
      </c>
      <c r="K129" s="35">
        <v>2338.5060248899999</v>
      </c>
      <c r="L129" s="35">
        <v>556.66782260000002</v>
      </c>
      <c r="M129" s="35">
        <v>467.37886867999998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6529.9890889400003</v>
      </c>
      <c r="C130" s="35">
        <f t="shared" ref="C130" si="190">G130+K130</f>
        <v>2755.2516634999997</v>
      </c>
      <c r="D130" s="35">
        <f t="shared" ref="D130" si="191">H130+L130</f>
        <v>3266.1105791200002</v>
      </c>
      <c r="E130" s="35">
        <f t="shared" ref="E130" si="192">I130+M130</f>
        <v>508.62684631999997</v>
      </c>
      <c r="F130" s="35">
        <v>3395.1949857899999</v>
      </c>
      <c r="G130" s="35">
        <v>2282.2110785099999</v>
      </c>
      <c r="H130" s="35">
        <v>1067.49482149</v>
      </c>
      <c r="I130" s="35">
        <v>45.489085789999997</v>
      </c>
      <c r="J130" s="35">
        <v>3134.79410315</v>
      </c>
      <c r="K130" s="35">
        <v>473.04058499000001</v>
      </c>
      <c r="L130" s="35">
        <v>2198.6157576300002</v>
      </c>
      <c r="M130" s="35">
        <v>463.13776052999998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6304.1921902900003</v>
      </c>
      <c r="C131" s="35">
        <f t="shared" ref="C131" si="193">G131+K131</f>
        <v>2524.47480623</v>
      </c>
      <c r="D131" s="35">
        <f t="shared" ref="D131" si="194">H131+L131</f>
        <v>3270.5579303000004</v>
      </c>
      <c r="E131" s="35">
        <f t="shared" ref="E131" si="195">I131+M131</f>
        <v>509.15945376000002</v>
      </c>
      <c r="F131" s="35">
        <v>3190.0742924699998</v>
      </c>
      <c r="G131" s="35">
        <v>2053.2999197600002</v>
      </c>
      <c r="H131" s="35">
        <v>1090.89201127</v>
      </c>
      <c r="I131" s="35">
        <v>45.882361439999997</v>
      </c>
      <c r="J131" s="35">
        <v>3114.1178978200001</v>
      </c>
      <c r="K131" s="35">
        <v>471.17488646999999</v>
      </c>
      <c r="L131" s="35">
        <v>2179.6659190300002</v>
      </c>
      <c r="M131" s="35">
        <v>463.27709232000001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6193.2912484999997</v>
      </c>
      <c r="C132" s="35">
        <f t="shared" ref="C132" si="196">G132+K132</f>
        <v>2374.0420581100002</v>
      </c>
      <c r="D132" s="35">
        <f t="shared" ref="D132" si="197">H132+L132</f>
        <v>3315.8559391700001</v>
      </c>
      <c r="E132" s="35">
        <f t="shared" ref="E132" si="198">I132+M132</f>
        <v>503.39325121999997</v>
      </c>
      <c r="F132" s="35">
        <v>3138.0044906899998</v>
      </c>
      <c r="G132" s="35">
        <v>1939.14576708</v>
      </c>
      <c r="H132" s="35">
        <v>1153.5945088799999</v>
      </c>
      <c r="I132" s="35">
        <v>45.264214729999999</v>
      </c>
      <c r="J132" s="35">
        <v>3055.2867578099999</v>
      </c>
      <c r="K132" s="35">
        <v>434.89629102999999</v>
      </c>
      <c r="L132" s="35">
        <v>2162.2614302900001</v>
      </c>
      <c r="M132" s="35">
        <v>458.12903648999998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6054.2160107</v>
      </c>
      <c r="C133" s="35">
        <f t="shared" ref="C133" si="199">G133+K133</f>
        <v>2257.6765573499997</v>
      </c>
      <c r="D133" s="35">
        <f t="shared" ref="D133" si="200">H133+L133</f>
        <v>3299.5984637500001</v>
      </c>
      <c r="E133" s="35">
        <f t="shared" ref="E133" si="201">I133+M133</f>
        <v>496.94098960000002</v>
      </c>
      <c r="F133" s="35">
        <v>3123.1893676499999</v>
      </c>
      <c r="G133" s="35">
        <v>1863.5119726999999</v>
      </c>
      <c r="H133" s="35">
        <v>1215.82045294</v>
      </c>
      <c r="I133" s="35">
        <v>43.856942009999997</v>
      </c>
      <c r="J133" s="35">
        <v>2931.0266430500001</v>
      </c>
      <c r="K133" s="35">
        <v>394.16458464999999</v>
      </c>
      <c r="L133" s="35">
        <v>2083.7780108100001</v>
      </c>
      <c r="M133" s="35">
        <v>453.08404759000001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6435.6253262099999</v>
      </c>
      <c r="C134" s="35">
        <f t="shared" ref="C134" si="202">G134+K134</f>
        <v>2497.1868255200002</v>
      </c>
      <c r="D134" s="35">
        <f t="shared" ref="D134" si="203">H134+L134</f>
        <v>3445.2473012299997</v>
      </c>
      <c r="E134" s="35">
        <f t="shared" ref="E134" si="204">I134+M134</f>
        <v>493.19119946000001</v>
      </c>
      <c r="F134" s="35">
        <v>3510.5561346999998</v>
      </c>
      <c r="G134" s="35">
        <v>2091.77324034</v>
      </c>
      <c r="H134" s="35">
        <v>1375.60573791</v>
      </c>
      <c r="I134" s="35">
        <v>43.177156449999998</v>
      </c>
      <c r="J134" s="35">
        <v>2925.0691915100001</v>
      </c>
      <c r="K134" s="35">
        <v>405.41358517999998</v>
      </c>
      <c r="L134" s="35">
        <v>2069.6415633199999</v>
      </c>
      <c r="M134" s="35">
        <v>450.01404301000002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6771.6949935399998</v>
      </c>
      <c r="C135" s="35">
        <f t="shared" ref="C135" si="205">G135+K135</f>
        <v>2854.81177415</v>
      </c>
      <c r="D135" s="35">
        <f t="shared" ref="D135" si="206">H135+L135</f>
        <v>3429.5015372500002</v>
      </c>
      <c r="E135" s="35">
        <f t="shared" ref="E135" si="207">I135+M135</f>
        <v>487.38168214000001</v>
      </c>
      <c r="F135" s="35">
        <v>3922.9265241100002</v>
      </c>
      <c r="G135" s="35">
        <v>2459.2948742899998</v>
      </c>
      <c r="H135" s="35">
        <v>1420.12779314</v>
      </c>
      <c r="I135" s="35">
        <v>43.503856679999998</v>
      </c>
      <c r="J135" s="35">
        <v>2848.7684694300001</v>
      </c>
      <c r="K135" s="35">
        <v>395.51689986000002</v>
      </c>
      <c r="L135" s="35">
        <v>2009.37374411</v>
      </c>
      <c r="M135" s="35">
        <v>443.87782546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7247.2124594899997</v>
      </c>
      <c r="C136" s="35">
        <f t="shared" ref="C136" si="208">G136+K136</f>
        <v>3280.7497495500002</v>
      </c>
      <c r="D136" s="35">
        <f t="shared" ref="D136" si="209">H136+L136</f>
        <v>3433.3538023499996</v>
      </c>
      <c r="E136" s="35">
        <f t="shared" ref="E136" si="210">I136+M136</f>
        <v>533.10890758999994</v>
      </c>
      <c r="F136" s="35">
        <v>4478.6279609100002</v>
      </c>
      <c r="G136" s="35">
        <v>2898.5132429099999</v>
      </c>
      <c r="H136" s="35">
        <v>1485.5934529399999</v>
      </c>
      <c r="I136" s="35">
        <v>94.521265060000005</v>
      </c>
      <c r="J136" s="35">
        <v>2768.5844985799999</v>
      </c>
      <c r="K136" s="35">
        <v>382.23650664000002</v>
      </c>
      <c r="L136" s="35">
        <v>1947.7603494099999</v>
      </c>
      <c r="M136" s="35">
        <v>438.58764252999998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6881.3496859500001</v>
      </c>
      <c r="C137" s="35">
        <f t="shared" ref="C137" si="211">G137+K137</f>
        <v>3402.4832227699999</v>
      </c>
      <c r="D137" s="35">
        <f t="shared" ref="D137" si="212">H137+L137</f>
        <v>3422.4806444400001</v>
      </c>
      <c r="E137" s="35">
        <f t="shared" ref="E137" si="213">I137+M137</f>
        <v>56.385818739999998</v>
      </c>
      <c r="F137" s="35">
        <v>4596.7522144200002</v>
      </c>
      <c r="G137" s="35">
        <v>2966.7995130700001</v>
      </c>
      <c r="H137" s="35">
        <v>1575.94814836</v>
      </c>
      <c r="I137" s="35">
        <v>54.004552990000001</v>
      </c>
      <c r="J137" s="35">
        <v>2284.5974715299999</v>
      </c>
      <c r="K137" s="35">
        <v>435.68370970000001</v>
      </c>
      <c r="L137" s="35">
        <v>1846.5324960800001</v>
      </c>
      <c r="M137" s="35">
        <v>2.3812657499999998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7230.0323736199998</v>
      </c>
      <c r="C138" s="35">
        <f t="shared" ref="C138" si="214">G138+K138</f>
        <v>3663.3514678400002</v>
      </c>
      <c r="D138" s="35">
        <f t="shared" ref="D138" si="215">H138+L138</f>
        <v>3512.1931076999999</v>
      </c>
      <c r="E138" s="35">
        <f t="shared" ref="E138" si="216">I138+M138</f>
        <v>54.487798080000005</v>
      </c>
      <c r="F138" s="35">
        <v>4931.3233502200001</v>
      </c>
      <c r="G138" s="35">
        <v>3232.1428571400002</v>
      </c>
      <c r="H138" s="35">
        <v>1646.96460634</v>
      </c>
      <c r="I138" s="35">
        <v>52.215886740000002</v>
      </c>
      <c r="J138" s="35">
        <v>2298.7090234000002</v>
      </c>
      <c r="K138" s="35">
        <v>431.20861070000001</v>
      </c>
      <c r="L138" s="35">
        <v>1865.2285013600001</v>
      </c>
      <c r="M138" s="35">
        <v>2.2719113399999999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7296.8464633699996</v>
      </c>
      <c r="C139" s="35">
        <f t="shared" ref="C139" si="217">G139+K139</f>
        <v>3632.9750294699998</v>
      </c>
      <c r="D139" s="35">
        <f t="shared" ref="D139" si="218">H139+L139</f>
        <v>3613.4871248300001</v>
      </c>
      <c r="E139" s="35">
        <f t="shared" ref="E139" si="219">I139+M139</f>
        <v>50.38430907</v>
      </c>
      <c r="F139" s="35">
        <v>4107.6195652200004</v>
      </c>
      <c r="G139" s="35">
        <v>2277.69549388</v>
      </c>
      <c r="H139" s="35">
        <v>1781.55857674</v>
      </c>
      <c r="I139" s="35">
        <v>48.365494599999998</v>
      </c>
      <c r="J139" s="35">
        <v>3189.2268981500001</v>
      </c>
      <c r="K139" s="35">
        <v>1355.27953559</v>
      </c>
      <c r="L139" s="35">
        <v>1831.92854809</v>
      </c>
      <c r="M139" s="35">
        <v>2.0188144700000001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7252.3615136899998</v>
      </c>
      <c r="C140" s="35">
        <f t="shared" ref="C140" si="220">G140+K140</f>
        <v>3559.4503028200002</v>
      </c>
      <c r="D140" s="35">
        <f t="shared" ref="D140" si="221">H140+L140</f>
        <v>3641.9823792799998</v>
      </c>
      <c r="E140" s="35">
        <f t="shared" ref="E140" si="222">I140+M140</f>
        <v>50.928831590000001</v>
      </c>
      <c r="F140" s="35">
        <v>4140.0917540099999</v>
      </c>
      <c r="G140" s="35">
        <v>2218.3027601200001</v>
      </c>
      <c r="H140" s="35">
        <v>1872.87445493</v>
      </c>
      <c r="I140" s="35">
        <v>48.914538960000002</v>
      </c>
      <c r="J140" s="35">
        <v>3112.2697596799999</v>
      </c>
      <c r="K140" s="35">
        <v>1341.1475427</v>
      </c>
      <c r="L140" s="35">
        <v>1769.1079243500001</v>
      </c>
      <c r="M140" s="35">
        <v>2.0142926299999999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7367.9578048800004</v>
      </c>
      <c r="C141" s="35">
        <f t="shared" ref="C141" si="223">G141+K141</f>
        <v>3646.6580882799999</v>
      </c>
      <c r="D141" s="35">
        <f t="shared" ref="D141" si="224">H141+L141</f>
        <v>3671.01444442</v>
      </c>
      <c r="E141" s="35">
        <f t="shared" ref="E141" si="225">I141+M141</f>
        <v>50.28527218</v>
      </c>
      <c r="F141" s="35">
        <v>4409.6868362200003</v>
      </c>
      <c r="G141" s="35">
        <v>2460.3443567999998</v>
      </c>
      <c r="H141" s="35">
        <v>1901.02577939</v>
      </c>
      <c r="I141" s="35">
        <v>48.31670003</v>
      </c>
      <c r="J141" s="35">
        <v>2958.2709686600001</v>
      </c>
      <c r="K141" s="35">
        <v>1186.3137314799999</v>
      </c>
      <c r="L141" s="35">
        <v>1769.98866503</v>
      </c>
      <c r="M141" s="35">
        <v>1.96857215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7366.7537518899999</v>
      </c>
      <c r="C142" s="35">
        <f t="shared" ref="C142" si="226">G142+K142</f>
        <v>3802.04385886</v>
      </c>
      <c r="D142" s="35">
        <f t="shared" ref="D142" si="227">H142+L142</f>
        <v>3499.5268211299999</v>
      </c>
      <c r="E142" s="35">
        <f t="shared" ref="E142" si="228">I142+M142</f>
        <v>65.183071900000002</v>
      </c>
      <c r="F142" s="35">
        <v>4263.9843529700001</v>
      </c>
      <c r="G142" s="35">
        <v>2258.9720450700001</v>
      </c>
      <c r="H142" s="35">
        <v>1941.69397374</v>
      </c>
      <c r="I142" s="35">
        <v>63.318334159999999</v>
      </c>
      <c r="J142" s="35">
        <v>3102.7693989200002</v>
      </c>
      <c r="K142" s="35">
        <v>1543.0718137900001</v>
      </c>
      <c r="L142" s="35">
        <v>1557.8328473900001</v>
      </c>
      <c r="M142" s="35">
        <v>1.86473774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7674.8221800000001</v>
      </c>
      <c r="C143" s="35">
        <f t="shared" ref="C143" si="229">G143+K143</f>
        <v>4005.5812649899999</v>
      </c>
      <c r="D143" s="35">
        <f t="shared" ref="D143" si="230">H143+L143</f>
        <v>3603.9664820600001</v>
      </c>
      <c r="E143" s="35">
        <f t="shared" ref="E143" si="231">I143+M143</f>
        <v>65.274432950000005</v>
      </c>
      <c r="F143" s="35">
        <v>4430.7794347099998</v>
      </c>
      <c r="G143" s="35">
        <v>2384.15316502</v>
      </c>
      <c r="H143" s="35">
        <v>1983.2005808700001</v>
      </c>
      <c r="I143" s="35">
        <v>63.425688819999998</v>
      </c>
      <c r="J143" s="35">
        <v>3244.0427452899999</v>
      </c>
      <c r="K143" s="35">
        <v>1621.4280999699999</v>
      </c>
      <c r="L143" s="35">
        <v>1620.76590119</v>
      </c>
      <c r="M143" s="35">
        <v>1.84874413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6123.3609324600002</v>
      </c>
      <c r="C144" s="35">
        <f t="shared" ref="C144" si="232">G144+K144</f>
        <v>3752.7423058699997</v>
      </c>
      <c r="D144" s="35">
        <f t="shared" ref="D144" si="233">H144+L144</f>
        <v>2303.3956279099998</v>
      </c>
      <c r="E144" s="35">
        <f t="shared" ref="E144" si="234">I144+M144</f>
        <v>67.222998680000003</v>
      </c>
      <c r="F144" s="35">
        <v>4234.5117136099998</v>
      </c>
      <c r="G144" s="35">
        <v>2133.4345626999998</v>
      </c>
      <c r="H144" s="35">
        <v>2035.74518984</v>
      </c>
      <c r="I144" s="35">
        <v>65.331961070000006</v>
      </c>
      <c r="J144" s="35">
        <v>1888.8492188499999</v>
      </c>
      <c r="K144" s="35">
        <v>1619.3077431700001</v>
      </c>
      <c r="L144" s="35">
        <v>267.65043807000001</v>
      </c>
      <c r="M144" s="35">
        <v>1.8910376099999999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6276.6036207400002</v>
      </c>
      <c r="C145" s="35">
        <f t="shared" ref="C145" si="235">G145+K145</f>
        <v>3875.15960447</v>
      </c>
      <c r="D145" s="35">
        <f t="shared" ref="D145" si="236">H145+L145</f>
        <v>2329.2301655599999</v>
      </c>
      <c r="E145" s="35">
        <f t="shared" ref="E145" si="237">I145+M145</f>
        <v>72.213850710000003</v>
      </c>
      <c r="F145" s="35">
        <v>4432.4117147400002</v>
      </c>
      <c r="G145" s="35">
        <v>2292.5634470300001</v>
      </c>
      <c r="H145" s="35">
        <v>2069.5348688399999</v>
      </c>
      <c r="I145" s="35">
        <v>70.31339887</v>
      </c>
      <c r="J145" s="35">
        <v>1844.191906</v>
      </c>
      <c r="K145" s="35">
        <v>1582.5961574400001</v>
      </c>
      <c r="L145" s="35">
        <v>259.69529671999999</v>
      </c>
      <c r="M145" s="35">
        <v>1.9004518399999999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6623.31244651</v>
      </c>
      <c r="C146" s="35">
        <f t="shared" ref="C146" si="238">G146+K146</f>
        <v>4210.48716909</v>
      </c>
      <c r="D146" s="35">
        <f t="shared" ref="D146" si="239">H146+L146</f>
        <v>2339.9523488699997</v>
      </c>
      <c r="E146" s="35">
        <f t="shared" ref="E146" si="240">I146+M146</f>
        <v>72.872928549999997</v>
      </c>
      <c r="F146" s="35">
        <v>4813.2295946300001</v>
      </c>
      <c r="G146" s="35">
        <v>2643.5107742700002</v>
      </c>
      <c r="H146" s="35">
        <v>2098.7583475299998</v>
      </c>
      <c r="I146" s="35">
        <v>70.96047283</v>
      </c>
      <c r="J146" s="35">
        <v>1810.0828518799999</v>
      </c>
      <c r="K146" s="35">
        <v>1566.97639482</v>
      </c>
      <c r="L146" s="35">
        <v>241.19400134</v>
      </c>
      <c r="M146" s="35">
        <v>1.9124557200000001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7562.9051328599999</v>
      </c>
      <c r="C147" s="35">
        <f t="shared" ref="C147" si="241">G147+K147</f>
        <v>5140.2083704699999</v>
      </c>
      <c r="D147" s="35">
        <f t="shared" ref="D147" si="242">H147+L147</f>
        <v>2349.4164953099998</v>
      </c>
      <c r="E147" s="35">
        <f t="shared" ref="E147" si="243">I147+M147</f>
        <v>73.280267080000002</v>
      </c>
      <c r="F147" s="35">
        <v>5785.7288973100003</v>
      </c>
      <c r="G147" s="35">
        <v>3576.1304540900001</v>
      </c>
      <c r="H147" s="35">
        <v>2138.2450129700001</v>
      </c>
      <c r="I147" s="35">
        <v>71.353430250000002</v>
      </c>
      <c r="J147" s="35">
        <v>1777.17623555</v>
      </c>
      <c r="K147" s="35">
        <v>1564.07791638</v>
      </c>
      <c r="L147" s="35">
        <v>211.17148234000001</v>
      </c>
      <c r="M147" s="35">
        <v>1.9268368300000001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8149.0736792199996</v>
      </c>
      <c r="C148" s="35">
        <f t="shared" ref="C148" si="244">G148+K148</f>
        <v>5623.8760641600002</v>
      </c>
      <c r="D148" s="35">
        <f t="shared" ref="D148" si="245">H148+L148</f>
        <v>2402.7924263</v>
      </c>
      <c r="E148" s="35">
        <f t="shared" ref="E148" si="246">I148+M148</f>
        <v>122.40518876</v>
      </c>
      <c r="F148" s="35">
        <v>6547.9958411099997</v>
      </c>
      <c r="G148" s="35">
        <v>4219.0808479500001</v>
      </c>
      <c r="H148" s="35">
        <v>2208.4498638499999</v>
      </c>
      <c r="I148" s="35">
        <v>120.46512930999999</v>
      </c>
      <c r="J148" s="35">
        <v>1601.0778381099999</v>
      </c>
      <c r="K148" s="35">
        <v>1404.79521621</v>
      </c>
      <c r="L148" s="35">
        <v>194.34256245</v>
      </c>
      <c r="M148" s="35">
        <v>1.9400594499999999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8985.5718230900002</v>
      </c>
      <c r="C149" s="35">
        <f t="shared" ref="C149" si="247">G149+K149</f>
        <v>6180.2688185799998</v>
      </c>
      <c r="D149" s="35">
        <f t="shared" ref="D149" si="248">H149+L149</f>
        <v>2619.0219793400001</v>
      </c>
      <c r="E149" s="35">
        <f t="shared" ref="E149" si="249">I149+M149</f>
        <v>186.28102517000002</v>
      </c>
      <c r="F149" s="35">
        <v>6860.6944839799999</v>
      </c>
      <c r="G149" s="35">
        <v>4346.2161926600002</v>
      </c>
      <c r="H149" s="35">
        <v>2330.6386158800001</v>
      </c>
      <c r="I149" s="35">
        <v>183.83967544000001</v>
      </c>
      <c r="J149" s="35">
        <v>2124.8773391099999</v>
      </c>
      <c r="K149" s="35">
        <v>1834.0526259200001</v>
      </c>
      <c r="L149" s="35">
        <v>288.38336346</v>
      </c>
      <c r="M149" s="35">
        <v>2.4413497300000002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9237.5963343900003</v>
      </c>
      <c r="C150" s="35">
        <f t="shared" ref="C150" si="250">G150+K150</f>
        <v>6388.2484031999993</v>
      </c>
      <c r="D150" s="35">
        <f t="shared" ref="D150" si="251">H150+L150</f>
        <v>2671.7516745200001</v>
      </c>
      <c r="E150" s="35">
        <f t="shared" ref="E150" si="252">I150+M150</f>
        <v>177.59625667</v>
      </c>
      <c r="F150" s="35">
        <v>7156.88473789</v>
      </c>
      <c r="G150" s="35">
        <v>4593.1464148599998</v>
      </c>
      <c r="H150" s="35">
        <v>2388.59932927</v>
      </c>
      <c r="I150" s="35">
        <v>175.13899376000001</v>
      </c>
      <c r="J150" s="35">
        <v>2080.7115964999998</v>
      </c>
      <c r="K150" s="35">
        <v>1795.1019883399999</v>
      </c>
      <c r="L150" s="35">
        <v>283.15234525</v>
      </c>
      <c r="M150" s="35">
        <v>2.4572629099999999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9339.11752428</v>
      </c>
      <c r="C151" s="35">
        <f t="shared" ref="C151" si="253">G151+K151</f>
        <v>6387.4538298099997</v>
      </c>
      <c r="D151" s="35">
        <f t="shared" ref="D151" si="254">H151+L151</f>
        <v>2774.8364205399998</v>
      </c>
      <c r="E151" s="35">
        <f t="shared" ref="E151" si="255">I151+M151</f>
        <v>176.82727393000002</v>
      </c>
      <c r="F151" s="35">
        <v>7294.4445787900004</v>
      </c>
      <c r="G151" s="35">
        <v>4632.2083585999999</v>
      </c>
      <c r="H151" s="35">
        <v>2487.8814019599999</v>
      </c>
      <c r="I151" s="35">
        <v>174.35481823000001</v>
      </c>
      <c r="J151" s="35">
        <v>2044.6729454900001</v>
      </c>
      <c r="K151" s="35">
        <v>1755.24547121</v>
      </c>
      <c r="L151" s="35">
        <v>286.95501858</v>
      </c>
      <c r="M151" s="35">
        <v>2.4724556999999998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9297.4785787100009</v>
      </c>
      <c r="C152" s="35">
        <f t="shared" ref="C152" si="256">G152+K152</f>
        <v>6291.7712198200006</v>
      </c>
      <c r="D152" s="35">
        <f t="shared" ref="D152" si="257">H152+L152</f>
        <v>2831.0341198199999</v>
      </c>
      <c r="E152" s="35">
        <f t="shared" ref="E152" si="258">I152+M152</f>
        <v>174.67323906999999</v>
      </c>
      <c r="F152" s="35">
        <v>7218.3603252499997</v>
      </c>
      <c r="G152" s="35">
        <v>4530.3071276500004</v>
      </c>
      <c r="H152" s="35">
        <v>2515.8678951799998</v>
      </c>
      <c r="I152" s="35">
        <v>172.18530242</v>
      </c>
      <c r="J152" s="35">
        <v>2079.1182534599998</v>
      </c>
      <c r="K152" s="35">
        <v>1761.46409217</v>
      </c>
      <c r="L152" s="35">
        <v>315.16622464</v>
      </c>
      <c r="M152" s="35">
        <v>2.48793665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9289.0592209999995</v>
      </c>
      <c r="C153" s="35">
        <f t="shared" ref="C153" si="259">G153+K153</f>
        <v>6211.3946363200002</v>
      </c>
      <c r="D153" s="35">
        <f t="shared" ref="D153" si="260">H153+L153</f>
        <v>2901.8089938399999</v>
      </c>
      <c r="E153" s="35">
        <f t="shared" ref="E153" si="261">I153+M153</f>
        <v>175.85559083999999</v>
      </c>
      <c r="F153" s="35">
        <v>7200.7370693000003</v>
      </c>
      <c r="G153" s="35">
        <v>4448.4939203100002</v>
      </c>
      <c r="H153" s="35">
        <v>2578.8902542400001</v>
      </c>
      <c r="I153" s="35">
        <v>173.35289474999999</v>
      </c>
      <c r="J153" s="35">
        <v>2088.3221517000002</v>
      </c>
      <c r="K153" s="35">
        <v>1762.90071601</v>
      </c>
      <c r="L153" s="35">
        <v>322.91873959999998</v>
      </c>
      <c r="M153" s="35">
        <v>2.5026960900000002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9008.0352221899993</v>
      </c>
      <c r="C154" s="35">
        <f t="shared" ref="C154" si="262">G154+K154</f>
        <v>6017.4613927600003</v>
      </c>
      <c r="D154" s="35">
        <f t="shared" ref="D154" si="263">H154+L154</f>
        <v>2881.71519175</v>
      </c>
      <c r="E154" s="35">
        <f t="shared" ref="E154" si="264">I154+M154</f>
        <v>108.85863768</v>
      </c>
      <c r="F154" s="35">
        <v>7059.3497675600001</v>
      </c>
      <c r="G154" s="35">
        <v>4326.8900706200002</v>
      </c>
      <c r="H154" s="35">
        <v>2626.1187744600002</v>
      </c>
      <c r="I154" s="35">
        <v>106.34092248</v>
      </c>
      <c r="J154" s="35">
        <v>1948.6854546300001</v>
      </c>
      <c r="K154" s="35">
        <v>1690.5713221399999</v>
      </c>
      <c r="L154" s="35">
        <v>255.59641729000001</v>
      </c>
      <c r="M154" s="35">
        <v>2.5177152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8902.6121368500008</v>
      </c>
      <c r="C155" s="35">
        <f t="shared" ref="C155" si="265">G155+K155</f>
        <v>5960.4486748199997</v>
      </c>
      <c r="D155" s="35">
        <f t="shared" ref="D155" si="266">H155+L155</f>
        <v>2833.3816347800002</v>
      </c>
      <c r="E155" s="35">
        <f t="shared" ref="E155" si="267">I155+M155</f>
        <v>108.78182724999999</v>
      </c>
      <c r="F155" s="35">
        <v>7029.5419043499996</v>
      </c>
      <c r="G155" s="35">
        <v>4308.4322875999997</v>
      </c>
      <c r="H155" s="35">
        <v>2614.8602930400002</v>
      </c>
      <c r="I155" s="35">
        <v>106.24932371</v>
      </c>
      <c r="J155" s="35">
        <v>1873.0702325</v>
      </c>
      <c r="K155" s="35">
        <v>1652.0163872200001</v>
      </c>
      <c r="L155" s="35">
        <v>218.52134174</v>
      </c>
      <c r="M155" s="35">
        <v>2.53250354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8618.0216139000004</v>
      </c>
      <c r="C156" s="35">
        <f t="shared" ref="C156" si="268">G156+K156</f>
        <v>5503.9103272100001</v>
      </c>
      <c r="D156" s="35">
        <f t="shared" ref="D156" si="269">H156+L156</f>
        <v>2953.7544245099998</v>
      </c>
      <c r="E156" s="35">
        <f t="shared" ref="E156" si="270">I156+M156</f>
        <v>160.35686217999998</v>
      </c>
      <c r="F156" s="35">
        <v>7067.5316744800002</v>
      </c>
      <c r="G156" s="35">
        <v>4207.1130598</v>
      </c>
      <c r="H156" s="35">
        <v>2702.6074894799999</v>
      </c>
      <c r="I156" s="35">
        <v>157.81112519999999</v>
      </c>
      <c r="J156" s="35">
        <v>1550.4899394199999</v>
      </c>
      <c r="K156" s="35">
        <v>1296.7972674099999</v>
      </c>
      <c r="L156" s="35">
        <v>251.14693503000001</v>
      </c>
      <c r="M156" s="35">
        <v>2.54573698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8177.1284465199997</v>
      </c>
      <c r="C157" s="35">
        <f t="shared" ref="C157" si="271">G157+K157</f>
        <v>4940.2859359700005</v>
      </c>
      <c r="D157" s="35">
        <f t="shared" ref="D157" si="272">H157+L157</f>
        <v>3080.9076351100002</v>
      </c>
      <c r="E157" s="35">
        <f t="shared" ref="E157" si="273">I157+M157</f>
        <v>155.93487544000001</v>
      </c>
      <c r="F157" s="35">
        <v>6743.3525399</v>
      </c>
      <c r="G157" s="35">
        <v>3776.5946892400002</v>
      </c>
      <c r="H157" s="35">
        <v>2810.82297522</v>
      </c>
      <c r="I157" s="35">
        <v>155.93487544000001</v>
      </c>
      <c r="J157" s="35">
        <v>1433.7759066199999</v>
      </c>
      <c r="K157" s="35">
        <v>1163.6912467300001</v>
      </c>
      <c r="L157" s="35">
        <v>270.08465989000001</v>
      </c>
      <c r="M157" s="35">
        <v>0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6877.9780093999998</v>
      </c>
      <c r="C158" s="35">
        <f t="shared" ref="C158" si="274">G158+K158</f>
        <v>3542.0418718000001</v>
      </c>
      <c r="D158" s="35">
        <f t="shared" ref="D158" si="275">H158+L158</f>
        <v>3185.0370334600002</v>
      </c>
      <c r="E158" s="35">
        <f t="shared" ref="E158" si="276">I158+M158</f>
        <v>150.89910413999999</v>
      </c>
      <c r="F158" s="35">
        <v>6340.7437409300001</v>
      </c>
      <c r="G158" s="35">
        <v>3281.6135959200001</v>
      </c>
      <c r="H158" s="35">
        <v>2908.23104087</v>
      </c>
      <c r="I158" s="35">
        <v>150.89910413999999</v>
      </c>
      <c r="J158" s="35">
        <v>537.23426846999996</v>
      </c>
      <c r="K158" s="35">
        <v>260.42827588</v>
      </c>
      <c r="L158" s="35">
        <v>276.80599259000002</v>
      </c>
      <c r="M158" s="35">
        <v>0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6484.0963297999997</v>
      </c>
      <c r="C159" s="35">
        <f t="shared" ref="C159" si="277">G159+K159</f>
        <v>2073.4939417800001</v>
      </c>
      <c r="D159" s="35">
        <f t="shared" ref="D159" si="278">H159+L159</f>
        <v>4265.5994384599999</v>
      </c>
      <c r="E159" s="35">
        <f t="shared" ref="E159" si="279">I159+M159</f>
        <v>145.00294955999999</v>
      </c>
      <c r="F159" s="35">
        <v>6123.5909790400001</v>
      </c>
      <c r="G159" s="35">
        <v>1964.2731264900001</v>
      </c>
      <c r="H159" s="35">
        <v>4014.3149029900001</v>
      </c>
      <c r="I159" s="35">
        <v>145.00294955999999</v>
      </c>
      <c r="J159" s="35">
        <v>360.50535076</v>
      </c>
      <c r="K159" s="35">
        <v>109.22081529</v>
      </c>
      <c r="L159" s="35">
        <v>251.28453547000001</v>
      </c>
      <c r="M159" s="35">
        <v>0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6735.6365138900001</v>
      </c>
      <c r="C160" s="35">
        <f t="shared" ref="C160" si="280">G160+K160</f>
        <v>2243.9244626499999</v>
      </c>
      <c r="D160" s="35">
        <f t="shared" ref="D160" si="281">H160+L160</f>
        <v>4349.2340568999998</v>
      </c>
      <c r="E160" s="35">
        <f t="shared" ref="E160" si="282">I160+M160</f>
        <v>142.47799434000001</v>
      </c>
      <c r="F160" s="35">
        <v>6391.59977213</v>
      </c>
      <c r="G160" s="35">
        <v>2127.1353687999999</v>
      </c>
      <c r="H160" s="35">
        <v>4121.9864089900002</v>
      </c>
      <c r="I160" s="35">
        <v>142.47799434000001</v>
      </c>
      <c r="J160" s="35">
        <v>344.03674175999998</v>
      </c>
      <c r="K160" s="35">
        <v>116.78909385</v>
      </c>
      <c r="L160" s="35">
        <v>227.24764791000001</v>
      </c>
      <c r="M160" s="35">
        <v>0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7004.0375371</v>
      </c>
      <c r="C161" s="35">
        <f t="shared" ref="C161" si="283">G161+K161</f>
        <v>2351.59335225</v>
      </c>
      <c r="D161" s="35">
        <f t="shared" ref="D161" si="284">H161+L161</f>
        <v>4511.8558247300007</v>
      </c>
      <c r="E161" s="35">
        <f t="shared" ref="E161" si="285">I161+M161</f>
        <v>140.58836012</v>
      </c>
      <c r="F161" s="35">
        <v>6565.2029072900004</v>
      </c>
      <c r="G161" s="35">
        <v>2204.5867836799998</v>
      </c>
      <c r="H161" s="35">
        <v>4220.0277634900003</v>
      </c>
      <c r="I161" s="35">
        <v>140.58836012</v>
      </c>
      <c r="J161" s="35">
        <v>438.83462981000002</v>
      </c>
      <c r="K161" s="35">
        <v>147.00656857000001</v>
      </c>
      <c r="L161" s="35">
        <v>291.82806124000001</v>
      </c>
      <c r="M161" s="35">
        <v>0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8228.5725587699999</v>
      </c>
      <c r="C162" s="35">
        <f t="shared" ref="C162" si="286">G162+K162</f>
        <v>3166.8871177199999</v>
      </c>
      <c r="D162" s="35">
        <f t="shared" ref="D162" si="287">H162+L162</f>
        <v>4922.7284653199995</v>
      </c>
      <c r="E162" s="35">
        <f t="shared" ref="E162" si="288">I162+M162</f>
        <v>138.95697573000001</v>
      </c>
      <c r="F162" s="35">
        <v>6696.7153718899999</v>
      </c>
      <c r="G162" s="35">
        <v>1968.3248717700001</v>
      </c>
      <c r="H162" s="35">
        <v>4589.4335243899995</v>
      </c>
      <c r="I162" s="35">
        <v>138.95697573000001</v>
      </c>
      <c r="J162" s="35">
        <v>1531.85718688</v>
      </c>
      <c r="K162" s="35">
        <v>1198.56224595</v>
      </c>
      <c r="L162" s="35">
        <v>333.29494093</v>
      </c>
      <c r="M162" s="35">
        <v>0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8918.9318227999993</v>
      </c>
      <c r="C163" s="35">
        <f t="shared" ref="C163" si="289">G163+K163</f>
        <v>3809.2368758399998</v>
      </c>
      <c r="D163" s="35">
        <f t="shared" ref="D163" si="290">H163+L163</f>
        <v>4975.8632252299994</v>
      </c>
      <c r="E163" s="35">
        <f t="shared" ref="E163" si="291">I163+M163</f>
        <v>133.83172173</v>
      </c>
      <c r="F163" s="35">
        <v>6733.5504035100003</v>
      </c>
      <c r="G163" s="35">
        <v>1933.99896468</v>
      </c>
      <c r="H163" s="35">
        <v>4665.7197170999998</v>
      </c>
      <c r="I163" s="35">
        <v>133.83172173</v>
      </c>
      <c r="J163" s="35">
        <v>2185.3814192899999</v>
      </c>
      <c r="K163" s="35">
        <v>1875.2379111600001</v>
      </c>
      <c r="L163" s="35">
        <v>310.14350812999999</v>
      </c>
      <c r="M163" s="35">
        <v>0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9120.0134759100001</v>
      </c>
      <c r="C164" s="35">
        <f t="shared" ref="C164" si="292">G164+K164</f>
        <v>3941.1713881200003</v>
      </c>
      <c r="D164" s="35">
        <f t="shared" ref="D164" si="293">H164+L164</f>
        <v>5045.4436403300006</v>
      </c>
      <c r="E164" s="35">
        <f t="shared" ref="E164" si="294">I164+M164</f>
        <v>133.39844746</v>
      </c>
      <c r="F164" s="35">
        <v>6952.30749672</v>
      </c>
      <c r="G164" s="35">
        <v>2066.8931013400002</v>
      </c>
      <c r="H164" s="35">
        <v>4752.0159479200001</v>
      </c>
      <c r="I164" s="35">
        <v>133.39844746</v>
      </c>
      <c r="J164" s="35">
        <v>2167.7059791900001</v>
      </c>
      <c r="K164" s="35">
        <v>1874.2782867799999</v>
      </c>
      <c r="L164" s="35">
        <v>293.42769241000002</v>
      </c>
      <c r="M164" s="35">
        <v>0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9199.2613675699995</v>
      </c>
      <c r="C165" s="35">
        <f t="shared" ref="C165" si="295">G165+K165</f>
        <v>3972.49316679</v>
      </c>
      <c r="D165" s="35">
        <f t="shared" ref="D165" si="296">H165+L165</f>
        <v>5146.4985256999998</v>
      </c>
      <c r="E165" s="35">
        <f t="shared" ref="E165" si="297">I165+M165</f>
        <v>80.269675079999999</v>
      </c>
      <c r="F165" s="35">
        <v>7020.6801815299996</v>
      </c>
      <c r="G165" s="35">
        <v>2095.3676385399999</v>
      </c>
      <c r="H165" s="35">
        <v>4845.0428679099996</v>
      </c>
      <c r="I165" s="35">
        <v>80.269675079999999</v>
      </c>
      <c r="J165" s="35">
        <v>2178.5811860399999</v>
      </c>
      <c r="K165" s="35">
        <v>1877.1255282499999</v>
      </c>
      <c r="L165" s="35">
        <v>301.45565778999998</v>
      </c>
      <c r="M165" s="35">
        <v>0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9414.5340897299993</v>
      </c>
      <c r="C166" s="35">
        <f t="shared" ref="C166" si="298">G166+K166</f>
        <v>4050.5033237500002</v>
      </c>
      <c r="D166" s="35">
        <f t="shared" ref="D166" si="299">H166+L166</f>
        <v>5346.9545607800001</v>
      </c>
      <c r="E166" s="35">
        <f t="shared" ref="E166" si="300">I166+M166</f>
        <v>17.0762052</v>
      </c>
      <c r="F166" s="35">
        <v>7136.3464845300005</v>
      </c>
      <c r="G166" s="35">
        <v>2081.1361816100002</v>
      </c>
      <c r="H166" s="35">
        <v>5038.1340977199998</v>
      </c>
      <c r="I166" s="35">
        <v>17.0762052</v>
      </c>
      <c r="J166" s="35">
        <v>2278.1876051999998</v>
      </c>
      <c r="K166" s="35">
        <v>1969.3671421399999</v>
      </c>
      <c r="L166" s="35">
        <v>308.82046306000001</v>
      </c>
      <c r="M166" s="35">
        <v>0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9308.5437437100009</v>
      </c>
      <c r="C167" s="35">
        <f t="shared" ref="C167" si="301">G167+K167</f>
        <v>4031.6632688399995</v>
      </c>
      <c r="D167" s="35">
        <f t="shared" ref="D167" si="302">H167+L167</f>
        <v>5260.76334305</v>
      </c>
      <c r="E167" s="35">
        <f t="shared" ref="E167" si="303">I167+M167</f>
        <v>16.117131820000001</v>
      </c>
      <c r="F167" s="35">
        <v>7057.8374101700001</v>
      </c>
      <c r="G167" s="35">
        <v>2056.1794258599998</v>
      </c>
      <c r="H167" s="35">
        <v>4985.5408524900004</v>
      </c>
      <c r="I167" s="35">
        <v>16.117131820000001</v>
      </c>
      <c r="J167" s="35">
        <v>2250.7063335399998</v>
      </c>
      <c r="K167" s="35">
        <v>1975.48384298</v>
      </c>
      <c r="L167" s="35">
        <v>275.22249055999998</v>
      </c>
      <c r="M167" s="35">
        <v>0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8996.6907025199998</v>
      </c>
      <c r="C168" s="35">
        <f t="shared" ref="C168" si="304">G168+K168</f>
        <v>3718.2696649099998</v>
      </c>
      <c r="D168" s="35">
        <f t="shared" ref="D168" si="305">H168+L168</f>
        <v>5262.7654706900003</v>
      </c>
      <c r="E168" s="35">
        <f t="shared" ref="E168" si="306">I168+M168</f>
        <v>15.65556692</v>
      </c>
      <c r="F168" s="35">
        <v>6766.92648783</v>
      </c>
      <c r="G168" s="35">
        <v>1807.2128471200001</v>
      </c>
      <c r="H168" s="35">
        <v>4944.05807379</v>
      </c>
      <c r="I168" s="35">
        <v>15.65556692</v>
      </c>
      <c r="J168" s="35">
        <v>2229.7642146899998</v>
      </c>
      <c r="K168" s="35">
        <v>1911.05681779</v>
      </c>
      <c r="L168" s="35">
        <v>318.70739689999999</v>
      </c>
      <c r="M168" s="35">
        <v>0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9081.9902847899994</v>
      </c>
      <c r="C169" s="35">
        <f t="shared" ref="C169" si="307">G169+K169</f>
        <v>3588.2650197299999</v>
      </c>
      <c r="D169" s="35">
        <f t="shared" ref="D169" si="308">H169+L169</f>
        <v>5478.2751482100002</v>
      </c>
      <c r="E169" s="35">
        <f t="shared" ref="E169" si="309">I169+M169</f>
        <v>15.450116850000001</v>
      </c>
      <c r="F169" s="35">
        <v>6767.0804759800003</v>
      </c>
      <c r="G169" s="35">
        <v>1622.23351927</v>
      </c>
      <c r="H169" s="35">
        <v>5129.39683986</v>
      </c>
      <c r="I169" s="35">
        <v>15.450116850000001</v>
      </c>
      <c r="J169" s="35">
        <v>2314.90980881</v>
      </c>
      <c r="K169" s="35">
        <v>1966.03150046</v>
      </c>
      <c r="L169" s="35">
        <v>348.87830835</v>
      </c>
      <c r="M169" s="35">
        <v>0</v>
      </c>
      <c r="N169" s="35"/>
      <c r="O169" s="35"/>
      <c r="P169" s="35"/>
      <c r="Q169" s="35"/>
    </row>
    <row r="170" spans="1:17" collapsed="1">
      <c r="A170" s="9">
        <v>45383</v>
      </c>
      <c r="B170" s="35">
        <v>9204.2771225699998</v>
      </c>
      <c r="C170" s="35">
        <f t="shared" ref="C170" si="310">G170+K170</f>
        <v>3672.0334184200001</v>
      </c>
      <c r="D170" s="35">
        <f t="shared" ref="D170" si="311">H170+L170</f>
        <v>5512.9645764400002</v>
      </c>
      <c r="E170" s="35">
        <f t="shared" ref="E170" si="312">I170+M170</f>
        <v>19.279127710000001</v>
      </c>
      <c r="F170" s="35">
        <v>6872.4464092099997</v>
      </c>
      <c r="G170" s="35">
        <v>1653.5789951700001</v>
      </c>
      <c r="H170" s="35">
        <v>5199.5882863300003</v>
      </c>
      <c r="I170" s="35">
        <v>19.279127710000001</v>
      </c>
      <c r="J170" s="35">
        <v>2331.8307133600001</v>
      </c>
      <c r="K170" s="35">
        <v>2018.45442325</v>
      </c>
      <c r="L170" s="35">
        <v>313.37629011000001</v>
      </c>
      <c r="M170" s="35">
        <v>0</v>
      </c>
      <c r="N170" s="35"/>
      <c r="O170" s="35"/>
      <c r="P170" s="35"/>
      <c r="Q170" s="35"/>
    </row>
    <row r="171" spans="1:17">
      <c r="A171" s="9">
        <v>45413</v>
      </c>
      <c r="B171" s="35">
        <v>9230.6093366999994</v>
      </c>
      <c r="C171" s="35">
        <f t="shared" ref="C171" si="313">G171+K171</f>
        <v>3732.0471283699999</v>
      </c>
      <c r="D171" s="35">
        <f t="shared" ref="D171" si="314">H171+L171</f>
        <v>5476.5140056399996</v>
      </c>
      <c r="E171" s="35">
        <f t="shared" ref="E171" si="315">I171+M171</f>
        <v>22.04820269</v>
      </c>
      <c r="F171" s="35">
        <v>7408.0148754000002</v>
      </c>
      <c r="G171" s="35">
        <v>2255.1748870400002</v>
      </c>
      <c r="H171" s="35">
        <v>5130.7917856699996</v>
      </c>
      <c r="I171" s="35">
        <v>22.04820269</v>
      </c>
      <c r="J171" s="35">
        <v>1822.5944612999999</v>
      </c>
      <c r="K171" s="35">
        <v>1476.87224133</v>
      </c>
      <c r="L171" s="35">
        <v>345.72221997000003</v>
      </c>
      <c r="M171" s="35">
        <v>0</v>
      </c>
      <c r="N171" s="35"/>
      <c r="O171" s="35"/>
      <c r="P171" s="35"/>
      <c r="Q171" s="35"/>
    </row>
    <row r="172" spans="1:17">
      <c r="A172" s="9">
        <v>45444</v>
      </c>
      <c r="B172" s="35">
        <v>8382.3073361400002</v>
      </c>
      <c r="C172" s="35">
        <f t="shared" ref="C172" si="316">G172+K172</f>
        <v>2702.5469656999999</v>
      </c>
      <c r="D172" s="35">
        <f t="shared" ref="D172" si="317">H172+L172</f>
        <v>5650.2450280700004</v>
      </c>
      <c r="E172" s="35">
        <f t="shared" ref="E172" si="318">I172+M172</f>
        <v>29.515342369999999</v>
      </c>
      <c r="F172" s="35">
        <v>7716.8508703999996</v>
      </c>
      <c r="G172" s="35">
        <v>2404.8835964899999</v>
      </c>
      <c r="H172" s="35">
        <v>5282.4519315400003</v>
      </c>
      <c r="I172" s="35">
        <v>29.515342369999999</v>
      </c>
      <c r="J172" s="35">
        <v>665.45646574</v>
      </c>
      <c r="K172" s="35">
        <v>297.66336920999998</v>
      </c>
      <c r="L172" s="35">
        <v>367.79309653000001</v>
      </c>
      <c r="M172" s="35">
        <v>0</v>
      </c>
      <c r="N172" s="35"/>
      <c r="O172" s="35"/>
      <c r="P172" s="35"/>
      <c r="Q172" s="35"/>
    </row>
    <row r="173" spans="1:17">
      <c r="A173" s="9">
        <v>45474</v>
      </c>
      <c r="B173" s="35">
        <v>9676.88672443</v>
      </c>
      <c r="C173" s="35">
        <f t="shared" ref="C173" si="319">G173+K173</f>
        <v>4040.8280387200002</v>
      </c>
      <c r="D173" s="35">
        <f t="shared" ref="D173" si="320">H173+L173</f>
        <v>5583.5114889699998</v>
      </c>
      <c r="E173" s="35">
        <f t="shared" ref="E173" si="321">I173+M173</f>
        <v>52.547196739999997</v>
      </c>
      <c r="F173" s="35">
        <v>9024.2533419499996</v>
      </c>
      <c r="G173" s="35">
        <v>3698.1272128800001</v>
      </c>
      <c r="H173" s="35">
        <v>5273.5789323299996</v>
      </c>
      <c r="I173" s="35">
        <v>52.547196739999997</v>
      </c>
      <c r="J173" s="35">
        <v>652.63338248000002</v>
      </c>
      <c r="K173" s="35">
        <v>342.70082583999999</v>
      </c>
      <c r="L173" s="35">
        <v>309.93255663999997</v>
      </c>
      <c r="M173" s="35">
        <v>0</v>
      </c>
      <c r="N173" s="35"/>
      <c r="O173" s="35"/>
      <c r="P173" s="35"/>
      <c r="Q173" s="35"/>
    </row>
    <row r="174" spans="1:17">
      <c r="A174" s="9">
        <v>45505</v>
      </c>
      <c r="B174" s="35">
        <v>10022.63718498</v>
      </c>
      <c r="C174" s="35">
        <f t="shared" ref="C174" si="322">G174+K174</f>
        <v>4199.4605032600002</v>
      </c>
      <c r="D174" s="35">
        <f t="shared" ref="D174" si="323">H174+L174</f>
        <v>5760.6498495200003</v>
      </c>
      <c r="E174" s="35">
        <f t="shared" ref="E174" si="324">I174+M174</f>
        <v>62.526832200000001</v>
      </c>
      <c r="F174" s="35">
        <v>9421.5291055599992</v>
      </c>
      <c r="G174" s="35">
        <v>3935.4266136599999</v>
      </c>
      <c r="H174" s="35">
        <v>5423.5756597</v>
      </c>
      <c r="I174" s="35">
        <v>62.526832200000001</v>
      </c>
      <c r="J174" s="35">
        <v>601.10807941999997</v>
      </c>
      <c r="K174" s="35">
        <v>264.03388960000001</v>
      </c>
      <c r="L174" s="35">
        <v>337.07418982000002</v>
      </c>
      <c r="M174" s="35">
        <v>0</v>
      </c>
      <c r="N174" s="35"/>
      <c r="O174" s="35"/>
      <c r="P174" s="35"/>
      <c r="Q174" s="35"/>
    </row>
    <row r="175" spans="1:17">
      <c r="A175" s="9">
        <v>45536</v>
      </c>
      <c r="B175" s="35">
        <v>10257.5106462</v>
      </c>
      <c r="C175" s="35">
        <f t="shared" ref="C175" si="325">G175+K175</f>
        <v>4248.6751493100001</v>
      </c>
      <c r="D175" s="35">
        <f t="shared" ref="D175" si="326">H175+L175</f>
        <v>5933.7133032399997</v>
      </c>
      <c r="E175" s="35">
        <f t="shared" ref="E175" si="327">I175+M175</f>
        <v>75.12219365</v>
      </c>
      <c r="F175" s="35">
        <v>9657.8045746299995</v>
      </c>
      <c r="G175" s="35">
        <v>3996.2475895399998</v>
      </c>
      <c r="H175" s="35">
        <v>5586.4347914399996</v>
      </c>
      <c r="I175" s="35">
        <v>75.12219365</v>
      </c>
      <c r="J175" s="35">
        <v>599.70607156999995</v>
      </c>
      <c r="K175" s="35">
        <v>252.42755976999999</v>
      </c>
      <c r="L175" s="35">
        <v>347.27851179999999</v>
      </c>
      <c r="M175" s="35">
        <v>0</v>
      </c>
      <c r="N175" s="35"/>
      <c r="O175" s="35"/>
      <c r="P175" s="35"/>
      <c r="Q175" s="35"/>
    </row>
    <row r="176" spans="1:17">
      <c r="A176" s="9">
        <v>45566</v>
      </c>
      <c r="B176" s="35">
        <v>10093.619867650001</v>
      </c>
      <c r="C176" s="35">
        <f t="shared" ref="C176" si="328">G176+K176</f>
        <v>3953.95165258</v>
      </c>
      <c r="D176" s="35">
        <f t="shared" ref="D176" si="329">H176+L176</f>
        <v>6020.9165603700003</v>
      </c>
      <c r="E176" s="35">
        <f t="shared" ref="E176" si="330">I176+M176</f>
        <v>118.7516547</v>
      </c>
      <c r="F176" s="35">
        <v>9379.5289182399993</v>
      </c>
      <c r="G176" s="35">
        <v>3555.1806192899999</v>
      </c>
      <c r="H176" s="35">
        <v>5705.5966442500003</v>
      </c>
      <c r="I176" s="35">
        <v>118.7516547</v>
      </c>
      <c r="J176" s="35">
        <v>714.09094941000001</v>
      </c>
      <c r="K176" s="35">
        <v>398.77103328999999</v>
      </c>
      <c r="L176" s="35">
        <v>315.31991612000002</v>
      </c>
      <c r="M176" s="35">
        <v>0</v>
      </c>
      <c r="N176" s="35"/>
      <c r="O176" s="35"/>
      <c r="P176" s="35"/>
      <c r="Q176" s="35"/>
    </row>
    <row r="177" spans="1:17">
      <c r="A177" s="9">
        <v>45597</v>
      </c>
      <c r="B177" s="35">
        <v>10524.54287261</v>
      </c>
      <c r="C177" s="35">
        <f t="shared" ref="C177" si="331">G177+K177</f>
        <v>4212.5684987499999</v>
      </c>
      <c r="D177" s="35">
        <f t="shared" ref="D177" si="332">H177+L177</f>
        <v>6176.7075743700007</v>
      </c>
      <c r="E177" s="35">
        <f t="shared" ref="E177" si="333">I177+M177</f>
        <v>135.26679949000001</v>
      </c>
      <c r="F177" s="35">
        <v>7930.9710157</v>
      </c>
      <c r="G177" s="35">
        <v>1945.5204089399999</v>
      </c>
      <c r="H177" s="35">
        <v>5850.1838072700002</v>
      </c>
      <c r="I177" s="35">
        <v>135.26679949000001</v>
      </c>
      <c r="J177" s="35">
        <v>2593.57185691</v>
      </c>
      <c r="K177" s="35">
        <v>2267.04808981</v>
      </c>
      <c r="L177" s="35">
        <v>326.52376709999999</v>
      </c>
      <c r="M177" s="35">
        <v>0</v>
      </c>
      <c r="N177" s="35"/>
      <c r="O177" s="35"/>
      <c r="P177" s="35"/>
      <c r="Q177" s="35"/>
    </row>
    <row r="178" spans="1:17">
      <c r="A178" s="9">
        <v>45627</v>
      </c>
      <c r="B178" s="35">
        <v>10564.934418880001</v>
      </c>
      <c r="C178" s="35">
        <f t="shared" ref="C178" si="334">G178+K178</f>
        <v>4221.3106619199998</v>
      </c>
      <c r="D178" s="35">
        <f t="shared" ref="D178" si="335">H178+L178</f>
        <v>6200.7972066299999</v>
      </c>
      <c r="E178" s="35">
        <f t="shared" ref="E178" si="336">I178+M178</f>
        <v>142.82655033</v>
      </c>
      <c r="F178" s="35">
        <v>7937.4567469499998</v>
      </c>
      <c r="G178" s="35">
        <v>1916.2685463099999</v>
      </c>
      <c r="H178" s="35">
        <v>5878.3616503100002</v>
      </c>
      <c r="I178" s="35">
        <v>142.82655033</v>
      </c>
      <c r="J178" s="35">
        <v>2627.4776719299998</v>
      </c>
      <c r="K178" s="35">
        <v>2305.0421156100001</v>
      </c>
      <c r="L178" s="35">
        <v>322.43555631999999</v>
      </c>
      <c r="M178" s="35">
        <v>0</v>
      </c>
      <c r="N178" s="35"/>
      <c r="O178" s="35"/>
      <c r="P178" s="35"/>
      <c r="Q178" s="35"/>
    </row>
    <row r="179" spans="1:17">
      <c r="A179" s="9">
        <v>45658</v>
      </c>
      <c r="B179" s="35">
        <v>10254.261164940001</v>
      </c>
      <c r="C179" s="35">
        <f t="shared" ref="C179" si="337">G179+K179</f>
        <v>3886.7272636899997</v>
      </c>
      <c r="D179" s="35">
        <f t="shared" ref="D179" si="338">H179+L179</f>
        <v>6224.7324784900002</v>
      </c>
      <c r="E179" s="35">
        <f t="shared" ref="E179" si="339">I179+M179</f>
        <v>142.80142276000001</v>
      </c>
      <c r="F179" s="35">
        <v>7987.0176006399997</v>
      </c>
      <c r="G179" s="35">
        <v>1956.6814440999999</v>
      </c>
      <c r="H179" s="35">
        <v>5887.5347337800004</v>
      </c>
      <c r="I179" s="35">
        <v>142.80142276000001</v>
      </c>
      <c r="J179" s="35">
        <v>2267.2435642999999</v>
      </c>
      <c r="K179" s="35">
        <v>1930.0458195900001</v>
      </c>
      <c r="L179" s="35">
        <v>337.19774470999999</v>
      </c>
      <c r="M179" s="35">
        <v>0</v>
      </c>
      <c r="N179" s="35"/>
      <c r="O179" s="35"/>
      <c r="P179" s="35"/>
      <c r="Q179" s="35"/>
    </row>
    <row r="180" spans="1:17">
      <c r="A180" s="9">
        <v>45689</v>
      </c>
      <c r="B180" s="35">
        <v>10074.35223235</v>
      </c>
      <c r="C180" s="35">
        <f t="shared" ref="C180" si="340">G180+K180</f>
        <v>3637.6454234399998</v>
      </c>
      <c r="D180" s="35">
        <f t="shared" ref="D180" si="341">H180+L180</f>
        <v>6296.0511275500003</v>
      </c>
      <c r="E180" s="35">
        <f t="shared" ref="E180" si="342">I180+M180</f>
        <v>140.65568135999999</v>
      </c>
      <c r="F180" s="35">
        <v>7904.0384273400005</v>
      </c>
      <c r="G180" s="35">
        <v>1825.27502559</v>
      </c>
      <c r="H180" s="35">
        <v>5938.1077203900004</v>
      </c>
      <c r="I180" s="35">
        <v>140.65568135999999</v>
      </c>
      <c r="J180" s="35">
        <v>2170.3138050100001</v>
      </c>
      <c r="K180" s="35">
        <v>1812.37039785</v>
      </c>
      <c r="L180" s="35">
        <v>357.94340715999999</v>
      </c>
      <c r="M180" s="35">
        <v>0</v>
      </c>
      <c r="N180" s="35"/>
      <c r="O180" s="35"/>
      <c r="P180" s="35"/>
      <c r="Q180" s="35"/>
    </row>
    <row r="181" spans="1:17">
      <c r="A181" s="9">
        <v>45717</v>
      </c>
      <c r="B181" s="35">
        <v>9483.2102896899996</v>
      </c>
      <c r="C181" s="35">
        <f t="shared" ref="C181" si="343">G181+K181</f>
        <v>2870.3019360199996</v>
      </c>
      <c r="D181" s="35">
        <f t="shared" ref="D181" si="344">H181+L181</f>
        <v>6459.6012265700001</v>
      </c>
      <c r="E181" s="35">
        <f t="shared" ref="E181" si="345">I181+M181</f>
        <v>153.3071271</v>
      </c>
      <c r="F181" s="35">
        <v>8059.6968527600002</v>
      </c>
      <c r="G181" s="35">
        <v>1815.97344901</v>
      </c>
      <c r="H181" s="35">
        <v>6090.4162766500003</v>
      </c>
      <c r="I181" s="35">
        <v>153.3071271</v>
      </c>
      <c r="J181" s="35">
        <v>1423.5134369299999</v>
      </c>
      <c r="K181" s="35">
        <v>1054.3284870099999</v>
      </c>
      <c r="L181" s="35">
        <v>369.18494992000001</v>
      </c>
      <c r="M181" s="35">
        <v>0</v>
      </c>
      <c r="N181" s="35"/>
      <c r="O181" s="35"/>
      <c r="P181" s="35"/>
      <c r="Q181" s="35"/>
    </row>
    <row r="182" spans="1:17">
      <c r="A182" s="9">
        <v>45748</v>
      </c>
      <c r="B182" s="35">
        <v>9412.8235233800006</v>
      </c>
      <c r="C182" s="35">
        <f t="shared" ref="C182" si="346">G182+K182</f>
        <v>2738.5529319399998</v>
      </c>
      <c r="D182" s="35">
        <f t="shared" ref="D182" si="347">H182+L182</f>
        <v>6508.92990646</v>
      </c>
      <c r="E182" s="35">
        <f t="shared" ref="E182" si="348">I182+M182</f>
        <v>165.34068497999999</v>
      </c>
      <c r="F182" s="35">
        <v>8098.6708866400004</v>
      </c>
      <c r="G182" s="35">
        <v>1805.7640366999999</v>
      </c>
      <c r="H182" s="35">
        <v>6127.5661649599997</v>
      </c>
      <c r="I182" s="35">
        <v>165.34068497999999</v>
      </c>
      <c r="J182" s="35">
        <v>1314.1526367399999</v>
      </c>
      <c r="K182" s="35">
        <v>932.78889523999999</v>
      </c>
      <c r="L182" s="35">
        <v>381.3637415</v>
      </c>
      <c r="M182" s="35">
        <v>0</v>
      </c>
      <c r="N182" s="35"/>
      <c r="O182" s="35"/>
      <c r="P182" s="35"/>
      <c r="Q182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2"/>
    </row>
    <row r="3" spans="1:17" ht="28.5" customHeight="1">
      <c r="A3" s="189" t="s">
        <v>76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1" t="s">
        <v>127</v>
      </c>
    </row>
    <row r="5" spans="1:17" ht="12.75" customHeight="1">
      <c r="A5" s="12" t="s">
        <v>226</v>
      </c>
    </row>
    <row r="6" spans="1:17" s="18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18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t="12.75" hidden="1" customHeight="1" outlineLevel="1">
      <c r="A11" s="9">
        <v>40544</v>
      </c>
      <c r="B11" s="35">
        <v>2928.2468038299999</v>
      </c>
      <c r="C11" s="35">
        <f>G11+K11</f>
        <v>440.57023135000003</v>
      </c>
      <c r="D11" s="35">
        <f t="shared" ref="D11:E11" si="0">H11+L11</f>
        <v>555.12494086000004</v>
      </c>
      <c r="E11" s="35">
        <f t="shared" si="0"/>
        <v>1932.5516316199999</v>
      </c>
      <c r="F11" s="35">
        <v>1198.2186217599999</v>
      </c>
      <c r="G11" s="35">
        <v>407.95703730000002</v>
      </c>
      <c r="H11" s="35">
        <v>320.09135633</v>
      </c>
      <c r="I11" s="35">
        <v>470.17022813</v>
      </c>
      <c r="J11" s="35">
        <v>1730.02818207</v>
      </c>
      <c r="K11" s="35">
        <v>32.613194049999997</v>
      </c>
      <c r="L11" s="35">
        <v>235.03358453000001</v>
      </c>
      <c r="M11" s="35">
        <v>1462.3814034899999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2913.3773517300001</v>
      </c>
      <c r="C12" s="35">
        <f t="shared" ref="C12:C67" si="1">G12+K12</f>
        <v>457.37148990000003</v>
      </c>
      <c r="D12" s="35">
        <f t="shared" ref="D12:D67" si="2">H12+L12</f>
        <v>537.53556271999992</v>
      </c>
      <c r="E12" s="35">
        <f t="shared" ref="E12:E67" si="3">I12+M12</f>
        <v>1918.47029911</v>
      </c>
      <c r="F12" s="35">
        <v>1207.13101297</v>
      </c>
      <c r="G12" s="35">
        <v>423.06453804</v>
      </c>
      <c r="H12" s="35">
        <v>313.55686609999998</v>
      </c>
      <c r="I12" s="35">
        <v>470.50960882999999</v>
      </c>
      <c r="J12" s="35">
        <v>1706.2463387600001</v>
      </c>
      <c r="K12" s="35">
        <v>34.306951859999998</v>
      </c>
      <c r="L12" s="35">
        <v>223.97869661999999</v>
      </c>
      <c r="M12" s="35">
        <v>1447.9606902800001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2896.2039223000002</v>
      </c>
      <c r="C13" s="35">
        <f t="shared" si="1"/>
        <v>474.67672066</v>
      </c>
      <c r="D13" s="35">
        <f t="shared" si="2"/>
        <v>524.41644443999996</v>
      </c>
      <c r="E13" s="35">
        <f t="shared" si="3"/>
        <v>1897.1107572000001</v>
      </c>
      <c r="F13" s="35">
        <v>1221.09104142</v>
      </c>
      <c r="G13" s="35">
        <v>442.721363</v>
      </c>
      <c r="H13" s="35">
        <v>313.49031853999998</v>
      </c>
      <c r="I13" s="35">
        <v>464.87935987999998</v>
      </c>
      <c r="J13" s="35">
        <v>1675.1128808799999</v>
      </c>
      <c r="K13" s="35">
        <v>31.955357660000001</v>
      </c>
      <c r="L13" s="35">
        <v>210.92612589999999</v>
      </c>
      <c r="M13" s="35">
        <v>1432.23139732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2910.8847224400001</v>
      </c>
      <c r="C14" s="35">
        <f t="shared" si="1"/>
        <v>504.39072268999996</v>
      </c>
      <c r="D14" s="35">
        <f t="shared" si="2"/>
        <v>525.07594068000003</v>
      </c>
      <c r="E14" s="35">
        <f t="shared" si="3"/>
        <v>1881.41805907</v>
      </c>
      <c r="F14" s="35">
        <v>1256.4575937</v>
      </c>
      <c r="G14" s="35">
        <v>474.33738184999999</v>
      </c>
      <c r="H14" s="35">
        <v>317.57434692999999</v>
      </c>
      <c r="I14" s="35">
        <v>464.54586491999999</v>
      </c>
      <c r="J14" s="35">
        <v>1654.4271287399999</v>
      </c>
      <c r="K14" s="35">
        <v>30.053340840000001</v>
      </c>
      <c r="L14" s="35">
        <v>207.50159375000001</v>
      </c>
      <c r="M14" s="35">
        <v>1416.87219415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2903.5646603300002</v>
      </c>
      <c r="C15" s="35">
        <f t="shared" si="1"/>
        <v>525.43450498999994</v>
      </c>
      <c r="D15" s="35">
        <f t="shared" si="2"/>
        <v>517.14270144</v>
      </c>
      <c r="E15" s="35">
        <f t="shared" si="3"/>
        <v>1860.9874539</v>
      </c>
      <c r="F15" s="35">
        <v>1275.5025185500001</v>
      </c>
      <c r="G15" s="35">
        <v>492.20230903999999</v>
      </c>
      <c r="H15" s="35">
        <v>317.05365092</v>
      </c>
      <c r="I15" s="35">
        <v>466.24655859000001</v>
      </c>
      <c r="J15" s="35">
        <v>1628.06214178</v>
      </c>
      <c r="K15" s="35">
        <v>33.232195949999998</v>
      </c>
      <c r="L15" s="35">
        <v>200.08905052</v>
      </c>
      <c r="M15" s="35">
        <v>1394.74089531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2915.0436519599998</v>
      </c>
      <c r="C16" s="35">
        <f t="shared" si="1"/>
        <v>552.65113840999993</v>
      </c>
      <c r="D16" s="35">
        <f t="shared" si="2"/>
        <v>509.15011070000003</v>
      </c>
      <c r="E16" s="35">
        <f t="shared" si="3"/>
        <v>1853.24240285</v>
      </c>
      <c r="F16" s="35">
        <v>1315.16258604</v>
      </c>
      <c r="G16" s="35">
        <v>519.53618316999996</v>
      </c>
      <c r="H16" s="35">
        <v>321.60116333000002</v>
      </c>
      <c r="I16" s="35">
        <v>474.02523953999997</v>
      </c>
      <c r="J16" s="35">
        <v>1599.8810659200001</v>
      </c>
      <c r="K16" s="35">
        <v>33.11495524</v>
      </c>
      <c r="L16" s="35">
        <v>187.54894737000001</v>
      </c>
      <c r="M16" s="35">
        <v>1379.2171633099999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2894.3699847900002</v>
      </c>
      <c r="C17" s="35">
        <f t="shared" si="1"/>
        <v>571.98847638999996</v>
      </c>
      <c r="D17" s="35">
        <f t="shared" si="2"/>
        <v>523.92370145999996</v>
      </c>
      <c r="E17" s="35">
        <f t="shared" si="3"/>
        <v>1798.45780694</v>
      </c>
      <c r="F17" s="35">
        <v>1345.1122675199999</v>
      </c>
      <c r="G17" s="35">
        <v>538.03696195999999</v>
      </c>
      <c r="H17" s="35">
        <v>331.02910445999999</v>
      </c>
      <c r="I17" s="35">
        <v>476.04620110000002</v>
      </c>
      <c r="J17" s="35">
        <v>1549.2577172700001</v>
      </c>
      <c r="K17" s="35">
        <v>33.951514430000003</v>
      </c>
      <c r="L17" s="35">
        <v>192.894597</v>
      </c>
      <c r="M17" s="35">
        <v>1322.41160584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2903.2510910800002</v>
      </c>
      <c r="C18" s="35">
        <f t="shared" si="1"/>
        <v>607.43909243999997</v>
      </c>
      <c r="D18" s="35">
        <f t="shared" si="2"/>
        <v>528.74752441999999</v>
      </c>
      <c r="E18" s="35">
        <f t="shared" si="3"/>
        <v>1767.0644742200002</v>
      </c>
      <c r="F18" s="35">
        <v>1399.5751953900001</v>
      </c>
      <c r="G18" s="35">
        <v>578.67545693</v>
      </c>
      <c r="H18" s="35">
        <v>339.45064867999997</v>
      </c>
      <c r="I18" s="35">
        <v>481.44908978000001</v>
      </c>
      <c r="J18" s="35">
        <v>1503.6758956900001</v>
      </c>
      <c r="K18" s="35">
        <v>28.76363551</v>
      </c>
      <c r="L18" s="35">
        <v>189.29687573999999</v>
      </c>
      <c r="M18" s="35">
        <v>1285.6153844400001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2878.3381768499999</v>
      </c>
      <c r="C19" s="35">
        <f t="shared" si="1"/>
        <v>619.30034495999996</v>
      </c>
      <c r="D19" s="35">
        <f t="shared" si="2"/>
        <v>538.23033484999996</v>
      </c>
      <c r="E19" s="35">
        <f t="shared" si="3"/>
        <v>1720.8074970399998</v>
      </c>
      <c r="F19" s="35">
        <v>1432.3241766399999</v>
      </c>
      <c r="G19" s="35">
        <v>591.72405800000001</v>
      </c>
      <c r="H19" s="35">
        <v>352.87729595000002</v>
      </c>
      <c r="I19" s="35">
        <v>487.72282268999999</v>
      </c>
      <c r="J19" s="35">
        <v>1446.0140002099999</v>
      </c>
      <c r="K19" s="35">
        <v>27.576286960000001</v>
      </c>
      <c r="L19" s="35">
        <v>185.3530389</v>
      </c>
      <c r="M19" s="35">
        <v>1233.0846743499999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2931.0854285</v>
      </c>
      <c r="C20" s="35">
        <f t="shared" si="1"/>
        <v>629.14910946999998</v>
      </c>
      <c r="D20" s="35">
        <f t="shared" si="2"/>
        <v>563.50844893999999</v>
      </c>
      <c r="E20" s="35">
        <f t="shared" si="3"/>
        <v>1738.4278700899999</v>
      </c>
      <c r="F20" s="35">
        <v>1486.93379521</v>
      </c>
      <c r="G20" s="35">
        <v>603.54734680000001</v>
      </c>
      <c r="H20" s="35">
        <v>356.17565927999999</v>
      </c>
      <c r="I20" s="35">
        <v>527.21078912999997</v>
      </c>
      <c r="J20" s="35">
        <v>1444.1516332900001</v>
      </c>
      <c r="K20" s="35">
        <v>25.601762669999999</v>
      </c>
      <c r="L20" s="35">
        <v>207.33278966</v>
      </c>
      <c r="M20" s="35">
        <v>1211.21708096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2839.2602229600002</v>
      </c>
      <c r="C21" s="35">
        <f t="shared" si="1"/>
        <v>656.88100787999997</v>
      </c>
      <c r="D21" s="35">
        <f t="shared" si="2"/>
        <v>518.29261556000006</v>
      </c>
      <c r="E21" s="35">
        <f t="shared" si="3"/>
        <v>1664.0865995199999</v>
      </c>
      <c r="F21" s="35">
        <v>1480.0737134599999</v>
      </c>
      <c r="G21" s="35">
        <v>608.46067370000003</v>
      </c>
      <c r="H21" s="35">
        <v>360.05624601</v>
      </c>
      <c r="I21" s="35">
        <v>511.55679375</v>
      </c>
      <c r="J21" s="35">
        <v>1359.1865095000001</v>
      </c>
      <c r="K21" s="35">
        <v>48.420334179999998</v>
      </c>
      <c r="L21" s="35">
        <v>158.23636955000001</v>
      </c>
      <c r="M21" s="35">
        <v>1152.5298057699999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2723.2199220799998</v>
      </c>
      <c r="C22" s="35">
        <f t="shared" si="1"/>
        <v>628.17662570000005</v>
      </c>
      <c r="D22" s="35">
        <f t="shared" si="2"/>
        <v>508.38325631999999</v>
      </c>
      <c r="E22" s="35">
        <f t="shared" si="3"/>
        <v>1586.66004006</v>
      </c>
      <c r="F22" s="35">
        <v>1462.7729301300001</v>
      </c>
      <c r="G22" s="35">
        <v>587.81769426000005</v>
      </c>
      <c r="H22" s="35">
        <v>369.34819649999997</v>
      </c>
      <c r="I22" s="35">
        <v>505.60703937</v>
      </c>
      <c r="J22" s="35">
        <v>1260.44699195</v>
      </c>
      <c r="K22" s="35">
        <v>40.358931439999999</v>
      </c>
      <c r="L22" s="35">
        <v>139.03505981999999</v>
      </c>
      <c r="M22" s="35">
        <v>1081.0530006900001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2687.5110520799999</v>
      </c>
      <c r="C23" s="35">
        <f t="shared" si="1"/>
        <v>622.58494556000005</v>
      </c>
      <c r="D23" s="35">
        <f t="shared" si="2"/>
        <v>504.23612072000003</v>
      </c>
      <c r="E23" s="35">
        <f t="shared" si="3"/>
        <v>1560.6899857999999</v>
      </c>
      <c r="F23" s="35">
        <v>1455.9227174800001</v>
      </c>
      <c r="G23" s="35">
        <v>582.16806913000005</v>
      </c>
      <c r="H23" s="35">
        <v>368.85126014000002</v>
      </c>
      <c r="I23" s="35">
        <v>504.90338821</v>
      </c>
      <c r="J23" s="35">
        <v>1231.5883346000001</v>
      </c>
      <c r="K23" s="35">
        <v>40.416876430000002</v>
      </c>
      <c r="L23" s="35">
        <v>135.38486058000001</v>
      </c>
      <c r="M23" s="35">
        <v>1055.7865975899999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2662.8859047300002</v>
      </c>
      <c r="C24" s="35">
        <f t="shared" si="1"/>
        <v>621.29266344999996</v>
      </c>
      <c r="D24" s="35">
        <f t="shared" si="2"/>
        <v>508.08898843999998</v>
      </c>
      <c r="E24" s="35">
        <f t="shared" si="3"/>
        <v>1533.5042528399999</v>
      </c>
      <c r="F24" s="35">
        <v>1460.20297375</v>
      </c>
      <c r="G24" s="35">
        <v>581.44476900999996</v>
      </c>
      <c r="H24" s="35">
        <v>375.18256256000001</v>
      </c>
      <c r="I24" s="35">
        <v>503.57564217999999</v>
      </c>
      <c r="J24" s="35">
        <v>1202.68293098</v>
      </c>
      <c r="K24" s="35">
        <v>39.847894439999997</v>
      </c>
      <c r="L24" s="35">
        <v>132.90642588</v>
      </c>
      <c r="M24" s="35">
        <v>1029.92861066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2603.1675600899998</v>
      </c>
      <c r="C25" s="35">
        <f t="shared" si="1"/>
        <v>624.54117913000005</v>
      </c>
      <c r="D25" s="35">
        <f t="shared" si="2"/>
        <v>485.43514754999995</v>
      </c>
      <c r="E25" s="35">
        <f t="shared" si="3"/>
        <v>1493.19123341</v>
      </c>
      <c r="F25" s="35">
        <v>1456.8402229799999</v>
      </c>
      <c r="G25" s="35">
        <v>585.16584387</v>
      </c>
      <c r="H25" s="35">
        <v>362.58820114999997</v>
      </c>
      <c r="I25" s="35">
        <v>509.08617795999999</v>
      </c>
      <c r="J25" s="35">
        <v>1146.3273371099999</v>
      </c>
      <c r="K25" s="35">
        <v>39.37533526</v>
      </c>
      <c r="L25" s="35">
        <v>122.84694639999999</v>
      </c>
      <c r="M25" s="35">
        <v>984.10505545000001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2566.6850482499999</v>
      </c>
      <c r="C26" s="35">
        <f t="shared" si="1"/>
        <v>619.92164748000005</v>
      </c>
      <c r="D26" s="35">
        <f t="shared" si="2"/>
        <v>489.17800460000001</v>
      </c>
      <c r="E26" s="35">
        <f t="shared" si="3"/>
        <v>1457.58539617</v>
      </c>
      <c r="F26" s="35">
        <v>1454.9823794500001</v>
      </c>
      <c r="G26" s="35">
        <v>587.10712950000004</v>
      </c>
      <c r="H26" s="35">
        <v>366.67089159</v>
      </c>
      <c r="I26" s="35">
        <v>501.20435836000001</v>
      </c>
      <c r="J26" s="35">
        <v>1111.7026688000001</v>
      </c>
      <c r="K26" s="35">
        <v>32.814517979999998</v>
      </c>
      <c r="L26" s="35">
        <v>122.50711301</v>
      </c>
      <c r="M26" s="35">
        <v>956.38103780999995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2558.8076687900002</v>
      </c>
      <c r="C27" s="35">
        <f t="shared" si="1"/>
        <v>632.80098911999994</v>
      </c>
      <c r="D27" s="35">
        <f t="shared" si="2"/>
        <v>492.57112140000004</v>
      </c>
      <c r="E27" s="35">
        <f t="shared" si="3"/>
        <v>1433.43555827</v>
      </c>
      <c r="F27" s="35">
        <v>1479.20691506</v>
      </c>
      <c r="G27" s="35">
        <v>600.41858448999994</v>
      </c>
      <c r="H27" s="35">
        <v>375.98470800000001</v>
      </c>
      <c r="I27" s="35">
        <v>502.80362257000002</v>
      </c>
      <c r="J27" s="35">
        <v>1079.60075373</v>
      </c>
      <c r="K27" s="35">
        <v>32.382404630000003</v>
      </c>
      <c r="L27" s="35">
        <v>116.5864134</v>
      </c>
      <c r="M27" s="35">
        <v>930.63193569999999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2544.0791473999998</v>
      </c>
      <c r="C28" s="35">
        <f t="shared" si="1"/>
        <v>624.72394646999999</v>
      </c>
      <c r="D28" s="35">
        <f t="shared" si="2"/>
        <v>497.57966895999999</v>
      </c>
      <c r="E28" s="35">
        <f t="shared" si="3"/>
        <v>1421.77553197</v>
      </c>
      <c r="F28" s="35">
        <v>1485.99694924</v>
      </c>
      <c r="G28" s="35">
        <v>601.76490629</v>
      </c>
      <c r="H28" s="35">
        <v>373.86175674999998</v>
      </c>
      <c r="I28" s="35">
        <v>510.37028620000001</v>
      </c>
      <c r="J28" s="35">
        <v>1058.08219816</v>
      </c>
      <c r="K28" s="35">
        <v>22.959040179999999</v>
      </c>
      <c r="L28" s="35">
        <v>123.71791220999999</v>
      </c>
      <c r="M28" s="35">
        <v>911.40524576999996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2530.48614787</v>
      </c>
      <c r="C29" s="35">
        <f t="shared" si="1"/>
        <v>628.40386340999999</v>
      </c>
      <c r="D29" s="35">
        <f t="shared" si="2"/>
        <v>500.21982548</v>
      </c>
      <c r="E29" s="35">
        <f t="shared" si="3"/>
        <v>1401.8624589799999</v>
      </c>
      <c r="F29" s="35">
        <v>1495.08892952</v>
      </c>
      <c r="G29" s="35">
        <v>605.38902454000004</v>
      </c>
      <c r="H29" s="35">
        <v>379.39362653000001</v>
      </c>
      <c r="I29" s="35">
        <v>510.30627844999998</v>
      </c>
      <c r="J29" s="35">
        <v>1035.39721835</v>
      </c>
      <c r="K29" s="35">
        <v>23.014838869999998</v>
      </c>
      <c r="L29" s="35">
        <v>120.82619895000001</v>
      </c>
      <c r="M29" s="35">
        <v>891.55618053000001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2531.8881817000001</v>
      </c>
      <c r="C30" s="35">
        <f t="shared" si="1"/>
        <v>641.77072131</v>
      </c>
      <c r="D30" s="35">
        <f t="shared" si="2"/>
        <v>505.45299783999997</v>
      </c>
      <c r="E30" s="35">
        <f t="shared" si="3"/>
        <v>1384.6644625500001</v>
      </c>
      <c r="F30" s="35">
        <v>1519.15797748</v>
      </c>
      <c r="G30" s="35">
        <v>618.43315551000001</v>
      </c>
      <c r="H30" s="35">
        <v>387.54689804999998</v>
      </c>
      <c r="I30" s="35">
        <v>513.17792392000001</v>
      </c>
      <c r="J30" s="35">
        <v>1012.73020422</v>
      </c>
      <c r="K30" s="35">
        <v>23.3375658</v>
      </c>
      <c r="L30" s="35">
        <v>117.90609979</v>
      </c>
      <c r="M30" s="35">
        <v>871.48653863000004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2519.4167318899999</v>
      </c>
      <c r="C31" s="35">
        <f t="shared" si="1"/>
        <v>641.84242712000002</v>
      </c>
      <c r="D31" s="35">
        <f t="shared" si="2"/>
        <v>509.36223090999999</v>
      </c>
      <c r="E31" s="35">
        <f t="shared" si="3"/>
        <v>1368.2120738600001</v>
      </c>
      <c r="F31" s="35">
        <v>1535.3365961500001</v>
      </c>
      <c r="G31" s="35">
        <v>620.94160547000001</v>
      </c>
      <c r="H31" s="35">
        <v>396.31663723000003</v>
      </c>
      <c r="I31" s="35">
        <v>518.07835345000001</v>
      </c>
      <c r="J31" s="35">
        <v>984.08013573999995</v>
      </c>
      <c r="K31" s="35">
        <v>20.900821650000001</v>
      </c>
      <c r="L31" s="35">
        <v>113.04559368</v>
      </c>
      <c r="M31" s="35">
        <v>850.13372041000002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2504.8536799200001</v>
      </c>
      <c r="C32" s="35">
        <f t="shared" si="1"/>
        <v>651.55644114000006</v>
      </c>
      <c r="D32" s="35">
        <f t="shared" si="2"/>
        <v>497.05353374000003</v>
      </c>
      <c r="E32" s="35">
        <f t="shared" si="3"/>
        <v>1356.2437050399999</v>
      </c>
      <c r="F32" s="35">
        <v>1547.8346670200001</v>
      </c>
      <c r="G32" s="35">
        <v>626.90653279000003</v>
      </c>
      <c r="H32" s="35">
        <v>386.62253296</v>
      </c>
      <c r="I32" s="35">
        <v>534.30560127000001</v>
      </c>
      <c r="J32" s="35">
        <v>957.01901290000001</v>
      </c>
      <c r="K32" s="35">
        <v>24.64990835</v>
      </c>
      <c r="L32" s="35">
        <v>110.43100078000001</v>
      </c>
      <c r="M32" s="35">
        <v>821.93810377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2490.0797946900002</v>
      </c>
      <c r="C33" s="35">
        <f t="shared" si="1"/>
        <v>657.17884359000004</v>
      </c>
      <c r="D33" s="35">
        <f t="shared" si="2"/>
        <v>513.87662761000001</v>
      </c>
      <c r="E33" s="35">
        <f t="shared" si="3"/>
        <v>1319.0243234899999</v>
      </c>
      <c r="F33" s="35">
        <v>1550.46465392</v>
      </c>
      <c r="G33" s="35">
        <v>630.92966175000004</v>
      </c>
      <c r="H33" s="35">
        <v>403.17654089000001</v>
      </c>
      <c r="I33" s="35">
        <v>516.35845128000005</v>
      </c>
      <c r="J33" s="35">
        <v>939.61514077000004</v>
      </c>
      <c r="K33" s="35">
        <v>26.249181839999999</v>
      </c>
      <c r="L33" s="35">
        <v>110.70008672</v>
      </c>
      <c r="M33" s="35">
        <v>802.66587220999997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2389.0122614000002</v>
      </c>
      <c r="C34" s="35">
        <f t="shared" si="1"/>
        <v>622.21893230000001</v>
      </c>
      <c r="D34" s="35">
        <f t="shared" si="2"/>
        <v>498.08435675999999</v>
      </c>
      <c r="E34" s="35">
        <f t="shared" si="3"/>
        <v>1268.7089723399999</v>
      </c>
      <c r="F34" s="35">
        <v>1502.97810953</v>
      </c>
      <c r="G34" s="35">
        <v>601.08196459999999</v>
      </c>
      <c r="H34" s="35">
        <v>394.59373359</v>
      </c>
      <c r="I34" s="35">
        <v>507.30241133999999</v>
      </c>
      <c r="J34" s="35">
        <v>886.03415186999996</v>
      </c>
      <c r="K34" s="35">
        <v>21.1369677</v>
      </c>
      <c r="L34" s="35">
        <v>103.49062317000001</v>
      </c>
      <c r="M34" s="35">
        <v>761.40656100000001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2359.9884456</v>
      </c>
      <c r="C35" s="35">
        <f t="shared" si="1"/>
        <v>625.72220234999998</v>
      </c>
      <c r="D35" s="35">
        <f t="shared" si="2"/>
        <v>489.94684557999994</v>
      </c>
      <c r="E35" s="35">
        <f t="shared" si="3"/>
        <v>1244.3193976699999</v>
      </c>
      <c r="F35" s="35">
        <v>1484.58118094</v>
      </c>
      <c r="G35" s="35">
        <v>604.65889463999997</v>
      </c>
      <c r="H35" s="35">
        <v>387.23356697999998</v>
      </c>
      <c r="I35" s="35">
        <v>492.68871932000002</v>
      </c>
      <c r="J35" s="35">
        <v>875.40726466000001</v>
      </c>
      <c r="K35" s="35">
        <v>21.06330771</v>
      </c>
      <c r="L35" s="35">
        <v>102.7132786</v>
      </c>
      <c r="M35" s="35">
        <v>751.63067835000004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2348.4246677800002</v>
      </c>
      <c r="C36" s="35">
        <f t="shared" si="1"/>
        <v>708.77575288000003</v>
      </c>
      <c r="D36" s="35">
        <f t="shared" si="2"/>
        <v>451.52473233000001</v>
      </c>
      <c r="E36" s="35">
        <f t="shared" si="3"/>
        <v>1188.1241825699999</v>
      </c>
      <c r="F36" s="35">
        <v>1487.0866648799999</v>
      </c>
      <c r="G36" s="35">
        <v>638.05005266000001</v>
      </c>
      <c r="H36" s="35">
        <v>374.81097761000001</v>
      </c>
      <c r="I36" s="35">
        <v>474.22563460999999</v>
      </c>
      <c r="J36" s="35">
        <v>861.33800289999999</v>
      </c>
      <c r="K36" s="35">
        <v>70.725700219999993</v>
      </c>
      <c r="L36" s="35">
        <v>76.713754719999997</v>
      </c>
      <c r="M36" s="35">
        <v>713.89854795999997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2344.2253967699999</v>
      </c>
      <c r="C37" s="35">
        <f t="shared" si="1"/>
        <v>730.19191368999998</v>
      </c>
      <c r="D37" s="35">
        <f t="shared" si="2"/>
        <v>443.20875274000002</v>
      </c>
      <c r="E37" s="35">
        <f t="shared" si="3"/>
        <v>1170.8247303399999</v>
      </c>
      <c r="F37" s="35">
        <v>1495.1712235800001</v>
      </c>
      <c r="G37" s="35">
        <v>657.57370509999998</v>
      </c>
      <c r="H37" s="35">
        <v>368.18048399000003</v>
      </c>
      <c r="I37" s="35">
        <v>469.41703448999999</v>
      </c>
      <c r="J37" s="35">
        <v>849.05417319000003</v>
      </c>
      <c r="K37" s="35">
        <v>72.618208589999995</v>
      </c>
      <c r="L37" s="35">
        <v>75.028268749999995</v>
      </c>
      <c r="M37" s="35">
        <v>701.40769584999998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2372.83131323</v>
      </c>
      <c r="C38" s="35">
        <f t="shared" si="1"/>
        <v>772.36448582000003</v>
      </c>
      <c r="D38" s="35">
        <f t="shared" si="2"/>
        <v>443.97065204</v>
      </c>
      <c r="E38" s="35">
        <f t="shared" si="3"/>
        <v>1156.4961753699999</v>
      </c>
      <c r="F38" s="35">
        <v>1535.0595495</v>
      </c>
      <c r="G38" s="35">
        <v>697.72590489000004</v>
      </c>
      <c r="H38" s="35">
        <v>369.92092640999999</v>
      </c>
      <c r="I38" s="35">
        <v>467.41271819999997</v>
      </c>
      <c r="J38" s="35">
        <v>837.77176372999998</v>
      </c>
      <c r="K38" s="35">
        <v>74.638580930000003</v>
      </c>
      <c r="L38" s="35">
        <v>74.049725629999998</v>
      </c>
      <c r="M38" s="35">
        <v>689.08345716999997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2346.8300847999999</v>
      </c>
      <c r="C39" s="35">
        <f t="shared" si="1"/>
        <v>783.38578379</v>
      </c>
      <c r="D39" s="35">
        <f t="shared" si="2"/>
        <v>433.13068465999999</v>
      </c>
      <c r="E39" s="35">
        <f t="shared" si="3"/>
        <v>1130.3136163499998</v>
      </c>
      <c r="F39" s="35">
        <v>1533.7633982699999</v>
      </c>
      <c r="G39" s="35">
        <v>709.89082237000002</v>
      </c>
      <c r="H39" s="35">
        <v>365.47455645999997</v>
      </c>
      <c r="I39" s="35">
        <v>458.39801943999998</v>
      </c>
      <c r="J39" s="35">
        <v>813.06668652999997</v>
      </c>
      <c r="K39" s="35">
        <v>73.494961419999996</v>
      </c>
      <c r="L39" s="35">
        <v>67.656128199999998</v>
      </c>
      <c r="M39" s="35">
        <v>671.91559690999998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2339.0128577099999</v>
      </c>
      <c r="C40" s="35">
        <f t="shared" si="1"/>
        <v>780.34866252999996</v>
      </c>
      <c r="D40" s="35">
        <f t="shared" si="2"/>
        <v>432.17075634999998</v>
      </c>
      <c r="E40" s="35">
        <f t="shared" si="3"/>
        <v>1126.4934388300001</v>
      </c>
      <c r="F40" s="35">
        <v>1536.30411706</v>
      </c>
      <c r="G40" s="35">
        <v>708.92402211000001</v>
      </c>
      <c r="H40" s="35">
        <v>364.78639817999999</v>
      </c>
      <c r="I40" s="35">
        <v>462.59369677000001</v>
      </c>
      <c r="J40" s="35">
        <v>802.70874064999998</v>
      </c>
      <c r="K40" s="35">
        <v>71.424640420000003</v>
      </c>
      <c r="L40" s="35">
        <v>67.384358169999999</v>
      </c>
      <c r="M40" s="35">
        <v>663.89974205999999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2332.6859921400001</v>
      </c>
      <c r="C41" s="35">
        <f t="shared" si="1"/>
        <v>789.74732795</v>
      </c>
      <c r="D41" s="35">
        <f t="shared" si="2"/>
        <v>430.76800181999999</v>
      </c>
      <c r="E41" s="35">
        <f t="shared" si="3"/>
        <v>1112.1706623699999</v>
      </c>
      <c r="F41" s="35">
        <v>1547.3485139500001</v>
      </c>
      <c r="G41" s="35">
        <v>718.81525722000003</v>
      </c>
      <c r="H41" s="35">
        <v>366.21501799999999</v>
      </c>
      <c r="I41" s="35">
        <v>462.31823873000002</v>
      </c>
      <c r="J41" s="35">
        <v>785.33747818999996</v>
      </c>
      <c r="K41" s="35">
        <v>70.932070730000007</v>
      </c>
      <c r="L41" s="35">
        <v>64.552983819999994</v>
      </c>
      <c r="M41" s="35">
        <v>649.85242363999998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2357.5025115600001</v>
      </c>
      <c r="C42" s="35">
        <f t="shared" si="1"/>
        <v>819.08986077999998</v>
      </c>
      <c r="D42" s="35">
        <f t="shared" si="2"/>
        <v>435.94521880000002</v>
      </c>
      <c r="E42" s="35">
        <f t="shared" si="3"/>
        <v>1102.4674319800001</v>
      </c>
      <c r="F42" s="35">
        <v>1580.4921615999999</v>
      </c>
      <c r="G42" s="35">
        <v>746.01700638</v>
      </c>
      <c r="H42" s="35">
        <v>372.02028614</v>
      </c>
      <c r="I42" s="35">
        <v>462.45486907999998</v>
      </c>
      <c r="J42" s="35">
        <v>777.01034995999999</v>
      </c>
      <c r="K42" s="35">
        <v>73.072854399999997</v>
      </c>
      <c r="L42" s="35">
        <v>63.924932660000003</v>
      </c>
      <c r="M42" s="35">
        <v>640.01256290000003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2352.8563134699998</v>
      </c>
      <c r="C43" s="35">
        <f t="shared" si="1"/>
        <v>827.3800146000001</v>
      </c>
      <c r="D43" s="35">
        <f t="shared" si="2"/>
        <v>439.80713989999998</v>
      </c>
      <c r="E43" s="35">
        <f t="shared" si="3"/>
        <v>1085.6691589699999</v>
      </c>
      <c r="F43" s="35">
        <v>1594.1556539000001</v>
      </c>
      <c r="G43" s="35">
        <v>761.92077240000003</v>
      </c>
      <c r="H43" s="35">
        <v>376.75193614</v>
      </c>
      <c r="I43" s="35">
        <v>455.48294535999997</v>
      </c>
      <c r="J43" s="35">
        <v>758.70065956999997</v>
      </c>
      <c r="K43" s="35">
        <v>65.459242200000006</v>
      </c>
      <c r="L43" s="35">
        <v>63.055203759999998</v>
      </c>
      <c r="M43" s="35">
        <v>630.18621360999998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2350.8746586299999</v>
      </c>
      <c r="C44" s="35">
        <f t="shared" si="1"/>
        <v>835.02073818000008</v>
      </c>
      <c r="D44" s="35">
        <f t="shared" si="2"/>
        <v>435.45207987000003</v>
      </c>
      <c r="E44" s="35">
        <f t="shared" si="3"/>
        <v>1080.40184058</v>
      </c>
      <c r="F44" s="35">
        <v>1604.6286594200001</v>
      </c>
      <c r="G44" s="35">
        <v>773.84404726000002</v>
      </c>
      <c r="H44" s="35">
        <v>375.28490928000002</v>
      </c>
      <c r="I44" s="35">
        <v>455.49970287999997</v>
      </c>
      <c r="J44" s="35">
        <v>746.24599921000004</v>
      </c>
      <c r="K44" s="35">
        <v>61.176690919999999</v>
      </c>
      <c r="L44" s="35">
        <v>60.167170589999998</v>
      </c>
      <c r="M44" s="35">
        <v>624.90213770000003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2309.8645054899998</v>
      </c>
      <c r="C45" s="35">
        <f t="shared" si="1"/>
        <v>818.97980590999998</v>
      </c>
      <c r="D45" s="35">
        <f t="shared" si="2"/>
        <v>437.76915443000001</v>
      </c>
      <c r="E45" s="35">
        <f t="shared" si="3"/>
        <v>1053.1155451499999</v>
      </c>
      <c r="F45" s="35">
        <v>1597.10447161</v>
      </c>
      <c r="G45" s="35">
        <v>769.77651214000002</v>
      </c>
      <c r="H45" s="35">
        <v>377.99619514</v>
      </c>
      <c r="I45" s="35">
        <v>449.33176433</v>
      </c>
      <c r="J45" s="35">
        <v>712.76003388000004</v>
      </c>
      <c r="K45" s="35">
        <v>49.203293770000002</v>
      </c>
      <c r="L45" s="35">
        <v>59.772959290000003</v>
      </c>
      <c r="M45" s="35">
        <v>603.78378081999995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2300.8540196700001</v>
      </c>
      <c r="C46" s="35">
        <f t="shared" si="1"/>
        <v>833.86881792999998</v>
      </c>
      <c r="D46" s="35">
        <f t="shared" si="2"/>
        <v>435.58824821000002</v>
      </c>
      <c r="E46" s="35">
        <f t="shared" si="3"/>
        <v>1031.39695353</v>
      </c>
      <c r="F46" s="35">
        <v>1608.38657091</v>
      </c>
      <c r="G46" s="35">
        <v>785.26403786000003</v>
      </c>
      <c r="H46" s="35">
        <v>377.43919925</v>
      </c>
      <c r="I46" s="35">
        <v>445.68333380000001</v>
      </c>
      <c r="J46" s="35">
        <v>692.46744876000002</v>
      </c>
      <c r="K46" s="35">
        <v>48.604780069999997</v>
      </c>
      <c r="L46" s="35">
        <v>58.149048960000002</v>
      </c>
      <c r="M46" s="35">
        <v>585.71361973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2274.2287298000001</v>
      </c>
      <c r="C47" s="35">
        <f t="shared" si="1"/>
        <v>829.24921915999994</v>
      </c>
      <c r="D47" s="35">
        <f t="shared" si="2"/>
        <v>429.04592704999999</v>
      </c>
      <c r="E47" s="35">
        <f t="shared" si="3"/>
        <v>1015.9335835899999</v>
      </c>
      <c r="F47" s="35">
        <v>1606.45787477</v>
      </c>
      <c r="G47" s="35">
        <v>781.69067030999997</v>
      </c>
      <c r="H47" s="35">
        <v>381.07141682999998</v>
      </c>
      <c r="I47" s="35">
        <v>443.69578762999998</v>
      </c>
      <c r="J47" s="35">
        <v>667.77085503000001</v>
      </c>
      <c r="K47" s="35">
        <v>47.558548850000001</v>
      </c>
      <c r="L47" s="35">
        <v>47.974510219999999</v>
      </c>
      <c r="M47" s="35">
        <v>572.23779595999997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2446.8581159099999</v>
      </c>
      <c r="C48" s="35">
        <f t="shared" si="1"/>
        <v>835.57682482999996</v>
      </c>
      <c r="D48" s="35">
        <f t="shared" si="2"/>
        <v>520.35876979</v>
      </c>
      <c r="E48" s="35">
        <f t="shared" si="3"/>
        <v>1090.9225212900001</v>
      </c>
      <c r="F48" s="35">
        <v>1625.2678485900001</v>
      </c>
      <c r="G48" s="35">
        <v>793.14984376999996</v>
      </c>
      <c r="H48" s="35">
        <v>399.97164329999998</v>
      </c>
      <c r="I48" s="35">
        <v>432.14636152000003</v>
      </c>
      <c r="J48" s="35">
        <v>821.59026731999995</v>
      </c>
      <c r="K48" s="35">
        <v>42.426981060000003</v>
      </c>
      <c r="L48" s="35">
        <v>120.38712649</v>
      </c>
      <c r="M48" s="35">
        <v>658.77615977000005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2512.4652011799999</v>
      </c>
      <c r="C49" s="35">
        <f t="shared" si="1"/>
        <v>892.36962482000001</v>
      </c>
      <c r="D49" s="35">
        <f t="shared" si="2"/>
        <v>434.63281150999995</v>
      </c>
      <c r="E49" s="35">
        <f t="shared" si="3"/>
        <v>1185.46276485</v>
      </c>
      <c r="F49" s="35">
        <v>1633.7794314800001</v>
      </c>
      <c r="G49" s="35">
        <v>823.52200942000002</v>
      </c>
      <c r="H49" s="35">
        <v>374.66380944999997</v>
      </c>
      <c r="I49" s="35">
        <v>435.59361260999998</v>
      </c>
      <c r="J49" s="35">
        <v>878.68576970000004</v>
      </c>
      <c r="K49" s="35">
        <v>68.847615399999995</v>
      </c>
      <c r="L49" s="35">
        <v>59.969002060000001</v>
      </c>
      <c r="M49" s="35">
        <v>749.86915223999995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2545.8163933400001</v>
      </c>
      <c r="C50" s="35">
        <f t="shared" si="1"/>
        <v>886.71786244999998</v>
      </c>
      <c r="D50" s="35">
        <f t="shared" si="2"/>
        <v>461.36725872</v>
      </c>
      <c r="E50" s="35">
        <f t="shared" si="3"/>
        <v>1197.73127217</v>
      </c>
      <c r="F50" s="35">
        <v>1640.1062958099999</v>
      </c>
      <c r="G50" s="35">
        <v>837.28580784999997</v>
      </c>
      <c r="H50" s="35">
        <v>375.29423598</v>
      </c>
      <c r="I50" s="35">
        <v>427.52625197999998</v>
      </c>
      <c r="J50" s="35">
        <v>905.71009752999998</v>
      </c>
      <c r="K50" s="35">
        <v>49.432054600000001</v>
      </c>
      <c r="L50" s="35">
        <v>86.073022739999999</v>
      </c>
      <c r="M50" s="35">
        <v>770.20502019000003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2551.6703247199998</v>
      </c>
      <c r="C51" s="35">
        <f t="shared" si="1"/>
        <v>881.25591323000003</v>
      </c>
      <c r="D51" s="35">
        <f t="shared" si="2"/>
        <v>508.65281782</v>
      </c>
      <c r="E51" s="35">
        <f t="shared" si="3"/>
        <v>1161.7615936699999</v>
      </c>
      <c r="F51" s="35">
        <v>1622.8160464299999</v>
      </c>
      <c r="G51" s="35">
        <v>830.03637070000002</v>
      </c>
      <c r="H51" s="35">
        <v>378.44485899</v>
      </c>
      <c r="I51" s="35">
        <v>414.33481674000001</v>
      </c>
      <c r="J51" s="35">
        <v>928.85427829000002</v>
      </c>
      <c r="K51" s="35">
        <v>51.219542529999998</v>
      </c>
      <c r="L51" s="35">
        <v>130.20795883</v>
      </c>
      <c r="M51" s="35">
        <v>747.42677692999996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2502.17678591</v>
      </c>
      <c r="C52" s="35">
        <f t="shared" si="1"/>
        <v>902.40668522999999</v>
      </c>
      <c r="D52" s="35">
        <f t="shared" si="2"/>
        <v>409.00957763000002</v>
      </c>
      <c r="E52" s="35">
        <f t="shared" si="3"/>
        <v>1190.7605230500001</v>
      </c>
      <c r="F52" s="35">
        <v>1598.4330624900001</v>
      </c>
      <c r="G52" s="35">
        <v>829.72397654999997</v>
      </c>
      <c r="H52" s="35">
        <v>349.7977219</v>
      </c>
      <c r="I52" s="35">
        <v>418.91136404000002</v>
      </c>
      <c r="J52" s="35">
        <v>903.74372342000004</v>
      </c>
      <c r="K52" s="35">
        <v>72.682708680000005</v>
      </c>
      <c r="L52" s="35">
        <v>59.211855730000003</v>
      </c>
      <c r="M52" s="35">
        <v>771.84915900999999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2498.2727255200002</v>
      </c>
      <c r="C53" s="35">
        <f t="shared" si="1"/>
        <v>926.90281245999995</v>
      </c>
      <c r="D53" s="35">
        <f t="shared" si="2"/>
        <v>386.25090251999995</v>
      </c>
      <c r="E53" s="35">
        <f t="shared" si="3"/>
        <v>1185.1190105400001</v>
      </c>
      <c r="F53" s="35">
        <v>1585.6180196299999</v>
      </c>
      <c r="G53" s="35">
        <v>846.82518954</v>
      </c>
      <c r="H53" s="35">
        <v>329.34015478999999</v>
      </c>
      <c r="I53" s="35">
        <v>409.45267530000001</v>
      </c>
      <c r="J53" s="35">
        <v>912.65470588999995</v>
      </c>
      <c r="K53" s="35">
        <v>80.077622919999996</v>
      </c>
      <c r="L53" s="35">
        <v>56.910747729999997</v>
      </c>
      <c r="M53" s="35">
        <v>775.66633523999997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2606.59101478</v>
      </c>
      <c r="C54" s="35">
        <f t="shared" si="1"/>
        <v>950.80464257999995</v>
      </c>
      <c r="D54" s="35">
        <f t="shared" si="2"/>
        <v>388.36939434999999</v>
      </c>
      <c r="E54" s="35">
        <f t="shared" si="3"/>
        <v>1267.41697785</v>
      </c>
      <c r="F54" s="35">
        <v>1589.7094369900001</v>
      </c>
      <c r="G54" s="35">
        <v>863.33629159999998</v>
      </c>
      <c r="H54" s="35">
        <v>326.72787761000001</v>
      </c>
      <c r="I54" s="35">
        <v>399.64526777999998</v>
      </c>
      <c r="J54" s="35">
        <v>1016.8815777900001</v>
      </c>
      <c r="K54" s="35">
        <v>87.468350979999997</v>
      </c>
      <c r="L54" s="35">
        <v>61.64151674</v>
      </c>
      <c r="M54" s="35">
        <v>867.77171007000004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2497.6207978799998</v>
      </c>
      <c r="C55" s="35">
        <f t="shared" si="1"/>
        <v>904.74301436999997</v>
      </c>
      <c r="D55" s="35">
        <f t="shared" si="2"/>
        <v>400.13584471999997</v>
      </c>
      <c r="E55" s="35">
        <f t="shared" si="3"/>
        <v>1192.7419387899999</v>
      </c>
      <c r="F55" s="35">
        <v>1557.2865809699999</v>
      </c>
      <c r="G55" s="35">
        <v>835.83223892000001</v>
      </c>
      <c r="H55" s="35">
        <v>327.27714150999998</v>
      </c>
      <c r="I55" s="35">
        <v>394.17720054</v>
      </c>
      <c r="J55" s="35">
        <v>940.33421691000001</v>
      </c>
      <c r="K55" s="35">
        <v>68.910775450000003</v>
      </c>
      <c r="L55" s="35">
        <v>72.858703210000002</v>
      </c>
      <c r="M55" s="35">
        <v>798.56473825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2453.0975769000001</v>
      </c>
      <c r="C56" s="35">
        <f t="shared" si="1"/>
        <v>923.61995119000005</v>
      </c>
      <c r="D56" s="35">
        <f t="shared" si="2"/>
        <v>370.15182676000001</v>
      </c>
      <c r="E56" s="35">
        <f t="shared" si="3"/>
        <v>1159.32579895</v>
      </c>
      <c r="F56" s="35">
        <v>1538.4512544500001</v>
      </c>
      <c r="G56" s="35">
        <v>828.84292211000002</v>
      </c>
      <c r="H56" s="35">
        <v>319.44236369999999</v>
      </c>
      <c r="I56" s="35">
        <v>390.16596864000002</v>
      </c>
      <c r="J56" s="35">
        <v>914.64632244999996</v>
      </c>
      <c r="K56" s="35">
        <v>94.777029080000005</v>
      </c>
      <c r="L56" s="35">
        <v>50.709463059999997</v>
      </c>
      <c r="M56" s="35">
        <v>769.15983030999996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2532.1579537900002</v>
      </c>
      <c r="C57" s="35">
        <f t="shared" si="1"/>
        <v>911.81820266</v>
      </c>
      <c r="D57" s="35">
        <f t="shared" si="2"/>
        <v>373.49360903999997</v>
      </c>
      <c r="E57" s="35">
        <f t="shared" si="3"/>
        <v>1246.8461420899998</v>
      </c>
      <c r="F57" s="35">
        <v>1510.27509485</v>
      </c>
      <c r="G57" s="35">
        <v>811.11539830000004</v>
      </c>
      <c r="H57" s="35">
        <v>314.47195120999999</v>
      </c>
      <c r="I57" s="35">
        <v>384.68774533999999</v>
      </c>
      <c r="J57" s="35">
        <v>1021.88285894</v>
      </c>
      <c r="K57" s="35">
        <v>100.70280436</v>
      </c>
      <c r="L57" s="35">
        <v>59.021657830000002</v>
      </c>
      <c r="M57" s="35">
        <v>862.15839674999995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2561.9613388500002</v>
      </c>
      <c r="C58" s="35">
        <f t="shared" si="1"/>
        <v>935.31798015000004</v>
      </c>
      <c r="D58" s="35">
        <f t="shared" si="2"/>
        <v>363.38641180999997</v>
      </c>
      <c r="E58" s="35">
        <f t="shared" si="3"/>
        <v>1263.2569468900001</v>
      </c>
      <c r="F58" s="35">
        <v>1528.72512437</v>
      </c>
      <c r="G58" s="35">
        <v>826.46356284000001</v>
      </c>
      <c r="H58" s="35">
        <v>308.51759014999999</v>
      </c>
      <c r="I58" s="35">
        <v>393.74397138</v>
      </c>
      <c r="J58" s="35">
        <v>1033.2362144799999</v>
      </c>
      <c r="K58" s="35">
        <v>108.85441731</v>
      </c>
      <c r="L58" s="35">
        <v>54.868821660000002</v>
      </c>
      <c r="M58" s="35">
        <v>869.51297551000005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2567.41400239</v>
      </c>
      <c r="C59" s="35">
        <f t="shared" si="1"/>
        <v>924.43367424999997</v>
      </c>
      <c r="D59" s="35">
        <f t="shared" si="2"/>
        <v>363.84169255</v>
      </c>
      <c r="E59" s="35">
        <f t="shared" si="3"/>
        <v>1279.1386355899999</v>
      </c>
      <c r="F59" s="35">
        <v>1512.06468111</v>
      </c>
      <c r="G59" s="35">
        <v>813.81225361999998</v>
      </c>
      <c r="H59" s="35">
        <v>307.19972609000001</v>
      </c>
      <c r="I59" s="35">
        <v>391.05270139999999</v>
      </c>
      <c r="J59" s="35">
        <v>1055.3493212799999</v>
      </c>
      <c r="K59" s="35">
        <v>110.62142063</v>
      </c>
      <c r="L59" s="35">
        <v>56.641966459999999</v>
      </c>
      <c r="M59" s="35">
        <v>888.08593418999999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3345.6972636199998</v>
      </c>
      <c r="C60" s="35">
        <f t="shared" si="1"/>
        <v>1009.11781182</v>
      </c>
      <c r="D60" s="35">
        <f t="shared" si="2"/>
        <v>404.83041500000002</v>
      </c>
      <c r="E60" s="35">
        <f t="shared" si="3"/>
        <v>1931.7490367999999</v>
      </c>
      <c r="F60" s="35">
        <v>1513.1629883099999</v>
      </c>
      <c r="G60" s="35">
        <v>814.15584342</v>
      </c>
      <c r="H60" s="35">
        <v>306.78350898000002</v>
      </c>
      <c r="I60" s="35">
        <v>392.22363590999998</v>
      </c>
      <c r="J60" s="35">
        <v>1832.5342753100001</v>
      </c>
      <c r="K60" s="35">
        <v>194.96196839999999</v>
      </c>
      <c r="L60" s="35">
        <v>98.046906019999994</v>
      </c>
      <c r="M60" s="35">
        <v>1539.5254008899999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2995.4116482999998</v>
      </c>
      <c r="C61" s="35">
        <f t="shared" si="1"/>
        <v>961.67625993999991</v>
      </c>
      <c r="D61" s="35">
        <f t="shared" si="2"/>
        <v>373.19043066999996</v>
      </c>
      <c r="E61" s="35">
        <f t="shared" si="3"/>
        <v>1660.5449576899998</v>
      </c>
      <c r="F61" s="35">
        <v>1481.3198875400001</v>
      </c>
      <c r="G61" s="35">
        <v>793.18667560999995</v>
      </c>
      <c r="H61" s="35">
        <v>296.95433351999998</v>
      </c>
      <c r="I61" s="35">
        <v>391.17887840999998</v>
      </c>
      <c r="J61" s="35">
        <v>1514.0917607599999</v>
      </c>
      <c r="K61" s="35">
        <v>168.48958433000001</v>
      </c>
      <c r="L61" s="35">
        <v>76.236097150000006</v>
      </c>
      <c r="M61" s="35">
        <v>1269.3660792799999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2822.5677408900001</v>
      </c>
      <c r="C62" s="35">
        <f t="shared" si="1"/>
        <v>942.50367027999994</v>
      </c>
      <c r="D62" s="35">
        <f t="shared" si="2"/>
        <v>363.12170675000004</v>
      </c>
      <c r="E62" s="35">
        <f t="shared" si="3"/>
        <v>1516.9423638599999</v>
      </c>
      <c r="F62" s="35">
        <v>1485.79401693</v>
      </c>
      <c r="G62" s="35">
        <v>790.20206556999995</v>
      </c>
      <c r="H62" s="35">
        <v>294.44744657000001</v>
      </c>
      <c r="I62" s="35">
        <v>401.14450478999998</v>
      </c>
      <c r="J62" s="35">
        <v>1336.7737239600001</v>
      </c>
      <c r="K62" s="35">
        <v>152.30160470999999</v>
      </c>
      <c r="L62" s="35">
        <v>68.674260180000005</v>
      </c>
      <c r="M62" s="35">
        <v>1115.79785907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2595.0508710300001</v>
      </c>
      <c r="C63" s="35">
        <f t="shared" si="1"/>
        <v>931.40248984999994</v>
      </c>
      <c r="D63" s="35">
        <f t="shared" si="2"/>
        <v>308.44250319000002</v>
      </c>
      <c r="E63" s="35">
        <f t="shared" si="3"/>
        <v>1355.2058779899999</v>
      </c>
      <c r="F63" s="35">
        <v>1425.6110608199999</v>
      </c>
      <c r="G63" s="35">
        <v>779.86501960999999</v>
      </c>
      <c r="H63" s="35">
        <v>265.36452394000003</v>
      </c>
      <c r="I63" s="35">
        <v>380.38151727000002</v>
      </c>
      <c r="J63" s="35">
        <v>1169.4398102099999</v>
      </c>
      <c r="K63" s="35">
        <v>151.53747024</v>
      </c>
      <c r="L63" s="35">
        <v>43.077979249999999</v>
      </c>
      <c r="M63" s="35">
        <v>974.82436071999996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2564.4630177899999</v>
      </c>
      <c r="C64" s="35">
        <f t="shared" si="1"/>
        <v>925.19827671000007</v>
      </c>
      <c r="D64" s="35">
        <f t="shared" si="2"/>
        <v>306.59452035999999</v>
      </c>
      <c r="E64" s="35">
        <f t="shared" si="3"/>
        <v>1332.6702207200001</v>
      </c>
      <c r="F64" s="35">
        <v>1417.42821841</v>
      </c>
      <c r="G64" s="35">
        <v>776.87558507000006</v>
      </c>
      <c r="H64" s="35">
        <v>263.22051379999999</v>
      </c>
      <c r="I64" s="35">
        <v>377.33211954000001</v>
      </c>
      <c r="J64" s="35">
        <v>1147.0347993800001</v>
      </c>
      <c r="K64" s="35">
        <v>148.32269163999999</v>
      </c>
      <c r="L64" s="35">
        <v>43.374006559999998</v>
      </c>
      <c r="M64" s="35">
        <v>955.33810117999997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2574.8926604899998</v>
      </c>
      <c r="C65" s="35">
        <f t="shared" si="1"/>
        <v>930.36974967000003</v>
      </c>
      <c r="D65" s="35">
        <f t="shared" si="2"/>
        <v>304.62114052000004</v>
      </c>
      <c r="E65" s="35">
        <f t="shared" si="3"/>
        <v>1339.9017703</v>
      </c>
      <c r="F65" s="35">
        <v>1411.34711339</v>
      </c>
      <c r="G65" s="35">
        <v>775.15400563000003</v>
      </c>
      <c r="H65" s="35">
        <v>260.32455970000001</v>
      </c>
      <c r="I65" s="35">
        <v>375.86854806000002</v>
      </c>
      <c r="J65" s="35">
        <v>1163.5455471</v>
      </c>
      <c r="K65" s="35">
        <v>155.21574404</v>
      </c>
      <c r="L65" s="35">
        <v>44.296580820000003</v>
      </c>
      <c r="M65" s="35">
        <v>964.03322223999999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2533.4376802100001</v>
      </c>
      <c r="C66" s="35">
        <f t="shared" si="1"/>
        <v>922.55544307000002</v>
      </c>
      <c r="D66" s="35">
        <f t="shared" si="2"/>
        <v>306.69156944999997</v>
      </c>
      <c r="E66" s="35">
        <f t="shared" si="3"/>
        <v>1304.1906676899998</v>
      </c>
      <c r="F66" s="35">
        <v>1408.59690424</v>
      </c>
      <c r="G66" s="35">
        <v>768.03942651</v>
      </c>
      <c r="H66" s="35">
        <v>263.17001091999998</v>
      </c>
      <c r="I66" s="35">
        <v>377.38746680999998</v>
      </c>
      <c r="J66" s="35">
        <v>1124.8407759700001</v>
      </c>
      <c r="K66" s="35">
        <v>154.51601656</v>
      </c>
      <c r="L66" s="35">
        <v>43.52155853</v>
      </c>
      <c r="M66" s="35">
        <v>926.80320087999996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2520.8597242400001</v>
      </c>
      <c r="C67" s="35">
        <f t="shared" si="1"/>
        <v>922.75569487999996</v>
      </c>
      <c r="D67" s="35">
        <f t="shared" si="2"/>
        <v>306.49208888000004</v>
      </c>
      <c r="E67" s="35">
        <f t="shared" si="3"/>
        <v>1291.6119404799999</v>
      </c>
      <c r="F67" s="35">
        <v>1399.02489879</v>
      </c>
      <c r="G67" s="35">
        <v>763.84896226000001</v>
      </c>
      <c r="H67" s="35">
        <v>262.12926026000002</v>
      </c>
      <c r="I67" s="35">
        <v>373.04667626999998</v>
      </c>
      <c r="J67" s="35">
        <v>1121.8348254499999</v>
      </c>
      <c r="K67" s="35">
        <v>158.90673262000001</v>
      </c>
      <c r="L67" s="35">
        <v>44.362828620000002</v>
      </c>
      <c r="M67" s="35">
        <v>918.56526421000001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2564.45832157</v>
      </c>
      <c r="C68" s="35">
        <f t="shared" ref="C68" si="4">G68+K68</f>
        <v>922.66233205999993</v>
      </c>
      <c r="D68" s="35">
        <f t="shared" ref="D68" si="5">H68+L68</f>
        <v>319.05268348999999</v>
      </c>
      <c r="E68" s="35">
        <f t="shared" ref="E68" si="6">I68+M68</f>
        <v>1322.7433060200001</v>
      </c>
      <c r="F68" s="35">
        <v>1400.1881224199999</v>
      </c>
      <c r="G68" s="35">
        <v>752.02020331999995</v>
      </c>
      <c r="H68" s="35">
        <v>271.77591201000001</v>
      </c>
      <c r="I68" s="35">
        <v>376.39200708999999</v>
      </c>
      <c r="J68" s="35">
        <v>1164.2701991500001</v>
      </c>
      <c r="K68" s="35">
        <v>170.64212874</v>
      </c>
      <c r="L68" s="35">
        <v>47.276771480000001</v>
      </c>
      <c r="M68" s="35">
        <v>946.35129892999998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2621.7249925199999</v>
      </c>
      <c r="C69" s="35">
        <f t="shared" ref="C69" si="7">G69+K69</f>
        <v>927.07916865000004</v>
      </c>
      <c r="D69" s="35">
        <f t="shared" ref="D69" si="8">H69+L69</f>
        <v>353.64873259000001</v>
      </c>
      <c r="E69" s="35">
        <f t="shared" ref="E69" si="9">I69+M69</f>
        <v>1340.9970912799999</v>
      </c>
      <c r="F69" s="35">
        <v>1394.4465095</v>
      </c>
      <c r="G69" s="35">
        <v>739.52780814000005</v>
      </c>
      <c r="H69" s="35">
        <v>274.75295452</v>
      </c>
      <c r="I69" s="35">
        <v>380.16574684</v>
      </c>
      <c r="J69" s="35">
        <v>1227.2784830200001</v>
      </c>
      <c r="K69" s="35">
        <v>187.55136050999999</v>
      </c>
      <c r="L69" s="35">
        <v>78.895778070000006</v>
      </c>
      <c r="M69" s="35">
        <v>960.83134443999995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2356.72385149</v>
      </c>
      <c r="C70" s="35">
        <f t="shared" ref="C70" si="10">G70+K70</f>
        <v>913.83774401000005</v>
      </c>
      <c r="D70" s="35">
        <f t="shared" ref="D70" si="11">H70+L70</f>
        <v>284.88303926999998</v>
      </c>
      <c r="E70" s="35">
        <f t="shared" ref="E70" si="12">I70+M70</f>
        <v>1158.00306821</v>
      </c>
      <c r="F70" s="35">
        <v>1381.2642230199999</v>
      </c>
      <c r="G70" s="35">
        <v>737.39631320000001</v>
      </c>
      <c r="H70" s="35">
        <v>256.31851527999999</v>
      </c>
      <c r="I70" s="35">
        <v>387.54939453999998</v>
      </c>
      <c r="J70" s="35">
        <v>975.45962846999998</v>
      </c>
      <c r="K70" s="35">
        <v>176.44143081000001</v>
      </c>
      <c r="L70" s="35">
        <v>28.564523990000001</v>
      </c>
      <c r="M70" s="35">
        <v>770.45367366999994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2383.5062658699999</v>
      </c>
      <c r="C71" s="35">
        <f t="shared" ref="C71" si="13">G71+K71</f>
        <v>936.47124624000003</v>
      </c>
      <c r="D71" s="35">
        <f t="shared" ref="D71" si="14">H71+L71</f>
        <v>285.51470182000003</v>
      </c>
      <c r="E71" s="35">
        <f t="shared" ref="E71" si="15">I71+M71</f>
        <v>1161.5203178100001</v>
      </c>
      <c r="F71" s="35">
        <v>1370.5785331300001</v>
      </c>
      <c r="G71" s="35">
        <v>730.28315373999999</v>
      </c>
      <c r="H71" s="35">
        <v>255.66728878000001</v>
      </c>
      <c r="I71" s="35">
        <v>384.62809061000002</v>
      </c>
      <c r="J71" s="35">
        <v>1012.92773274</v>
      </c>
      <c r="K71" s="35">
        <v>206.18809250000001</v>
      </c>
      <c r="L71" s="35">
        <v>29.847413039999999</v>
      </c>
      <c r="M71" s="35">
        <v>776.89222719999998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2459.95239171</v>
      </c>
      <c r="C72" s="35">
        <f t="shared" ref="C72" si="16">G72+K72</f>
        <v>962.38407025999993</v>
      </c>
      <c r="D72" s="35">
        <f t="shared" ref="D72" si="17">H72+L72</f>
        <v>284.63375995999996</v>
      </c>
      <c r="E72" s="35">
        <f t="shared" ref="E72" si="18">I72+M72</f>
        <v>1212.9345614900001</v>
      </c>
      <c r="F72" s="35">
        <v>1386.8988601000001</v>
      </c>
      <c r="G72" s="35">
        <v>750.25073714999996</v>
      </c>
      <c r="H72" s="35">
        <v>252.44614053999999</v>
      </c>
      <c r="I72" s="35">
        <v>384.20198241000003</v>
      </c>
      <c r="J72" s="35">
        <v>1073.0535316099999</v>
      </c>
      <c r="K72" s="35">
        <v>212.13333311</v>
      </c>
      <c r="L72" s="35">
        <v>32.187619419999997</v>
      </c>
      <c r="M72" s="35">
        <v>828.73257908000005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2404.92847441</v>
      </c>
      <c r="C73" s="35">
        <f t="shared" ref="C73" si="19">G73+K73</f>
        <v>840.79761673999997</v>
      </c>
      <c r="D73" s="35">
        <f t="shared" ref="D73" si="20">H73+L73</f>
        <v>284.40139426000002</v>
      </c>
      <c r="E73" s="35">
        <f t="shared" ref="E73" si="21">I73+M73</f>
        <v>1279.7294634100001</v>
      </c>
      <c r="F73" s="35">
        <v>1380.92906333</v>
      </c>
      <c r="G73" s="35">
        <v>738.45886351000001</v>
      </c>
      <c r="H73" s="35">
        <v>253.66013287000001</v>
      </c>
      <c r="I73" s="35">
        <v>388.81006695000002</v>
      </c>
      <c r="J73" s="35">
        <v>1023.99941108</v>
      </c>
      <c r="K73" s="35">
        <v>102.33875322999999</v>
      </c>
      <c r="L73" s="35">
        <v>30.741261389999998</v>
      </c>
      <c r="M73" s="35">
        <v>890.91939646000003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2325.6558282300002</v>
      </c>
      <c r="C74" s="35">
        <f t="shared" ref="C74" si="22">G74+K74</f>
        <v>778.52125789000002</v>
      </c>
      <c r="D74" s="35">
        <f t="shared" ref="D74" si="23">H74+L74</f>
        <v>309.01910629999998</v>
      </c>
      <c r="E74" s="35">
        <f t="shared" ref="E74" si="24">I74+M74</f>
        <v>1238.11546404</v>
      </c>
      <c r="F74" s="35">
        <v>1341.3762118499999</v>
      </c>
      <c r="G74" s="35">
        <v>680.12770275000003</v>
      </c>
      <c r="H74" s="35">
        <v>279.14772649999998</v>
      </c>
      <c r="I74" s="35">
        <v>382.1007826</v>
      </c>
      <c r="J74" s="35">
        <v>984.27961637999999</v>
      </c>
      <c r="K74" s="35">
        <v>98.393555140000004</v>
      </c>
      <c r="L74" s="35">
        <v>29.8713798</v>
      </c>
      <c r="M74" s="35">
        <v>856.01468144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2326.7886443000002</v>
      </c>
      <c r="C75" s="35">
        <f t="shared" ref="C75" si="25">G75+K75</f>
        <v>811.82416017000003</v>
      </c>
      <c r="D75" s="35">
        <f t="shared" ref="D75" si="26">H75+L75</f>
        <v>289.27941176999997</v>
      </c>
      <c r="E75" s="35">
        <f t="shared" ref="E75" si="27">I75+M75</f>
        <v>1225.68507236</v>
      </c>
      <c r="F75" s="35">
        <v>1352.4496982999999</v>
      </c>
      <c r="G75" s="35">
        <v>713.14487899000005</v>
      </c>
      <c r="H75" s="35">
        <v>260.48985943999998</v>
      </c>
      <c r="I75" s="35">
        <v>378.81495987</v>
      </c>
      <c r="J75" s="35">
        <v>974.33894599999996</v>
      </c>
      <c r="K75" s="35">
        <v>98.679281180000004</v>
      </c>
      <c r="L75" s="35">
        <v>28.789552329999999</v>
      </c>
      <c r="M75" s="35">
        <v>846.87011249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2320.5360038200001</v>
      </c>
      <c r="C76" s="35">
        <f t="shared" ref="C76" si="28">G76+K76</f>
        <v>814.06779544000005</v>
      </c>
      <c r="D76" s="35">
        <f t="shared" ref="D76" si="29">H76+L76</f>
        <v>294.64134706999999</v>
      </c>
      <c r="E76" s="35">
        <f t="shared" ref="E76" si="30">I76+M76</f>
        <v>1211.8268613099999</v>
      </c>
      <c r="F76" s="35">
        <v>1357.2311624199999</v>
      </c>
      <c r="G76" s="35">
        <v>715.62473815999999</v>
      </c>
      <c r="H76" s="35">
        <v>266.32316694999997</v>
      </c>
      <c r="I76" s="35">
        <v>375.28325731000001</v>
      </c>
      <c r="J76" s="35">
        <v>963.30484139999999</v>
      </c>
      <c r="K76" s="35">
        <v>98.443057280000005</v>
      </c>
      <c r="L76" s="35">
        <v>28.318180120000001</v>
      </c>
      <c r="M76" s="35">
        <v>836.54360399999996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2193.6393138600001</v>
      </c>
      <c r="C77" s="35">
        <f t="shared" ref="C77" si="31">G77+K77</f>
        <v>792.16573286000005</v>
      </c>
      <c r="D77" s="35">
        <f t="shared" ref="D77" si="32">H77+L77</f>
        <v>287.42766033999999</v>
      </c>
      <c r="E77" s="35">
        <f t="shared" ref="E77" si="33">I77+M77</f>
        <v>1114.0459206600001</v>
      </c>
      <c r="F77" s="35">
        <v>1285.34296851</v>
      </c>
      <c r="G77" s="35">
        <v>696.53872343</v>
      </c>
      <c r="H77" s="35">
        <v>266.2529758</v>
      </c>
      <c r="I77" s="35">
        <v>322.55126927999999</v>
      </c>
      <c r="J77" s="35">
        <v>908.29634535000002</v>
      </c>
      <c r="K77" s="35">
        <v>95.627009430000001</v>
      </c>
      <c r="L77" s="35">
        <v>21.174684540000001</v>
      </c>
      <c r="M77" s="35">
        <v>791.49465138000005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2268.23049158</v>
      </c>
      <c r="C78" s="35">
        <f t="shared" ref="C78" si="34">G78+K78</f>
        <v>850.37755240000001</v>
      </c>
      <c r="D78" s="35">
        <f t="shared" ref="D78" si="35">H78+L78</f>
        <v>286.34298896000001</v>
      </c>
      <c r="E78" s="35">
        <f t="shared" ref="E78" si="36">I78+M78</f>
        <v>1131.5099502200001</v>
      </c>
      <c r="F78" s="35">
        <v>1334.32787547</v>
      </c>
      <c r="G78" s="35">
        <v>749.13616439999998</v>
      </c>
      <c r="H78" s="35">
        <v>264.67147519000002</v>
      </c>
      <c r="I78" s="35">
        <v>320.52023587999997</v>
      </c>
      <c r="J78" s="35">
        <v>933.90261611000005</v>
      </c>
      <c r="K78" s="35">
        <v>101.241388</v>
      </c>
      <c r="L78" s="35">
        <v>21.671513770000001</v>
      </c>
      <c r="M78" s="35">
        <v>810.98971433999998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2245.5459232200001</v>
      </c>
      <c r="C79" s="35">
        <f t="shared" ref="C79" si="37">G79+K79</f>
        <v>836.10557345999996</v>
      </c>
      <c r="D79" s="35">
        <f t="shared" ref="D79" si="38">H79+L79</f>
        <v>284.97318194000002</v>
      </c>
      <c r="E79" s="35">
        <f t="shared" ref="E79" si="39">I79+M79</f>
        <v>1124.46716782</v>
      </c>
      <c r="F79" s="35">
        <v>1316.28938406</v>
      </c>
      <c r="G79" s="35">
        <v>735.57983674000002</v>
      </c>
      <c r="H79" s="35">
        <v>263.02300401000002</v>
      </c>
      <c r="I79" s="35">
        <v>317.68654330999999</v>
      </c>
      <c r="J79" s="35">
        <v>929.25653915999999</v>
      </c>
      <c r="K79" s="35">
        <v>100.52573672</v>
      </c>
      <c r="L79" s="35">
        <v>21.950177929999999</v>
      </c>
      <c r="M79" s="35">
        <v>806.78062451000005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2214.7480856699999</v>
      </c>
      <c r="C80" s="35">
        <f t="shared" ref="C80" si="40">G80+K80</f>
        <v>829.13861955000004</v>
      </c>
      <c r="D80" s="35">
        <f t="shared" ref="D80" si="41">H80+L80</f>
        <v>287.16714687000001</v>
      </c>
      <c r="E80" s="35">
        <f t="shared" ref="E80" si="42">I80+M80</f>
        <v>1098.4423192499999</v>
      </c>
      <c r="F80" s="35">
        <v>1309.2207931400001</v>
      </c>
      <c r="G80" s="35">
        <v>730.70919171000003</v>
      </c>
      <c r="H80" s="35">
        <v>265.70827783999999</v>
      </c>
      <c r="I80" s="35">
        <v>312.80332358999999</v>
      </c>
      <c r="J80" s="35">
        <v>905.52729252999995</v>
      </c>
      <c r="K80" s="35">
        <v>98.429427840000002</v>
      </c>
      <c r="L80" s="35">
        <v>21.458869029999999</v>
      </c>
      <c r="M80" s="35">
        <v>785.63899565999998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2205.89035384</v>
      </c>
      <c r="C81" s="35">
        <f t="shared" ref="C81" si="43">G81+K81</f>
        <v>826.51144300999999</v>
      </c>
      <c r="D81" s="35">
        <f t="shared" ref="D81" si="44">H81+L81</f>
        <v>292.98360972</v>
      </c>
      <c r="E81" s="35">
        <f t="shared" ref="E81" si="45">I81+M81</f>
        <v>1086.39530111</v>
      </c>
      <c r="F81" s="35">
        <v>1308.86486704</v>
      </c>
      <c r="G81" s="35">
        <v>727.75012009</v>
      </c>
      <c r="H81" s="35">
        <v>271.04955665</v>
      </c>
      <c r="I81" s="35">
        <v>310.06519029999998</v>
      </c>
      <c r="J81" s="35">
        <v>897.02548679999995</v>
      </c>
      <c r="K81" s="35">
        <v>98.761322919999998</v>
      </c>
      <c r="L81" s="35">
        <v>21.934053070000001</v>
      </c>
      <c r="M81" s="35">
        <v>776.33011080999995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2230.4031382799999</v>
      </c>
      <c r="C82" s="35">
        <f t="shared" ref="C82" si="46">G82+K82</f>
        <v>853.49464306000004</v>
      </c>
      <c r="D82" s="35">
        <f t="shared" ref="D82" si="47">H82+L82</f>
        <v>290.33257823999998</v>
      </c>
      <c r="E82" s="35">
        <f t="shared" ref="E82" si="48">I82+M82</f>
        <v>1086.5759169800001</v>
      </c>
      <c r="F82" s="35">
        <v>1293.8476119100001</v>
      </c>
      <c r="G82" s="35">
        <v>723.08031181000001</v>
      </c>
      <c r="H82" s="35">
        <v>267.10163742999998</v>
      </c>
      <c r="I82" s="35">
        <v>303.66566267000002</v>
      </c>
      <c r="J82" s="35">
        <v>936.55552637000005</v>
      </c>
      <c r="K82" s="35">
        <v>130.41433125</v>
      </c>
      <c r="L82" s="35">
        <v>23.23094081</v>
      </c>
      <c r="M82" s="35">
        <v>782.91025431000003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2246.0723011300001</v>
      </c>
      <c r="C83" s="35">
        <f t="shared" ref="C83" si="49">G83+K83</f>
        <v>876.95245149000004</v>
      </c>
      <c r="D83" s="35">
        <f t="shared" ref="D83" si="50">H83+L83</f>
        <v>297.63544941999999</v>
      </c>
      <c r="E83" s="35">
        <f t="shared" ref="E83" si="51">I83+M83</f>
        <v>1071.48440022</v>
      </c>
      <c r="F83" s="35">
        <v>1318.9529775999999</v>
      </c>
      <c r="G83" s="35">
        <v>747.17437953000001</v>
      </c>
      <c r="H83" s="35">
        <v>274.35651793</v>
      </c>
      <c r="I83" s="35">
        <v>297.42208013999999</v>
      </c>
      <c r="J83" s="35">
        <v>927.11932352999997</v>
      </c>
      <c r="K83" s="35">
        <v>129.77807196000001</v>
      </c>
      <c r="L83" s="35">
        <v>23.278931490000002</v>
      </c>
      <c r="M83" s="35">
        <v>774.06232007999995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2324.9965045600002</v>
      </c>
      <c r="C84" s="35">
        <f t="shared" ref="C84" si="52">G84+K84</f>
        <v>983.58474450999995</v>
      </c>
      <c r="D84" s="35">
        <f t="shared" ref="D84" si="53">H84+L84</f>
        <v>297.51880348999998</v>
      </c>
      <c r="E84" s="35">
        <f t="shared" ref="E84" si="54">I84+M84</f>
        <v>1043.8929565600001</v>
      </c>
      <c r="F84" s="35">
        <v>1417.87304399</v>
      </c>
      <c r="G84" s="35">
        <v>846.95656288999999</v>
      </c>
      <c r="H84" s="35">
        <v>274.32073774999998</v>
      </c>
      <c r="I84" s="35">
        <v>296.59574335000002</v>
      </c>
      <c r="J84" s="35">
        <v>907.12346057000002</v>
      </c>
      <c r="K84" s="35">
        <v>136.62818161999999</v>
      </c>
      <c r="L84" s="35">
        <v>23.198065740000001</v>
      </c>
      <c r="M84" s="35">
        <v>747.29721321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2407.17746842</v>
      </c>
      <c r="C85" s="35">
        <f t="shared" ref="C85" si="55">G85+K85</f>
        <v>984.27509315999998</v>
      </c>
      <c r="D85" s="35">
        <f t="shared" ref="D85" si="56">H85+L85</f>
        <v>340.33646528000003</v>
      </c>
      <c r="E85" s="35">
        <f t="shared" ref="E85" si="57">I85+M85</f>
        <v>1082.56590998</v>
      </c>
      <c r="F85" s="35">
        <v>1513.11842075</v>
      </c>
      <c r="G85" s="35">
        <v>905.79404732</v>
      </c>
      <c r="H85" s="35">
        <v>300.88368471000001</v>
      </c>
      <c r="I85" s="35">
        <v>306.44068872000003</v>
      </c>
      <c r="J85" s="35">
        <v>894.05904767000004</v>
      </c>
      <c r="K85" s="35">
        <v>78.481045839999993</v>
      </c>
      <c r="L85" s="35">
        <v>39.452780570000002</v>
      </c>
      <c r="M85" s="35">
        <v>776.12522125999999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2402.6522806600001</v>
      </c>
      <c r="C86" s="35">
        <f t="shared" ref="C86" si="58">G86+K86</f>
        <v>1016.62218961</v>
      </c>
      <c r="D86" s="35">
        <f t="shared" ref="D86" si="59">H86+L86</f>
        <v>347.63446307999999</v>
      </c>
      <c r="E86" s="35">
        <f t="shared" ref="E86" si="60">I86+M86</f>
        <v>1038.3956279700001</v>
      </c>
      <c r="F86" s="35">
        <v>1533.2643263699999</v>
      </c>
      <c r="G86" s="35">
        <v>915.87994454</v>
      </c>
      <c r="H86" s="35">
        <v>310.70568105000001</v>
      </c>
      <c r="I86" s="35">
        <v>306.67870077999999</v>
      </c>
      <c r="J86" s="35">
        <v>869.38795429000004</v>
      </c>
      <c r="K86" s="35">
        <v>100.74224507</v>
      </c>
      <c r="L86" s="35">
        <v>36.928782030000001</v>
      </c>
      <c r="M86" s="35">
        <v>731.71692718999998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2413.8229373999998</v>
      </c>
      <c r="C87" s="35">
        <f t="shared" ref="C87" si="61">G87+K87</f>
        <v>1033.1992157100001</v>
      </c>
      <c r="D87" s="35">
        <f t="shared" ref="D87" si="62">H87+L87</f>
        <v>353.45364675999997</v>
      </c>
      <c r="E87" s="35">
        <f t="shared" ref="E87" si="63">I87+M87</f>
        <v>1027.1700749300001</v>
      </c>
      <c r="F87" s="35">
        <v>1581.6472561400001</v>
      </c>
      <c r="G87" s="35">
        <v>956.03574868999999</v>
      </c>
      <c r="H87" s="35">
        <v>316.70482707999997</v>
      </c>
      <c r="I87" s="35">
        <v>308.90668037</v>
      </c>
      <c r="J87" s="35">
        <v>832.17568126000003</v>
      </c>
      <c r="K87" s="35">
        <v>77.163467019999999</v>
      </c>
      <c r="L87" s="35">
        <v>36.748819679999997</v>
      </c>
      <c r="M87" s="35">
        <v>718.26339456000005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2428.9907079200002</v>
      </c>
      <c r="C88" s="35">
        <f t="shared" ref="C88" si="64">G88+K88</f>
        <v>973.48534078</v>
      </c>
      <c r="D88" s="35">
        <f t="shared" ref="D88" si="65">H88+L88</f>
        <v>439.07125545999997</v>
      </c>
      <c r="E88" s="35">
        <f t="shared" ref="E88" si="66">I88+M88</f>
        <v>1016.4341116800001</v>
      </c>
      <c r="F88" s="35">
        <v>1608.19026863</v>
      </c>
      <c r="G88" s="35">
        <v>896.99321087999999</v>
      </c>
      <c r="H88" s="35">
        <v>403.03948058999998</v>
      </c>
      <c r="I88" s="35">
        <v>308.15757716000002</v>
      </c>
      <c r="J88" s="35">
        <v>820.80043928999999</v>
      </c>
      <c r="K88" s="35">
        <v>76.492129899999995</v>
      </c>
      <c r="L88" s="35">
        <v>36.03177487</v>
      </c>
      <c r="M88" s="35">
        <v>708.27653452000004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2446.6905965400001</v>
      </c>
      <c r="C89" s="35">
        <f t="shared" ref="C89" si="67">G89+K89</f>
        <v>1022.6519092</v>
      </c>
      <c r="D89" s="35">
        <f t="shared" ref="D89" si="68">H89+L89</f>
        <v>395.01022538000001</v>
      </c>
      <c r="E89" s="35">
        <f t="shared" ref="E89" si="69">I89+M89</f>
        <v>1029.02846196</v>
      </c>
      <c r="F89" s="35">
        <v>1641.1032842699999</v>
      </c>
      <c r="G89" s="35">
        <v>969.39872294999998</v>
      </c>
      <c r="H89" s="35">
        <v>360.54136347000002</v>
      </c>
      <c r="I89" s="35">
        <v>311.16319785000002</v>
      </c>
      <c r="J89" s="35">
        <v>805.58731226999998</v>
      </c>
      <c r="K89" s="35">
        <v>53.253186249999999</v>
      </c>
      <c r="L89" s="35">
        <v>34.468861910000001</v>
      </c>
      <c r="M89" s="35">
        <v>717.86526411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2514.3400552799999</v>
      </c>
      <c r="C90" s="35">
        <f t="shared" ref="C90" si="70">G90+K90</f>
        <v>1089.5204958100001</v>
      </c>
      <c r="D90" s="35">
        <f t="shared" ref="D90" si="71">H90+L90</f>
        <v>412.47183676999998</v>
      </c>
      <c r="E90" s="35">
        <f t="shared" ref="E90" si="72">I90+M90</f>
        <v>1012.3477227000001</v>
      </c>
      <c r="F90" s="35">
        <v>1725.9593489700001</v>
      </c>
      <c r="G90" s="35">
        <v>1036.9735109600001</v>
      </c>
      <c r="H90" s="35">
        <v>378.37023349999998</v>
      </c>
      <c r="I90" s="35">
        <v>310.61560451000003</v>
      </c>
      <c r="J90" s="35">
        <v>788.38070631000005</v>
      </c>
      <c r="K90" s="35">
        <v>52.546984850000001</v>
      </c>
      <c r="L90" s="35">
        <v>34.101603269999998</v>
      </c>
      <c r="M90" s="35">
        <v>701.73211819000005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2588.7345062700001</v>
      </c>
      <c r="C91" s="35">
        <f t="shared" ref="C91" si="73">G91+K91</f>
        <v>1121.6295818900001</v>
      </c>
      <c r="D91" s="35">
        <f t="shared" ref="D91" si="74">H91+L91</f>
        <v>434.31663178000002</v>
      </c>
      <c r="E91" s="35">
        <f t="shared" ref="E91" si="75">I91+M91</f>
        <v>1032.7882926</v>
      </c>
      <c r="F91" s="35">
        <v>1775.7268446400001</v>
      </c>
      <c r="G91" s="35">
        <v>1067.12527439</v>
      </c>
      <c r="H91" s="35">
        <v>399.03482234000001</v>
      </c>
      <c r="I91" s="35">
        <v>309.56674791</v>
      </c>
      <c r="J91" s="35">
        <v>813.00766163000003</v>
      </c>
      <c r="K91" s="35">
        <v>54.504307500000003</v>
      </c>
      <c r="L91" s="35">
        <v>35.281809440000004</v>
      </c>
      <c r="M91" s="35">
        <v>723.22154468999997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2625.1052159300002</v>
      </c>
      <c r="C92" s="35">
        <f t="shared" ref="C92" si="76">G92+K92</f>
        <v>1166.2888721699999</v>
      </c>
      <c r="D92" s="35">
        <f t="shared" ref="D92" si="77">H92+L92</f>
        <v>421.71881994</v>
      </c>
      <c r="E92" s="35">
        <f t="shared" ref="E92" si="78">I92+M92</f>
        <v>1037.0975238200001</v>
      </c>
      <c r="F92" s="35">
        <v>1811.83307038</v>
      </c>
      <c r="G92" s="35">
        <v>1111.1484432899999</v>
      </c>
      <c r="H92" s="35">
        <v>386.16479607999997</v>
      </c>
      <c r="I92" s="35">
        <v>314.51983101000002</v>
      </c>
      <c r="J92" s="35">
        <v>813.27214555</v>
      </c>
      <c r="K92" s="35">
        <v>55.140428880000002</v>
      </c>
      <c r="L92" s="35">
        <v>35.554023860000001</v>
      </c>
      <c r="M92" s="35">
        <v>722.57769281000003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2642.6026199299999</v>
      </c>
      <c r="C93" s="35">
        <f t="shared" ref="C93" si="79">G93+K93</f>
        <v>1195.0116971300001</v>
      </c>
      <c r="D93" s="35">
        <f t="shared" ref="D93" si="80">H93+L93</f>
        <v>432.06668560000003</v>
      </c>
      <c r="E93" s="35">
        <f t="shared" ref="E93" si="81">I93+M93</f>
        <v>1015.5242372</v>
      </c>
      <c r="F93" s="35">
        <v>1851.94225835</v>
      </c>
      <c r="G93" s="35">
        <v>1139.4929681900001</v>
      </c>
      <c r="H93" s="35">
        <v>397.18213830000002</v>
      </c>
      <c r="I93" s="35">
        <v>315.26715186000001</v>
      </c>
      <c r="J93" s="35">
        <v>790.66036157999997</v>
      </c>
      <c r="K93" s="35">
        <v>55.518728940000003</v>
      </c>
      <c r="L93" s="35">
        <v>34.884547300000001</v>
      </c>
      <c r="M93" s="35">
        <v>700.25708534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2827.92218628</v>
      </c>
      <c r="C94" s="35">
        <f t="shared" ref="C94" si="82">G94+K94</f>
        <v>1083.6098184999998</v>
      </c>
      <c r="D94" s="35">
        <f t="shared" ref="D94" si="83">H94+L94</f>
        <v>630.74004953999997</v>
      </c>
      <c r="E94" s="35">
        <f t="shared" ref="E94" si="84">I94+M94</f>
        <v>1113.5723182400002</v>
      </c>
      <c r="F94" s="35">
        <v>1933.99645616</v>
      </c>
      <c r="G94" s="35">
        <v>1025.8298122199999</v>
      </c>
      <c r="H94" s="35">
        <v>590.77487771999995</v>
      </c>
      <c r="I94" s="35">
        <v>317.39176622000002</v>
      </c>
      <c r="J94" s="35">
        <v>893.92573012000003</v>
      </c>
      <c r="K94" s="35">
        <v>57.780006280000002</v>
      </c>
      <c r="L94" s="35">
        <v>39.965171820000002</v>
      </c>
      <c r="M94" s="35">
        <v>796.18055202000005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2792.6326416900001</v>
      </c>
      <c r="C95" s="35">
        <f t="shared" ref="C95" si="85">G95+K95</f>
        <v>1330.19718399</v>
      </c>
      <c r="D95" s="35">
        <f t="shared" ref="D95" si="86">H95+L95</f>
        <v>454.39667723000002</v>
      </c>
      <c r="E95" s="35">
        <f t="shared" ref="E95" si="87">I95+M95</f>
        <v>1008.03878047</v>
      </c>
      <c r="F95" s="35">
        <v>1988.0394064499999</v>
      </c>
      <c r="G95" s="35">
        <v>1253.8086695699999</v>
      </c>
      <c r="H95" s="35">
        <v>418.47033031000001</v>
      </c>
      <c r="I95" s="35">
        <v>315.76040656999999</v>
      </c>
      <c r="J95" s="35">
        <v>804.59323524000001</v>
      </c>
      <c r="K95" s="35">
        <v>76.388514420000007</v>
      </c>
      <c r="L95" s="35">
        <v>35.92634692</v>
      </c>
      <c r="M95" s="35">
        <v>692.27837390000002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2772.71250091</v>
      </c>
      <c r="C96" s="35">
        <f t="shared" ref="C96" si="88">G96+K96</f>
        <v>1323.67893927</v>
      </c>
      <c r="D96" s="35">
        <f t="shared" ref="D96" si="89">H96+L96</f>
        <v>467.43268270999999</v>
      </c>
      <c r="E96" s="35">
        <f t="shared" ref="E96" si="90">I96+M96</f>
        <v>981.60087893000002</v>
      </c>
      <c r="F96" s="35">
        <v>2003.8363572400001</v>
      </c>
      <c r="G96" s="35">
        <v>1261.8434278899999</v>
      </c>
      <c r="H96" s="35">
        <v>424.10558673999998</v>
      </c>
      <c r="I96" s="35">
        <v>317.88734261000002</v>
      </c>
      <c r="J96" s="35">
        <v>768.87614367000003</v>
      </c>
      <c r="K96" s="35">
        <v>61.83551138</v>
      </c>
      <c r="L96" s="35">
        <v>43.327095970000002</v>
      </c>
      <c r="M96" s="35">
        <v>663.71353632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2814.39600634</v>
      </c>
      <c r="C97" s="35">
        <f t="shared" ref="C97" si="91">G97+K97</f>
        <v>1368.94427178</v>
      </c>
      <c r="D97" s="35">
        <f t="shared" ref="D97" si="92">H97+L97</f>
        <v>478.12095676000001</v>
      </c>
      <c r="E97" s="35">
        <f t="shared" ref="E97" si="93">I97+M97</f>
        <v>967.33077780000008</v>
      </c>
      <c r="F97" s="35">
        <v>2063.83504808</v>
      </c>
      <c r="G97" s="35">
        <v>1307.6953682799999</v>
      </c>
      <c r="H97" s="35">
        <v>436.74392101000001</v>
      </c>
      <c r="I97" s="35">
        <v>319.39575879</v>
      </c>
      <c r="J97" s="35">
        <v>750.56095826000001</v>
      </c>
      <c r="K97" s="35">
        <v>61.248903499999997</v>
      </c>
      <c r="L97" s="35">
        <v>41.377035749999997</v>
      </c>
      <c r="M97" s="35">
        <v>647.93501901000002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2840.3030100400001</v>
      </c>
      <c r="C98" s="35">
        <f t="shared" ref="C98" si="94">G98+K98</f>
        <v>1386.17401748</v>
      </c>
      <c r="D98" s="35">
        <f t="shared" ref="D98" si="95">H98+L98</f>
        <v>490.92961636000001</v>
      </c>
      <c r="E98" s="35">
        <f t="shared" ref="E98" si="96">I98+M98</f>
        <v>963.19937619999996</v>
      </c>
      <c r="F98" s="35">
        <v>2100.15758284</v>
      </c>
      <c r="G98" s="35">
        <v>1325.4766618199999</v>
      </c>
      <c r="H98" s="35">
        <v>450.31366974000002</v>
      </c>
      <c r="I98" s="35">
        <v>324.36725128</v>
      </c>
      <c r="J98" s="35">
        <v>740.14542719999997</v>
      </c>
      <c r="K98" s="35">
        <v>60.697355659999999</v>
      </c>
      <c r="L98" s="35">
        <v>40.615946620000003</v>
      </c>
      <c r="M98" s="35">
        <v>638.83212491999996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2904.1379654299999</v>
      </c>
      <c r="C99" s="35">
        <f t="shared" ref="C99" si="97">G99+K99</f>
        <v>1424.4969992599999</v>
      </c>
      <c r="D99" s="35">
        <f t="shared" ref="D99" si="98">H99+L99</f>
        <v>519.6099504</v>
      </c>
      <c r="E99" s="35">
        <f t="shared" ref="E99" si="99">I99+M99</f>
        <v>960.03101577000007</v>
      </c>
      <c r="F99" s="35">
        <v>2170.16157905</v>
      </c>
      <c r="G99" s="35">
        <v>1363.68521794</v>
      </c>
      <c r="H99" s="35">
        <v>479.02501081000003</v>
      </c>
      <c r="I99" s="35">
        <v>327.4513503</v>
      </c>
      <c r="J99" s="35">
        <v>733.97638638000001</v>
      </c>
      <c r="K99" s="35">
        <v>60.811781320000001</v>
      </c>
      <c r="L99" s="35">
        <v>40.584939589999998</v>
      </c>
      <c r="M99" s="35">
        <v>632.57966547000001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2903.0382261899999</v>
      </c>
      <c r="C100" s="35">
        <f t="shared" ref="C100" si="100">G100+K100</f>
        <v>1424.2972260299998</v>
      </c>
      <c r="D100" s="35">
        <f t="shared" ref="D100" si="101">H100+L100</f>
        <v>527.52504169999997</v>
      </c>
      <c r="E100" s="35">
        <f t="shared" ref="E100" si="102">I100+M100</f>
        <v>951.21595846000002</v>
      </c>
      <c r="F100" s="35">
        <v>2180.8555971199999</v>
      </c>
      <c r="G100" s="35">
        <v>1362.9843470799999</v>
      </c>
      <c r="H100" s="35">
        <v>486.67361142999999</v>
      </c>
      <c r="I100" s="35">
        <v>331.19763861000001</v>
      </c>
      <c r="J100" s="35">
        <v>722.18262906999996</v>
      </c>
      <c r="K100" s="35">
        <v>61.312878949999998</v>
      </c>
      <c r="L100" s="35">
        <v>40.851430270000002</v>
      </c>
      <c r="M100" s="35">
        <v>620.01831985000001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2950.5921033899999</v>
      </c>
      <c r="C101" s="35">
        <f t="shared" ref="C101" si="103">G101+K101</f>
        <v>1450.11052088</v>
      </c>
      <c r="D101" s="35">
        <f t="shared" ref="D101" si="104">H101+L101</f>
        <v>541.82539025999995</v>
      </c>
      <c r="E101" s="35">
        <f t="shared" ref="E101" si="105">I101+M101</f>
        <v>958.65619225</v>
      </c>
      <c r="F101" s="35">
        <v>2227.1892652900001</v>
      </c>
      <c r="G101" s="35">
        <v>1387.1433592599999</v>
      </c>
      <c r="H101" s="35">
        <v>501.18479671</v>
      </c>
      <c r="I101" s="35">
        <v>338.86110932000003</v>
      </c>
      <c r="J101" s="35">
        <v>723.40283810000005</v>
      </c>
      <c r="K101" s="35">
        <v>62.967161619999999</v>
      </c>
      <c r="L101" s="35">
        <v>40.640593549999998</v>
      </c>
      <c r="M101" s="35">
        <v>619.79508293000004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3251.2242700699999</v>
      </c>
      <c r="C102" s="35">
        <f t="shared" ref="C102" si="106">G102+K102</f>
        <v>1514.1859984600001</v>
      </c>
      <c r="D102" s="35">
        <f t="shared" ref="D102" si="107">H102+L102</f>
        <v>565.77659755000002</v>
      </c>
      <c r="E102" s="35">
        <f t="shared" ref="E102" si="108">I102+M102</f>
        <v>1171.2616740600001</v>
      </c>
      <c r="F102" s="35">
        <v>2314.0199837499999</v>
      </c>
      <c r="G102" s="35">
        <v>1447.29660324</v>
      </c>
      <c r="H102" s="35">
        <v>519.46315392999998</v>
      </c>
      <c r="I102" s="35">
        <v>347.26022657999999</v>
      </c>
      <c r="J102" s="35">
        <v>937.20428632000005</v>
      </c>
      <c r="K102" s="35">
        <v>66.889395219999997</v>
      </c>
      <c r="L102" s="35">
        <v>46.313443620000001</v>
      </c>
      <c r="M102" s="35">
        <v>824.00144748000002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3271.3356171700002</v>
      </c>
      <c r="C103" s="35">
        <f t="shared" ref="C103" si="109">G103+K103</f>
        <v>1531.3130354099999</v>
      </c>
      <c r="D103" s="35">
        <f t="shared" ref="D103" si="110">H103+L103</f>
        <v>573.60006740999995</v>
      </c>
      <c r="E103" s="35">
        <f t="shared" ref="E103" si="111">I103+M103</f>
        <v>1166.42251435</v>
      </c>
      <c r="F103" s="35">
        <v>2342.6914381199999</v>
      </c>
      <c r="G103" s="35">
        <v>1464.0410643299999</v>
      </c>
      <c r="H103" s="35">
        <v>527.06390012999998</v>
      </c>
      <c r="I103" s="35">
        <v>351.58647366000002</v>
      </c>
      <c r="J103" s="35">
        <v>928.64417905000005</v>
      </c>
      <c r="K103" s="35">
        <v>67.27197108</v>
      </c>
      <c r="L103" s="35">
        <v>46.536167280000001</v>
      </c>
      <c r="M103" s="35">
        <v>814.83604069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3296.7537182699998</v>
      </c>
      <c r="C104" s="35">
        <f t="shared" ref="C104" si="112">G104+K104</f>
        <v>1557.01294992</v>
      </c>
      <c r="D104" s="35">
        <f t="shared" ref="D104" si="113">H104+L104</f>
        <v>586.72550151000007</v>
      </c>
      <c r="E104" s="35">
        <f t="shared" ref="E104" si="114">I104+M104</f>
        <v>1153.0152668400001</v>
      </c>
      <c r="F104" s="35">
        <v>2373.2643265299998</v>
      </c>
      <c r="G104" s="35">
        <v>1489.6960539300001</v>
      </c>
      <c r="H104" s="35">
        <v>540.49146728000005</v>
      </c>
      <c r="I104" s="35">
        <v>343.07680532000001</v>
      </c>
      <c r="J104" s="35">
        <v>923.48939173999997</v>
      </c>
      <c r="K104" s="35">
        <v>67.316895990000006</v>
      </c>
      <c r="L104" s="35">
        <v>46.234034229999999</v>
      </c>
      <c r="M104" s="35">
        <v>809.93846152000003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3331.80337611</v>
      </c>
      <c r="C105" s="35">
        <f t="shared" ref="C105" si="115">G105+K105</f>
        <v>1571.2871485600001</v>
      </c>
      <c r="D105" s="35">
        <f t="shared" ref="D105" si="116">H105+L105</f>
        <v>600.63731026000005</v>
      </c>
      <c r="E105" s="35">
        <f t="shared" ref="E105" si="117">I105+M105</f>
        <v>1159.8789172900001</v>
      </c>
      <c r="F105" s="35">
        <v>2406.69870782</v>
      </c>
      <c r="G105" s="35">
        <v>1503.082265</v>
      </c>
      <c r="H105" s="35">
        <v>553.94681625999999</v>
      </c>
      <c r="I105" s="35">
        <v>349.66962655999998</v>
      </c>
      <c r="J105" s="35">
        <v>925.10466828999995</v>
      </c>
      <c r="K105" s="35">
        <v>68.204883559999999</v>
      </c>
      <c r="L105" s="35">
        <v>46.690494000000001</v>
      </c>
      <c r="M105" s="35">
        <v>810.20929073000002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3192.5805397200002</v>
      </c>
      <c r="C106" s="35">
        <f t="shared" ref="C106" si="118">G106+K106</f>
        <v>1513.6523705999998</v>
      </c>
      <c r="D106" s="35">
        <f t="shared" ref="D106" si="119">H106+L106</f>
        <v>595.65559680000001</v>
      </c>
      <c r="E106" s="35">
        <f t="shared" ref="E106" si="120">I106+M106</f>
        <v>1083.2725723200001</v>
      </c>
      <c r="F106" s="35">
        <v>2396.1444783500001</v>
      </c>
      <c r="G106" s="35">
        <v>1491.2061655299999</v>
      </c>
      <c r="H106" s="35">
        <v>559.61064002000001</v>
      </c>
      <c r="I106" s="35">
        <v>345.32767280000002</v>
      </c>
      <c r="J106" s="35">
        <v>796.43606136999995</v>
      </c>
      <c r="K106" s="35">
        <v>22.446205070000001</v>
      </c>
      <c r="L106" s="35">
        <v>36.04495678</v>
      </c>
      <c r="M106" s="35">
        <v>737.94489952000004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3244.3057128800001</v>
      </c>
      <c r="C107" s="35">
        <f t="shared" ref="C107" si="121">G107+K107</f>
        <v>1548.3913722599998</v>
      </c>
      <c r="D107" s="35">
        <f t="shared" ref="D107" si="122">H107+L107</f>
        <v>609.88667380000004</v>
      </c>
      <c r="E107" s="35">
        <f t="shared" ref="E107" si="123">I107+M107</f>
        <v>1086.0276668199999</v>
      </c>
      <c r="F107" s="35">
        <v>2445.0003094899998</v>
      </c>
      <c r="G107" s="35">
        <v>1525.7882989499999</v>
      </c>
      <c r="H107" s="35">
        <v>573.65450876</v>
      </c>
      <c r="I107" s="35">
        <v>345.55750178</v>
      </c>
      <c r="J107" s="35">
        <v>799.30540339000004</v>
      </c>
      <c r="K107" s="35">
        <v>22.603073309999999</v>
      </c>
      <c r="L107" s="35">
        <v>36.232165039999998</v>
      </c>
      <c r="M107" s="35">
        <v>740.47016503999998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3266.2088947299999</v>
      </c>
      <c r="C108" s="35">
        <f t="shared" ref="C108" si="124">G108+K108</f>
        <v>1570.07442995</v>
      </c>
      <c r="D108" s="35">
        <f t="shared" ref="D108" si="125">H108+L108</f>
        <v>623.03875276999997</v>
      </c>
      <c r="E108" s="35">
        <f t="shared" ref="E108" si="126">I108+M108</f>
        <v>1073.0957120099999</v>
      </c>
      <c r="F108" s="35">
        <v>2488.3479979499998</v>
      </c>
      <c r="G108" s="35">
        <v>1547.9591544</v>
      </c>
      <c r="H108" s="35">
        <v>587.67112148000001</v>
      </c>
      <c r="I108" s="35">
        <v>352.71772206999998</v>
      </c>
      <c r="J108" s="35">
        <v>777.86089677999996</v>
      </c>
      <c r="K108" s="35">
        <v>22.11527555</v>
      </c>
      <c r="L108" s="35">
        <v>35.367631289999999</v>
      </c>
      <c r="M108" s="35">
        <v>720.37798994000002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3333.13027818</v>
      </c>
      <c r="C109" s="35">
        <f t="shared" ref="C109" si="127">G109+K109</f>
        <v>1679.28952471</v>
      </c>
      <c r="D109" s="35">
        <f t="shared" ref="D109" si="128">H109+L109</f>
        <v>625.28586969000003</v>
      </c>
      <c r="E109" s="35">
        <f t="shared" ref="E109" si="129">I109+M109</f>
        <v>1028.5548837800002</v>
      </c>
      <c r="F109" s="35">
        <v>2548.02717398</v>
      </c>
      <c r="G109" s="35">
        <v>1621.56533831</v>
      </c>
      <c r="H109" s="35">
        <v>589.92144177</v>
      </c>
      <c r="I109" s="35">
        <v>336.54039390000003</v>
      </c>
      <c r="J109" s="35">
        <v>785.10310419999996</v>
      </c>
      <c r="K109" s="35">
        <v>57.724186400000001</v>
      </c>
      <c r="L109" s="35">
        <v>35.364427919999997</v>
      </c>
      <c r="M109" s="35">
        <v>692.01448988000004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3335.3837812000002</v>
      </c>
      <c r="C110" s="35">
        <f t="shared" ref="C110" si="130">G110+K110</f>
        <v>1596.7936044999999</v>
      </c>
      <c r="D110" s="35">
        <f t="shared" ref="D110" si="131">H110+L110</f>
        <v>679.57933128999991</v>
      </c>
      <c r="E110" s="35">
        <f t="shared" ref="E110" si="132">I110+M110</f>
        <v>1059.01084541</v>
      </c>
      <c r="F110" s="35">
        <v>2577.01239979</v>
      </c>
      <c r="G110" s="35">
        <v>1574.81464007</v>
      </c>
      <c r="H110" s="35">
        <v>644.82062271999996</v>
      </c>
      <c r="I110" s="35">
        <v>357.377137</v>
      </c>
      <c r="J110" s="35">
        <v>758.37138141000003</v>
      </c>
      <c r="K110" s="35">
        <v>21.978964430000001</v>
      </c>
      <c r="L110" s="35">
        <v>34.758708570000003</v>
      </c>
      <c r="M110" s="35">
        <v>701.63370841000005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3361.0809893599999</v>
      </c>
      <c r="C111" s="35">
        <f t="shared" ref="C111" si="133">G111+K111</f>
        <v>1634.7210110799999</v>
      </c>
      <c r="D111" s="35">
        <f t="shared" ref="D111" si="134">H111+L111</f>
        <v>701.31398073999992</v>
      </c>
      <c r="E111" s="35">
        <f t="shared" ref="E111" si="135">I111+M111</f>
        <v>1025.0459975399999</v>
      </c>
      <c r="F111" s="35">
        <v>2638.78370236</v>
      </c>
      <c r="G111" s="35">
        <v>1612.42440407</v>
      </c>
      <c r="H111" s="35">
        <v>667.08625488999996</v>
      </c>
      <c r="I111" s="35">
        <v>359.27304340000001</v>
      </c>
      <c r="J111" s="35">
        <v>722.29728699999998</v>
      </c>
      <c r="K111" s="35">
        <v>22.296607009999999</v>
      </c>
      <c r="L111" s="35">
        <v>34.227725849999999</v>
      </c>
      <c r="M111" s="35">
        <v>665.77295414000002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3071.2777228599998</v>
      </c>
      <c r="C112" s="35">
        <f t="shared" ref="C112" si="136">G112+K112</f>
        <v>1676.9298627000001</v>
      </c>
      <c r="D112" s="35">
        <f t="shared" ref="D112" si="137">H112+L112</f>
        <v>653.07287185999996</v>
      </c>
      <c r="E112" s="35">
        <f t="shared" ref="E112" si="138">I112+M112</f>
        <v>741.27498830000002</v>
      </c>
      <c r="F112" s="35">
        <v>2624.7966494799998</v>
      </c>
      <c r="G112" s="35">
        <v>1655.14941282</v>
      </c>
      <c r="H112" s="35">
        <v>630.76553909999996</v>
      </c>
      <c r="I112" s="35">
        <v>338.88169756000002</v>
      </c>
      <c r="J112" s="35">
        <v>446.48107338</v>
      </c>
      <c r="K112" s="35">
        <v>21.780449879999999</v>
      </c>
      <c r="L112" s="35">
        <v>22.307332760000001</v>
      </c>
      <c r="M112" s="35">
        <v>402.39329074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3079.2812072699999</v>
      </c>
      <c r="C113" s="35">
        <f t="shared" ref="C113" si="139">G113+K113</f>
        <v>1696.43948258</v>
      </c>
      <c r="D113" s="35">
        <f t="shared" ref="D113" si="140">H113+L113</f>
        <v>667.53573327000004</v>
      </c>
      <c r="E113" s="35">
        <f t="shared" ref="E113" si="141">I113+M113</f>
        <v>715.30599142000005</v>
      </c>
      <c r="F113" s="35">
        <v>2663.02739776</v>
      </c>
      <c r="G113" s="35">
        <v>1675.46605391</v>
      </c>
      <c r="H113" s="35">
        <v>648.81431086999999</v>
      </c>
      <c r="I113" s="35">
        <v>338.74703297999997</v>
      </c>
      <c r="J113" s="35">
        <v>416.25380951</v>
      </c>
      <c r="K113" s="35">
        <v>20.973428670000001</v>
      </c>
      <c r="L113" s="35">
        <v>18.721422400000002</v>
      </c>
      <c r="M113" s="35">
        <v>376.55895844000003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3158.03947995</v>
      </c>
      <c r="C114" s="35">
        <f t="shared" ref="C114" si="142">G114+K114</f>
        <v>1713.6082689299999</v>
      </c>
      <c r="D114" s="35">
        <f t="shared" ref="D114" si="143">H114+L114</f>
        <v>721.9832879999999</v>
      </c>
      <c r="E114" s="35">
        <f t="shared" ref="E114" si="144">I114+M114</f>
        <v>722.44792301999996</v>
      </c>
      <c r="F114" s="35">
        <v>2741.7600221600001</v>
      </c>
      <c r="G114" s="35">
        <v>1692.41513558</v>
      </c>
      <c r="H114" s="35">
        <v>703.15062724999996</v>
      </c>
      <c r="I114" s="35">
        <v>346.19425933000002</v>
      </c>
      <c r="J114" s="35">
        <v>416.27945778999998</v>
      </c>
      <c r="K114" s="35">
        <v>21.19313335</v>
      </c>
      <c r="L114" s="35">
        <v>18.832660749999999</v>
      </c>
      <c r="M114" s="35">
        <v>376.25366369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3163.6386817500002</v>
      </c>
      <c r="C115" s="35">
        <f t="shared" ref="C115" si="145">G115+K115</f>
        <v>1722.12492032</v>
      </c>
      <c r="D115" s="35">
        <f t="shared" ref="D115" si="146">H115+L115</f>
        <v>737.41595900000004</v>
      </c>
      <c r="E115" s="35">
        <f t="shared" ref="E115" si="147">I115+M115</f>
        <v>704.09780243</v>
      </c>
      <c r="F115" s="35">
        <v>2768.23467016</v>
      </c>
      <c r="G115" s="35">
        <v>1701.8093141700001</v>
      </c>
      <c r="H115" s="35">
        <v>719.43934864000005</v>
      </c>
      <c r="I115" s="35">
        <v>346.98600735000002</v>
      </c>
      <c r="J115" s="35">
        <v>395.40401158999998</v>
      </c>
      <c r="K115" s="35">
        <v>20.315606150000001</v>
      </c>
      <c r="L115" s="35">
        <v>17.976610359999999</v>
      </c>
      <c r="M115" s="35">
        <v>357.11179507999998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3210.8406370600001</v>
      </c>
      <c r="C116" s="35">
        <f t="shared" ref="C116" si="148">G116+K116</f>
        <v>1709.5870913399999</v>
      </c>
      <c r="D116" s="35">
        <f t="shared" ref="D116" si="149">H116+L116</f>
        <v>755.06444505000002</v>
      </c>
      <c r="E116" s="35">
        <f t="shared" ref="E116" si="150">I116+M116</f>
        <v>746.18910067000002</v>
      </c>
      <c r="F116" s="35">
        <v>2811.07912592</v>
      </c>
      <c r="G116" s="35">
        <v>1697.0499327</v>
      </c>
      <c r="H116" s="35">
        <v>736.40503060000003</v>
      </c>
      <c r="I116" s="35">
        <v>377.62416261999999</v>
      </c>
      <c r="J116" s="35">
        <v>399.76151113999998</v>
      </c>
      <c r="K116" s="35">
        <v>12.537158639999999</v>
      </c>
      <c r="L116" s="35">
        <v>18.65941445</v>
      </c>
      <c r="M116" s="35">
        <v>368.56493805000002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3210.4925665300002</v>
      </c>
      <c r="C117" s="35">
        <f t="shared" ref="C117" si="151">G117+K117</f>
        <v>1710.6281527399999</v>
      </c>
      <c r="D117" s="35">
        <f t="shared" ref="D117" si="152">H117+L117</f>
        <v>767.67299721000006</v>
      </c>
      <c r="E117" s="35">
        <f t="shared" ref="E117" si="153">I117+M117</f>
        <v>732.19141658000001</v>
      </c>
      <c r="F117" s="35">
        <v>2826.18315196</v>
      </c>
      <c r="G117" s="35">
        <v>1698.45802938</v>
      </c>
      <c r="H117" s="35">
        <v>749.77889067000001</v>
      </c>
      <c r="I117" s="35">
        <v>377.94623190999999</v>
      </c>
      <c r="J117" s="35">
        <v>384.30941457</v>
      </c>
      <c r="K117" s="35">
        <v>12.17012336</v>
      </c>
      <c r="L117" s="35">
        <v>17.894106539999999</v>
      </c>
      <c r="M117" s="35">
        <v>354.24518467000001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3223.9634778599998</v>
      </c>
      <c r="C118" s="35">
        <f t="shared" ref="C118" si="154">G118+K118</f>
        <v>1725.6855209500002</v>
      </c>
      <c r="D118" s="35">
        <f t="shared" ref="D118" si="155">H118+L118</f>
        <v>778.40388530999996</v>
      </c>
      <c r="E118" s="35">
        <f t="shared" ref="E118" si="156">I118+M118</f>
        <v>719.87407159999998</v>
      </c>
      <c r="F118" s="35">
        <v>2871.1921745300001</v>
      </c>
      <c r="G118" s="35">
        <v>1724.3987877500001</v>
      </c>
      <c r="H118" s="35">
        <v>761.35975102999998</v>
      </c>
      <c r="I118" s="35">
        <v>385.43363575000001</v>
      </c>
      <c r="J118" s="35">
        <v>352.77130333000002</v>
      </c>
      <c r="K118" s="35">
        <v>1.2867332</v>
      </c>
      <c r="L118" s="35">
        <v>17.044134280000002</v>
      </c>
      <c r="M118" s="35">
        <v>334.44043584999997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3291.1403382399999</v>
      </c>
      <c r="C119" s="35">
        <f t="shared" ref="C119" si="157">G119+K119</f>
        <v>1760.6972661899999</v>
      </c>
      <c r="D119" s="35">
        <f t="shared" ref="D119" si="158">H119+L119</f>
        <v>791.61067006999997</v>
      </c>
      <c r="E119" s="35">
        <f t="shared" ref="E119" si="159">I119+M119</f>
        <v>738.83240197999999</v>
      </c>
      <c r="F119" s="35">
        <v>2920.0595958600002</v>
      </c>
      <c r="G119" s="35">
        <v>1759.35010212</v>
      </c>
      <c r="H119" s="35">
        <v>773.68299325999999</v>
      </c>
      <c r="I119" s="35">
        <v>387.02650047999998</v>
      </c>
      <c r="J119" s="35">
        <v>371.08074238</v>
      </c>
      <c r="K119" s="35">
        <v>1.34716407</v>
      </c>
      <c r="L119" s="35">
        <v>17.927676810000001</v>
      </c>
      <c r="M119" s="35">
        <v>351.8059015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3328.5802869600002</v>
      </c>
      <c r="C120" s="35">
        <f t="shared" ref="C120" si="160">G120+K120</f>
        <v>1782.1409306100002</v>
      </c>
      <c r="D120" s="35">
        <f t="shared" ref="D120" si="161">H120+L120</f>
        <v>809.10781903999998</v>
      </c>
      <c r="E120" s="35">
        <f t="shared" ref="E120" si="162">I120+M120</f>
        <v>737.33153730999993</v>
      </c>
      <c r="F120" s="35">
        <v>2964.1813680300002</v>
      </c>
      <c r="G120" s="35">
        <v>1780.8154565100001</v>
      </c>
      <c r="H120" s="35">
        <v>791.43647183999997</v>
      </c>
      <c r="I120" s="35">
        <v>391.92943967999997</v>
      </c>
      <c r="J120" s="35">
        <v>364.39891892999998</v>
      </c>
      <c r="K120" s="35">
        <v>1.3254741000000001</v>
      </c>
      <c r="L120" s="35">
        <v>17.6713472</v>
      </c>
      <c r="M120" s="35">
        <v>345.40209763000001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3424.3466176799998</v>
      </c>
      <c r="C121" s="35">
        <f t="shared" ref="C121" si="163">G121+K121</f>
        <v>1826.06944587</v>
      </c>
      <c r="D121" s="35">
        <f t="shared" ref="D121" si="164">H121+L121</f>
        <v>822.84951102000002</v>
      </c>
      <c r="E121" s="35">
        <f t="shared" ref="E121" si="165">I121+M121</f>
        <v>775.42766079</v>
      </c>
      <c r="F121" s="35">
        <v>3010.1002489299999</v>
      </c>
      <c r="G121" s="35">
        <v>1824.4450474600001</v>
      </c>
      <c r="H121" s="35">
        <v>802.65472027999999</v>
      </c>
      <c r="I121" s="35">
        <v>383.00048119000002</v>
      </c>
      <c r="J121" s="35">
        <v>414.24636874999999</v>
      </c>
      <c r="K121" s="35">
        <v>1.62439841</v>
      </c>
      <c r="L121" s="35">
        <v>20.194790739999998</v>
      </c>
      <c r="M121" s="35">
        <v>392.42717959999999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3301.89846304</v>
      </c>
      <c r="C122" s="35">
        <f t="shared" ref="C122" si="166">G122+K122</f>
        <v>1725.0607167999999</v>
      </c>
      <c r="D122" s="35">
        <f t="shared" ref="D122" si="167">H122+L122</f>
        <v>803.82740845000001</v>
      </c>
      <c r="E122" s="35">
        <f t="shared" ref="E122" si="168">I122+M122</f>
        <v>773.01033778999999</v>
      </c>
      <c r="F122" s="35">
        <v>2903.9171856399998</v>
      </c>
      <c r="G122" s="35">
        <v>1723.55270208</v>
      </c>
      <c r="H122" s="35">
        <v>784.41514353000002</v>
      </c>
      <c r="I122" s="35">
        <v>395.94934002999997</v>
      </c>
      <c r="J122" s="35">
        <v>397.98127740000001</v>
      </c>
      <c r="K122" s="35">
        <v>1.50801472</v>
      </c>
      <c r="L122" s="35">
        <v>19.412264919999998</v>
      </c>
      <c r="M122" s="35">
        <v>377.06099776000002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3292.6375631800001</v>
      </c>
      <c r="C123" s="35">
        <f t="shared" ref="C123" si="169">G123+K123</f>
        <v>1739.7024973100001</v>
      </c>
      <c r="D123" s="35">
        <f t="shared" ref="D123" si="170">H123+L123</f>
        <v>803.15164528000003</v>
      </c>
      <c r="E123" s="35">
        <f t="shared" ref="E123" si="171">I123+M123</f>
        <v>749.78342058999999</v>
      </c>
      <c r="F123" s="35">
        <v>2895.23161811</v>
      </c>
      <c r="G123" s="35">
        <v>1738.2011532700001</v>
      </c>
      <c r="H123" s="35">
        <v>783.78811103999999</v>
      </c>
      <c r="I123" s="35">
        <v>373.24235379999999</v>
      </c>
      <c r="J123" s="35">
        <v>397.40594506999997</v>
      </c>
      <c r="K123" s="35">
        <v>1.50134404</v>
      </c>
      <c r="L123" s="35">
        <v>19.36353424</v>
      </c>
      <c r="M123" s="35">
        <v>376.54106679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3300.4337293899998</v>
      </c>
      <c r="C124" s="35">
        <f t="shared" ref="C124" si="172">G124+K124</f>
        <v>1742.51262565</v>
      </c>
      <c r="D124" s="35">
        <f t="shared" ref="D124" si="173">H124+L124</f>
        <v>813.45524072000001</v>
      </c>
      <c r="E124" s="35">
        <f t="shared" ref="E124" si="174">I124+M124</f>
        <v>744.46586302000003</v>
      </c>
      <c r="F124" s="35">
        <v>2907.6482377000002</v>
      </c>
      <c r="G124" s="35">
        <v>1741.02924134</v>
      </c>
      <c r="H124" s="35">
        <v>794.24369393999996</v>
      </c>
      <c r="I124" s="35">
        <v>372.37530242000003</v>
      </c>
      <c r="J124" s="35">
        <v>392.78549169000001</v>
      </c>
      <c r="K124" s="35">
        <v>1.4833843099999999</v>
      </c>
      <c r="L124" s="35">
        <v>19.211546779999999</v>
      </c>
      <c r="M124" s="35">
        <v>372.0905606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3317.7845509399999</v>
      </c>
      <c r="C125" s="35">
        <f t="shared" ref="C125" si="175">G125+K125</f>
        <v>1726.11272175</v>
      </c>
      <c r="D125" s="35">
        <f t="shared" ref="D125" si="176">H125+L125</f>
        <v>834.41315787000008</v>
      </c>
      <c r="E125" s="35">
        <f t="shared" ref="E125" si="177">I125+M125</f>
        <v>757.25867132000008</v>
      </c>
      <c r="F125" s="35">
        <v>2915.08428955</v>
      </c>
      <c r="G125" s="35">
        <v>1724.5691265099999</v>
      </c>
      <c r="H125" s="35">
        <v>814.48129385000004</v>
      </c>
      <c r="I125" s="35">
        <v>376.03386919000002</v>
      </c>
      <c r="J125" s="35">
        <v>402.70026138999998</v>
      </c>
      <c r="K125" s="35">
        <v>1.5435952399999999</v>
      </c>
      <c r="L125" s="35">
        <v>19.931864019999999</v>
      </c>
      <c r="M125" s="35">
        <v>381.22480213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3355.3163504099998</v>
      </c>
      <c r="C126" s="35">
        <f t="shared" ref="C126" si="178">G126+K126</f>
        <v>1757.02027374</v>
      </c>
      <c r="D126" s="35">
        <f t="shared" ref="D126" si="179">H126+L126</f>
        <v>841.64806605000001</v>
      </c>
      <c r="E126" s="35">
        <f t="shared" ref="E126" si="180">I126+M126</f>
        <v>756.64801062000004</v>
      </c>
      <c r="F126" s="35">
        <v>2956.4767370499999</v>
      </c>
      <c r="G126" s="35">
        <v>1755.48140861</v>
      </c>
      <c r="H126" s="35">
        <v>821.86904843000002</v>
      </c>
      <c r="I126" s="35">
        <v>379.12628001000002</v>
      </c>
      <c r="J126" s="35">
        <v>398.83961335999999</v>
      </c>
      <c r="K126" s="35">
        <v>1.53886513</v>
      </c>
      <c r="L126" s="35">
        <v>19.779017620000001</v>
      </c>
      <c r="M126" s="35">
        <v>377.52173061000002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3352.2184807100002</v>
      </c>
      <c r="C127" s="35">
        <f t="shared" ref="C127" si="181">G127+K127</f>
        <v>1743.51711123</v>
      </c>
      <c r="D127" s="35">
        <f t="shared" ref="D127" si="182">H127+L127</f>
        <v>840.60468861000004</v>
      </c>
      <c r="E127" s="35">
        <f t="shared" ref="E127" si="183">I127+M127</f>
        <v>768.09668087</v>
      </c>
      <c r="F127" s="35">
        <v>2943.2294460899998</v>
      </c>
      <c r="G127" s="35">
        <v>1741.93532865</v>
      </c>
      <c r="H127" s="35">
        <v>820.79273173000001</v>
      </c>
      <c r="I127" s="35">
        <v>380.50138571000002</v>
      </c>
      <c r="J127" s="35">
        <v>408.98903461999998</v>
      </c>
      <c r="K127" s="35">
        <v>1.58178258</v>
      </c>
      <c r="L127" s="35">
        <v>19.81195688</v>
      </c>
      <c r="M127" s="35">
        <v>387.59529515999998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3265.7188728199999</v>
      </c>
      <c r="C128" s="35">
        <f t="shared" ref="C128" si="184">G128+K128</f>
        <v>1663.45713245</v>
      </c>
      <c r="D128" s="35">
        <f t="shared" ref="D128" si="185">H128+L128</f>
        <v>841.69069679999996</v>
      </c>
      <c r="E128" s="35">
        <f t="shared" ref="E128" si="186">I128+M128</f>
        <v>760.57104357000003</v>
      </c>
      <c r="F128" s="35">
        <v>2873.9619338399998</v>
      </c>
      <c r="G128" s="35">
        <v>1663.41741589</v>
      </c>
      <c r="H128" s="35">
        <v>821.88670248999995</v>
      </c>
      <c r="I128" s="35">
        <v>388.65781545999999</v>
      </c>
      <c r="J128" s="35">
        <v>391.75693897999997</v>
      </c>
      <c r="K128" s="35">
        <v>3.9716559999999998E-2</v>
      </c>
      <c r="L128" s="35">
        <v>19.80399431</v>
      </c>
      <c r="M128" s="35">
        <v>371.91322810999998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3180.2517884499998</v>
      </c>
      <c r="C129" s="35">
        <f t="shared" ref="C129" si="187">G129+K129</f>
        <v>1659.62137854</v>
      </c>
      <c r="D129" s="35">
        <f t="shared" ref="D129" si="188">H129+L129</f>
        <v>833.04620428999999</v>
      </c>
      <c r="E129" s="35">
        <f t="shared" ref="E129" si="189">I129+M129</f>
        <v>687.58420562000003</v>
      </c>
      <c r="F129" s="35">
        <v>2866.3259319200001</v>
      </c>
      <c r="G129" s="35">
        <v>1659.5705088899999</v>
      </c>
      <c r="H129" s="35">
        <v>819.70378426000002</v>
      </c>
      <c r="I129" s="35">
        <v>387.05163877000001</v>
      </c>
      <c r="J129" s="35">
        <v>313.92585652999998</v>
      </c>
      <c r="K129" s="35">
        <v>5.0869650000000002E-2</v>
      </c>
      <c r="L129" s="35">
        <v>13.34242003</v>
      </c>
      <c r="M129" s="35">
        <v>300.53256685000002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3076.1571318299998</v>
      </c>
      <c r="C130" s="35">
        <f t="shared" ref="C130" si="190">G130+K130</f>
        <v>1627.4224457400001</v>
      </c>
      <c r="D130" s="35">
        <f t="shared" ref="D130" si="191">H130+L130</f>
        <v>814.09804038999994</v>
      </c>
      <c r="E130" s="35">
        <f t="shared" ref="E130" si="192">I130+M130</f>
        <v>634.63664570000003</v>
      </c>
      <c r="F130" s="35">
        <v>2826.0707662099999</v>
      </c>
      <c r="G130" s="35">
        <v>1627.3665240600001</v>
      </c>
      <c r="H130" s="35">
        <v>809.17943796999998</v>
      </c>
      <c r="I130" s="35">
        <v>389.52480417999999</v>
      </c>
      <c r="J130" s="35">
        <v>250.08636562000001</v>
      </c>
      <c r="K130" s="35">
        <v>5.5921680000000001E-2</v>
      </c>
      <c r="L130" s="35">
        <v>4.91860242</v>
      </c>
      <c r="M130" s="35">
        <v>245.11184152000001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3101.6007015300002</v>
      </c>
      <c r="C131" s="35">
        <f t="shared" ref="C131" si="193">G131+K131</f>
        <v>1636.81104086</v>
      </c>
      <c r="D131" s="35">
        <f t="shared" ref="D131" si="194">H131+L131</f>
        <v>823.17062412999996</v>
      </c>
      <c r="E131" s="35">
        <f t="shared" ref="E131" si="195">I131+M131</f>
        <v>641.61903654000002</v>
      </c>
      <c r="F131" s="35">
        <v>2852.2006090199998</v>
      </c>
      <c r="G131" s="35">
        <v>1636.75979082</v>
      </c>
      <c r="H131" s="35">
        <v>818.26623422</v>
      </c>
      <c r="I131" s="35">
        <v>397.17458398000002</v>
      </c>
      <c r="J131" s="35">
        <v>249.40009251000001</v>
      </c>
      <c r="K131" s="35">
        <v>5.1250039999999997E-2</v>
      </c>
      <c r="L131" s="35">
        <v>4.9043899099999999</v>
      </c>
      <c r="M131" s="35">
        <v>244.44445256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3119.4773012800001</v>
      </c>
      <c r="C132" s="35">
        <f t="shared" ref="C132" si="196">G132+K132</f>
        <v>1652.9473876</v>
      </c>
      <c r="D132" s="35">
        <f t="shared" ref="D132" si="197">H132+L132</f>
        <v>844.82141999999999</v>
      </c>
      <c r="E132" s="35">
        <f t="shared" ref="E132" si="198">I132+M132</f>
        <v>621.70849367999995</v>
      </c>
      <c r="F132" s="35">
        <v>2893.0065768700001</v>
      </c>
      <c r="G132" s="35">
        <v>1652.9030765800001</v>
      </c>
      <c r="H132" s="35">
        <v>840.26862638</v>
      </c>
      <c r="I132" s="35">
        <v>399.83487391</v>
      </c>
      <c r="J132" s="35">
        <v>226.47072441</v>
      </c>
      <c r="K132" s="35">
        <v>4.431102E-2</v>
      </c>
      <c r="L132" s="35">
        <v>4.5527936200000001</v>
      </c>
      <c r="M132" s="35">
        <v>221.87361977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3213.71249885</v>
      </c>
      <c r="C133" s="35">
        <f t="shared" ref="C133" si="199">G133+K133</f>
        <v>1701.6424439199998</v>
      </c>
      <c r="D133" s="35">
        <f t="shared" ref="D133" si="200">H133+L133</f>
        <v>881.78787196000007</v>
      </c>
      <c r="E133" s="35">
        <f t="shared" ref="E133" si="201">I133+M133</f>
        <v>630.28218297000001</v>
      </c>
      <c r="F133" s="35">
        <v>2988.2555600000001</v>
      </c>
      <c r="G133" s="35">
        <v>1701.5980430499999</v>
      </c>
      <c r="H133" s="35">
        <v>877.28672757000004</v>
      </c>
      <c r="I133" s="35">
        <v>409.37078938000002</v>
      </c>
      <c r="J133" s="35">
        <v>225.45693885</v>
      </c>
      <c r="K133" s="35">
        <v>4.4400870000000002E-2</v>
      </c>
      <c r="L133" s="35">
        <v>4.5011443900000003</v>
      </c>
      <c r="M133" s="35">
        <v>220.91139358999999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3282.6512032400001</v>
      </c>
      <c r="C134" s="35">
        <f t="shared" ref="C134" si="202">G134+K134</f>
        <v>1724.51404097</v>
      </c>
      <c r="D134" s="35">
        <f t="shared" ref="D134" si="203">H134+L134</f>
        <v>915.05628103000004</v>
      </c>
      <c r="E134" s="35">
        <f t="shared" ref="E134" si="204">I134+M134</f>
        <v>643.08088124000005</v>
      </c>
      <c r="F134" s="35">
        <v>3058.20094389</v>
      </c>
      <c r="G134" s="35">
        <v>1724.4774545099999</v>
      </c>
      <c r="H134" s="35">
        <v>910.57712173000004</v>
      </c>
      <c r="I134" s="35">
        <v>423.14636765</v>
      </c>
      <c r="J134" s="35">
        <v>224.45025935000001</v>
      </c>
      <c r="K134" s="35">
        <v>3.6586460000000001E-2</v>
      </c>
      <c r="L134" s="35">
        <v>4.4791593000000001</v>
      </c>
      <c r="M134" s="35">
        <v>219.93451358999999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3349.9264362700001</v>
      </c>
      <c r="C135" s="35">
        <f t="shared" ref="C135" si="205">G135+K135</f>
        <v>1766.02790437</v>
      </c>
      <c r="D135" s="35">
        <f t="shared" ref="D135" si="206">H135+L135</f>
        <v>930.04129793000004</v>
      </c>
      <c r="E135" s="35">
        <f t="shared" ref="E135" si="207">I135+M135</f>
        <v>653.85723396999992</v>
      </c>
      <c r="F135" s="35">
        <v>3127.5089808600001</v>
      </c>
      <c r="G135" s="35">
        <v>1765.9790623900001</v>
      </c>
      <c r="H135" s="35">
        <v>925.60258997000005</v>
      </c>
      <c r="I135" s="35">
        <v>435.92732849999999</v>
      </c>
      <c r="J135" s="35">
        <v>222.41745541</v>
      </c>
      <c r="K135" s="35">
        <v>4.884198E-2</v>
      </c>
      <c r="L135" s="35">
        <v>4.4387079600000003</v>
      </c>
      <c r="M135" s="35">
        <v>217.92990546999999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3414.1851452599999</v>
      </c>
      <c r="C136" s="35">
        <f t="shared" ref="C136" si="208">G136+K136</f>
        <v>1803.06145298</v>
      </c>
      <c r="D136" s="35">
        <f t="shared" ref="D136" si="209">H136+L136</f>
        <v>946.80864353000004</v>
      </c>
      <c r="E136" s="35">
        <f t="shared" ref="E136" si="210">I136+M136</f>
        <v>664.31504874999996</v>
      </c>
      <c r="F136" s="35">
        <v>3194.8729975599999</v>
      </c>
      <c r="G136" s="35">
        <v>1803.0231967300001</v>
      </c>
      <c r="H136" s="35">
        <v>942.42240938999998</v>
      </c>
      <c r="I136" s="35">
        <v>449.42739144000001</v>
      </c>
      <c r="J136" s="35">
        <v>219.3121477</v>
      </c>
      <c r="K136" s="35">
        <v>3.8256249999999999E-2</v>
      </c>
      <c r="L136" s="35">
        <v>4.38623414</v>
      </c>
      <c r="M136" s="35">
        <v>214.88765731000001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3489.7367115400002</v>
      </c>
      <c r="C137" s="35">
        <f t="shared" ref="C137" si="211">G137+K137</f>
        <v>1833.7771664100001</v>
      </c>
      <c r="D137" s="35">
        <f t="shared" ref="D137" si="212">H137+L137</f>
        <v>978.76184021000006</v>
      </c>
      <c r="E137" s="35">
        <f t="shared" ref="E137" si="213">I137+M137</f>
        <v>677.19770491999998</v>
      </c>
      <c r="F137" s="35">
        <v>3277.0052442199999</v>
      </c>
      <c r="G137" s="35">
        <v>1833.7352147500001</v>
      </c>
      <c r="H137" s="35">
        <v>974.42234727000005</v>
      </c>
      <c r="I137" s="35">
        <v>468.84768220000001</v>
      </c>
      <c r="J137" s="35">
        <v>212.73146732000001</v>
      </c>
      <c r="K137" s="35">
        <v>4.1951660000000002E-2</v>
      </c>
      <c r="L137" s="35">
        <v>4.3394929400000004</v>
      </c>
      <c r="M137" s="35">
        <v>208.35002272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3612.3413935399999</v>
      </c>
      <c r="C138" s="35">
        <f t="shared" ref="C138" si="214">G138+K138</f>
        <v>1916.18197261</v>
      </c>
      <c r="D138" s="35">
        <f t="shared" ref="D138" si="215">H138+L138</f>
        <v>1005.6234917099999</v>
      </c>
      <c r="E138" s="35">
        <f t="shared" ref="E138" si="216">I138+M138</f>
        <v>690.53592921999996</v>
      </c>
      <c r="F138" s="35">
        <v>3402.05048502</v>
      </c>
      <c r="G138" s="35">
        <v>1916.1394362000001</v>
      </c>
      <c r="H138" s="35">
        <v>1001.28861921</v>
      </c>
      <c r="I138" s="35">
        <v>484.62242960999998</v>
      </c>
      <c r="J138" s="35">
        <v>210.29090851999999</v>
      </c>
      <c r="K138" s="35">
        <v>4.2536409999999997E-2</v>
      </c>
      <c r="L138" s="35">
        <v>4.3348725000000004</v>
      </c>
      <c r="M138" s="35">
        <v>205.91349961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3638.6464551399999</v>
      </c>
      <c r="C139" s="35">
        <f t="shared" ref="C139" si="217">G139+K139</f>
        <v>1824.1699027699999</v>
      </c>
      <c r="D139" s="35">
        <f t="shared" ref="D139" si="218">H139+L139</f>
        <v>1109.2258265299999</v>
      </c>
      <c r="E139" s="35">
        <f t="shared" ref="E139" si="219">I139+M139</f>
        <v>705.25072583999997</v>
      </c>
      <c r="F139" s="35">
        <v>3433.3912521399998</v>
      </c>
      <c r="G139" s="35">
        <v>1824.13399224</v>
      </c>
      <c r="H139" s="35">
        <v>1104.9369654699999</v>
      </c>
      <c r="I139" s="35">
        <v>504.32029442999999</v>
      </c>
      <c r="J139" s="35">
        <v>205.25520299999999</v>
      </c>
      <c r="K139" s="35">
        <v>3.5910530000000003E-2</v>
      </c>
      <c r="L139" s="35">
        <v>4.2888610600000003</v>
      </c>
      <c r="M139" s="35">
        <v>200.93043141000001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3641.1625472000001</v>
      </c>
      <c r="C140" s="35">
        <f t="shared" ref="C140" si="220">G140+K140</f>
        <v>1781.6698811799999</v>
      </c>
      <c r="D140" s="35">
        <f t="shared" ref="D140" si="221">H140+L140</f>
        <v>1127.13551261</v>
      </c>
      <c r="E140" s="35">
        <f t="shared" ref="E140" si="222">I140+M140</f>
        <v>732.35715340999991</v>
      </c>
      <c r="F140" s="35">
        <v>3464.3081534799999</v>
      </c>
      <c r="G140" s="35">
        <v>1781.63289341</v>
      </c>
      <c r="H140" s="35">
        <v>1123.2701734</v>
      </c>
      <c r="I140" s="35">
        <v>559.40508666999995</v>
      </c>
      <c r="J140" s="35">
        <v>176.85439371999999</v>
      </c>
      <c r="K140" s="35">
        <v>3.6987770000000003E-2</v>
      </c>
      <c r="L140" s="35">
        <v>3.8653392100000001</v>
      </c>
      <c r="M140" s="35">
        <v>172.95206673999999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3712.4716533699998</v>
      </c>
      <c r="C141" s="35">
        <f t="shared" ref="C141" si="223">G141+K141</f>
        <v>1847.44104335</v>
      </c>
      <c r="D141" s="35">
        <f t="shared" ref="D141" si="224">H141+L141</f>
        <v>1152.82829169</v>
      </c>
      <c r="E141" s="35">
        <f t="shared" ref="E141" si="225">I141+M141</f>
        <v>712.20231833000003</v>
      </c>
      <c r="F141" s="35">
        <v>3530.11029207</v>
      </c>
      <c r="G141" s="35">
        <v>1847.3853287300001</v>
      </c>
      <c r="H141" s="35">
        <v>1148.8387564699999</v>
      </c>
      <c r="I141" s="35">
        <v>533.88620687000002</v>
      </c>
      <c r="J141" s="35">
        <v>182.3613613</v>
      </c>
      <c r="K141" s="35">
        <v>5.5714619999999999E-2</v>
      </c>
      <c r="L141" s="35">
        <v>3.98953522</v>
      </c>
      <c r="M141" s="35">
        <v>178.31611146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3763.6431589399999</v>
      </c>
      <c r="C142" s="35">
        <f t="shared" ref="C142" si="226">G142+K142</f>
        <v>1852.0952575199999</v>
      </c>
      <c r="D142" s="35">
        <f t="shared" ref="D142" si="227">H142+L142</f>
        <v>1180.43901338</v>
      </c>
      <c r="E142" s="35">
        <f t="shared" ref="E142" si="228">I142+M142</f>
        <v>731.10888804000001</v>
      </c>
      <c r="F142" s="35">
        <v>3581.0105010399998</v>
      </c>
      <c r="G142" s="35">
        <v>1852.06277424</v>
      </c>
      <c r="H142" s="35">
        <v>1176.4343843700001</v>
      </c>
      <c r="I142" s="35">
        <v>552.51334242999997</v>
      </c>
      <c r="J142" s="35">
        <v>182.6326579</v>
      </c>
      <c r="K142" s="35">
        <v>3.2483280000000003E-2</v>
      </c>
      <c r="L142" s="35">
        <v>4.0046290100000004</v>
      </c>
      <c r="M142" s="35">
        <v>178.59554560999999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3884.70037172</v>
      </c>
      <c r="C143" s="35">
        <f t="shared" ref="C143" si="229">G143+K143</f>
        <v>1926.94162981</v>
      </c>
      <c r="D143" s="35">
        <f t="shared" ref="D143" si="230">H143+L143</f>
        <v>1215.4543958500001</v>
      </c>
      <c r="E143" s="35">
        <f t="shared" ref="E143" si="231">I143+M143</f>
        <v>742.30434606000006</v>
      </c>
      <c r="F143" s="35">
        <v>3698.8487420900001</v>
      </c>
      <c r="G143" s="35">
        <v>1926.90565294</v>
      </c>
      <c r="H143" s="35">
        <v>1211.2289402500001</v>
      </c>
      <c r="I143" s="35">
        <v>560.71414890000005</v>
      </c>
      <c r="J143" s="35">
        <v>185.85162962999999</v>
      </c>
      <c r="K143" s="35">
        <v>3.5976870000000001E-2</v>
      </c>
      <c r="L143" s="35">
        <v>4.2254556000000001</v>
      </c>
      <c r="M143" s="35">
        <v>181.59019716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3997.5888170200001</v>
      </c>
      <c r="C144" s="35">
        <f t="shared" ref="C144" si="232">G144+K144</f>
        <v>1995.5475853200001</v>
      </c>
      <c r="D144" s="35">
        <f t="shared" ref="D144" si="233">H144+L144</f>
        <v>1251.58043316</v>
      </c>
      <c r="E144" s="35">
        <f t="shared" ref="E144" si="234">I144+M144</f>
        <v>750.46079853999993</v>
      </c>
      <c r="F144" s="35">
        <v>3811.1151937</v>
      </c>
      <c r="G144" s="35">
        <v>1995.5031042000001</v>
      </c>
      <c r="H144" s="35">
        <v>1247.28605907</v>
      </c>
      <c r="I144" s="35">
        <v>568.32603042999995</v>
      </c>
      <c r="J144" s="35">
        <v>186.47362332</v>
      </c>
      <c r="K144" s="35">
        <v>4.4481119999999999E-2</v>
      </c>
      <c r="L144" s="35">
        <v>4.2943740899999998</v>
      </c>
      <c r="M144" s="35">
        <v>182.13476811000001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3917.68781068</v>
      </c>
      <c r="C145" s="35">
        <f t="shared" ref="C145" si="235">G145+K145</f>
        <v>1939.3946976699999</v>
      </c>
      <c r="D145" s="35">
        <f t="shared" ref="D145" si="236">H145+L145</f>
        <v>1234.3293546899999</v>
      </c>
      <c r="E145" s="35">
        <f t="shared" ref="E145" si="237">I145+M145</f>
        <v>743.9637583199999</v>
      </c>
      <c r="F145" s="35">
        <v>3737.4561491600002</v>
      </c>
      <c r="G145" s="35">
        <v>1939.3473393899999</v>
      </c>
      <c r="H145" s="35">
        <v>1230.0349807499999</v>
      </c>
      <c r="I145" s="35">
        <v>568.07382901999995</v>
      </c>
      <c r="J145" s="35">
        <v>180.23166151999999</v>
      </c>
      <c r="K145" s="35">
        <v>4.7358280000000003E-2</v>
      </c>
      <c r="L145" s="35">
        <v>4.2943739399999998</v>
      </c>
      <c r="M145" s="35">
        <v>175.88992930000001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3871.11153061</v>
      </c>
      <c r="C146" s="35">
        <f t="shared" ref="C146" si="238">G146+K146</f>
        <v>1955.47771128</v>
      </c>
      <c r="D146" s="35">
        <f t="shared" ref="D146" si="239">H146+L146</f>
        <v>1182.67295756</v>
      </c>
      <c r="E146" s="35">
        <f t="shared" ref="E146" si="240">I146+M146</f>
        <v>732.96086177000007</v>
      </c>
      <c r="F146" s="35">
        <v>3695.7286628000002</v>
      </c>
      <c r="G146" s="35">
        <v>1955.4315119800001</v>
      </c>
      <c r="H146" s="35">
        <v>1178.378584</v>
      </c>
      <c r="I146" s="35">
        <v>561.91856682000002</v>
      </c>
      <c r="J146" s="35">
        <v>175.38286780999999</v>
      </c>
      <c r="K146" s="35">
        <v>4.6199299999999999E-2</v>
      </c>
      <c r="L146" s="35">
        <v>4.2943735600000004</v>
      </c>
      <c r="M146" s="35">
        <v>171.04229495000001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3880.6813530600002</v>
      </c>
      <c r="C147" s="35">
        <f t="shared" ref="C147" si="241">G147+K147</f>
        <v>1932.47948077</v>
      </c>
      <c r="D147" s="35">
        <f t="shared" ref="D147" si="242">H147+L147</f>
        <v>1231.8128468099999</v>
      </c>
      <c r="E147" s="35">
        <f t="shared" ref="E147" si="243">I147+M147</f>
        <v>716.3890254800001</v>
      </c>
      <c r="F147" s="35">
        <v>3709.1469169799998</v>
      </c>
      <c r="G147" s="35">
        <v>1932.4297116400001</v>
      </c>
      <c r="H147" s="35">
        <v>1227.5184730799999</v>
      </c>
      <c r="I147" s="35">
        <v>549.19873226000004</v>
      </c>
      <c r="J147" s="35">
        <v>171.53443608000001</v>
      </c>
      <c r="K147" s="35">
        <v>4.9769130000000002E-2</v>
      </c>
      <c r="L147" s="35">
        <v>4.2943737300000002</v>
      </c>
      <c r="M147" s="35">
        <v>167.19029322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3822.0625177400002</v>
      </c>
      <c r="C148" s="35">
        <f t="shared" ref="C148" si="244">G148+K148</f>
        <v>1791.90298925</v>
      </c>
      <c r="D148" s="35">
        <f t="shared" ref="D148" si="245">H148+L148</f>
        <v>1281.7275678200001</v>
      </c>
      <c r="E148" s="35">
        <f t="shared" ref="E148" si="246">I148+M148</f>
        <v>748.43196066999997</v>
      </c>
      <c r="F148" s="35">
        <v>3652.3384121899999</v>
      </c>
      <c r="G148" s="35">
        <v>1791.7654192800001</v>
      </c>
      <c r="H148" s="35">
        <v>1277.43322994</v>
      </c>
      <c r="I148" s="35">
        <v>583.13976296999999</v>
      </c>
      <c r="J148" s="35">
        <v>169.72410554999999</v>
      </c>
      <c r="K148" s="35">
        <v>0.13756997000000001</v>
      </c>
      <c r="L148" s="35">
        <v>4.2943378799999996</v>
      </c>
      <c r="M148" s="35">
        <v>165.2921977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3770.4858884800001</v>
      </c>
      <c r="C149" s="35">
        <f t="shared" ref="C149" si="247">G149+K149</f>
        <v>1815.7092945900001</v>
      </c>
      <c r="D149" s="35">
        <f t="shared" ref="D149" si="248">H149+L149</f>
        <v>1219.5874881299999</v>
      </c>
      <c r="E149" s="35">
        <f t="shared" ref="E149" si="249">I149+M149</f>
        <v>735.18910575999996</v>
      </c>
      <c r="F149" s="35">
        <v>3566.2101134200002</v>
      </c>
      <c r="G149" s="35">
        <v>1815.6284902800001</v>
      </c>
      <c r="H149" s="35">
        <v>1214.21941907</v>
      </c>
      <c r="I149" s="35">
        <v>536.36220406999996</v>
      </c>
      <c r="J149" s="35">
        <v>204.27577506</v>
      </c>
      <c r="K149" s="35">
        <v>8.0804310000000004E-2</v>
      </c>
      <c r="L149" s="35">
        <v>5.3680690599999998</v>
      </c>
      <c r="M149" s="35">
        <v>198.82690169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3711.6488397399999</v>
      </c>
      <c r="C150" s="35">
        <f t="shared" ref="C150" si="250">G150+K150</f>
        <v>1817.5598562999999</v>
      </c>
      <c r="D150" s="35">
        <f t="shared" ref="D150" si="251">H150+L150</f>
        <v>1178.16649519</v>
      </c>
      <c r="E150" s="35">
        <f t="shared" ref="E150" si="252">I150+M150</f>
        <v>715.92248825000001</v>
      </c>
      <c r="F150" s="35">
        <v>3508.7918731599998</v>
      </c>
      <c r="G150" s="35">
        <v>1817.4866437999999</v>
      </c>
      <c r="H150" s="35">
        <v>1172.78858814</v>
      </c>
      <c r="I150" s="35">
        <v>518.51664122</v>
      </c>
      <c r="J150" s="35">
        <v>202.85696658000001</v>
      </c>
      <c r="K150" s="35">
        <v>7.32125E-2</v>
      </c>
      <c r="L150" s="35">
        <v>5.3779070500000001</v>
      </c>
      <c r="M150" s="35">
        <v>197.40584702999999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3664.34021781</v>
      </c>
      <c r="C151" s="35">
        <f t="shared" ref="C151" si="253">G151+K151</f>
        <v>1814.1931769100001</v>
      </c>
      <c r="D151" s="35">
        <f t="shared" ref="D151" si="254">H151+L151</f>
        <v>1144.3960488099999</v>
      </c>
      <c r="E151" s="35">
        <f t="shared" ref="E151" si="255">I151+M151</f>
        <v>705.75099208999995</v>
      </c>
      <c r="F151" s="35">
        <v>3462.4459033899998</v>
      </c>
      <c r="G151" s="35">
        <v>1814.1121846000001</v>
      </c>
      <c r="H151" s="35">
        <v>1139.1733211999999</v>
      </c>
      <c r="I151" s="35">
        <v>509.16039759</v>
      </c>
      <c r="J151" s="35">
        <v>201.89431442</v>
      </c>
      <c r="K151" s="35">
        <v>8.0992309999999998E-2</v>
      </c>
      <c r="L151" s="35">
        <v>5.2227276099999997</v>
      </c>
      <c r="M151" s="35">
        <v>196.59059450000001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3599.7966533399999</v>
      </c>
      <c r="C152" s="35">
        <f t="shared" ref="C152" si="256">G152+K152</f>
        <v>1783.4631249399999</v>
      </c>
      <c r="D152" s="35">
        <f t="shared" ref="D152" si="257">H152+L152</f>
        <v>1120.3756492100001</v>
      </c>
      <c r="E152" s="35">
        <f t="shared" ref="E152" si="258">I152+M152</f>
        <v>695.95787918999997</v>
      </c>
      <c r="F152" s="35">
        <v>3399.2489649499998</v>
      </c>
      <c r="G152" s="35">
        <v>1783.40202226</v>
      </c>
      <c r="H152" s="35">
        <v>1115.15174247</v>
      </c>
      <c r="I152" s="35">
        <v>500.69520022</v>
      </c>
      <c r="J152" s="35">
        <v>200.54768838999999</v>
      </c>
      <c r="K152" s="35">
        <v>6.1102679999999999E-2</v>
      </c>
      <c r="L152" s="35">
        <v>5.2239067400000003</v>
      </c>
      <c r="M152" s="35">
        <v>195.26267897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3574.48544287</v>
      </c>
      <c r="C153" s="35">
        <f t="shared" ref="C153" si="259">G153+K153</f>
        <v>1784.4878236</v>
      </c>
      <c r="D153" s="35">
        <f t="shared" ref="D153" si="260">H153+L153</f>
        <v>1098.4428473</v>
      </c>
      <c r="E153" s="35">
        <f t="shared" ref="E153" si="261">I153+M153</f>
        <v>691.55477197000005</v>
      </c>
      <c r="F153" s="35">
        <v>3373.0093054499998</v>
      </c>
      <c r="G153" s="35">
        <v>1784.4103731</v>
      </c>
      <c r="H153" s="35">
        <v>1093.2292437200001</v>
      </c>
      <c r="I153" s="35">
        <v>495.36968862999998</v>
      </c>
      <c r="J153" s="35">
        <v>201.47613741999999</v>
      </c>
      <c r="K153" s="35">
        <v>7.7450500000000005E-2</v>
      </c>
      <c r="L153" s="35">
        <v>5.21360358</v>
      </c>
      <c r="M153" s="35">
        <v>196.18508334000001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3343.8680705299998</v>
      </c>
      <c r="C154" s="35">
        <f t="shared" ref="C154" si="262">G154+K154</f>
        <v>1726.13484976</v>
      </c>
      <c r="D154" s="35">
        <f t="shared" ref="D154" si="263">H154+L154</f>
        <v>1056.45747951</v>
      </c>
      <c r="E154" s="35">
        <f t="shared" ref="E154" si="264">I154+M154</f>
        <v>561.27574126000002</v>
      </c>
      <c r="F154" s="35">
        <v>3275.10107079</v>
      </c>
      <c r="G154" s="35">
        <v>1726.0697880499999</v>
      </c>
      <c r="H154" s="35">
        <v>1055.41937252</v>
      </c>
      <c r="I154" s="35">
        <v>493.61191022000003</v>
      </c>
      <c r="J154" s="35">
        <v>68.766999740000003</v>
      </c>
      <c r="K154" s="35">
        <v>6.5061709999999995E-2</v>
      </c>
      <c r="L154" s="35">
        <v>1.03810699</v>
      </c>
      <c r="M154" s="35">
        <v>67.663831040000005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3368.3468475</v>
      </c>
      <c r="C155" s="35">
        <f t="shared" ref="C155" si="265">G155+K155</f>
        <v>1776.4257063800001</v>
      </c>
      <c r="D155" s="35">
        <f t="shared" ref="D155" si="266">H155+L155</f>
        <v>1040.9285475299998</v>
      </c>
      <c r="E155" s="35">
        <f t="shared" ref="E155" si="267">I155+M155</f>
        <v>550.99259359000007</v>
      </c>
      <c r="F155" s="35">
        <v>3300.65590402</v>
      </c>
      <c r="G155" s="35">
        <v>1776.3604650100001</v>
      </c>
      <c r="H155" s="35">
        <v>1039.8903043099999</v>
      </c>
      <c r="I155" s="35">
        <v>484.40513470000002</v>
      </c>
      <c r="J155" s="35">
        <v>67.690943480000001</v>
      </c>
      <c r="K155" s="35">
        <v>6.5241370000000007E-2</v>
      </c>
      <c r="L155" s="35">
        <v>1.03824322</v>
      </c>
      <c r="M155" s="35">
        <v>66.587458889999994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3383.5473742999998</v>
      </c>
      <c r="C156" s="35">
        <f t="shared" ref="C156" si="268">G156+K156</f>
        <v>1796.71789586</v>
      </c>
      <c r="D156" s="35">
        <f t="shared" ref="D156" si="269">H156+L156</f>
        <v>1038.99081727</v>
      </c>
      <c r="E156" s="35">
        <f t="shared" ref="E156" si="270">I156+M156</f>
        <v>547.83866117000002</v>
      </c>
      <c r="F156" s="35">
        <v>3316.1776548600001</v>
      </c>
      <c r="G156" s="35">
        <v>1796.65320139</v>
      </c>
      <c r="H156" s="35">
        <v>1037.9555447800001</v>
      </c>
      <c r="I156" s="35">
        <v>481.56890869</v>
      </c>
      <c r="J156" s="35">
        <v>67.369719439999997</v>
      </c>
      <c r="K156" s="35">
        <v>6.4694470000000004E-2</v>
      </c>
      <c r="L156" s="35">
        <v>1.0352724900000001</v>
      </c>
      <c r="M156" s="35">
        <v>66.269752479999994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3432.7811823500001</v>
      </c>
      <c r="C157" s="35">
        <f t="shared" ref="C157" si="271">G157+K157</f>
        <v>1865.2136968299999</v>
      </c>
      <c r="D157" s="35">
        <f t="shared" ref="D157" si="272">H157+L157</f>
        <v>1028.5916107200001</v>
      </c>
      <c r="E157" s="35">
        <f t="shared" ref="E157" si="273">I157+M157</f>
        <v>538.97587479999993</v>
      </c>
      <c r="F157" s="35">
        <v>3365.4841361399999</v>
      </c>
      <c r="G157" s="35">
        <v>1865.1037454499999</v>
      </c>
      <c r="H157" s="35">
        <v>1027.55633504</v>
      </c>
      <c r="I157" s="35">
        <v>472.82405564999999</v>
      </c>
      <c r="J157" s="35">
        <v>67.297046210000005</v>
      </c>
      <c r="K157" s="35">
        <v>0.10995138</v>
      </c>
      <c r="L157" s="35">
        <v>1.03527568</v>
      </c>
      <c r="M157" s="35">
        <v>66.151819149999994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3456.3742292500001</v>
      </c>
      <c r="C158" s="35">
        <f t="shared" ref="C158" si="274">G158+K158</f>
        <v>1897.1410183200001</v>
      </c>
      <c r="D158" s="35">
        <f t="shared" ref="D158" si="275">H158+L158</f>
        <v>1028.7149592199999</v>
      </c>
      <c r="E158" s="35">
        <f t="shared" ref="E158" si="276">I158+M158</f>
        <v>530.51825170999996</v>
      </c>
      <c r="F158" s="35">
        <v>3389.5901858100001</v>
      </c>
      <c r="G158" s="35">
        <v>1897.0810672800001</v>
      </c>
      <c r="H158" s="35">
        <v>1027.67968086</v>
      </c>
      <c r="I158" s="35">
        <v>464.82943767</v>
      </c>
      <c r="J158" s="35">
        <v>66.784043440000005</v>
      </c>
      <c r="K158" s="35">
        <v>5.9951039999999997E-2</v>
      </c>
      <c r="L158" s="35">
        <v>1.03527836</v>
      </c>
      <c r="M158" s="35">
        <v>65.688814039999997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3516.9244745199999</v>
      </c>
      <c r="C159" s="35">
        <f t="shared" ref="C159" si="277">G159+K159</f>
        <v>1968.14441199</v>
      </c>
      <c r="D159" s="35">
        <f t="shared" ref="D159" si="278">H159+L159</f>
        <v>1023.58557419</v>
      </c>
      <c r="E159" s="35">
        <f t="shared" ref="E159" si="279">I159+M159</f>
        <v>525.19448834000002</v>
      </c>
      <c r="F159" s="35">
        <v>3452.4203918399999</v>
      </c>
      <c r="G159" s="35">
        <v>1967.9983803800001</v>
      </c>
      <c r="H159" s="35">
        <v>1022.55029389</v>
      </c>
      <c r="I159" s="35">
        <v>461.87171756999999</v>
      </c>
      <c r="J159" s="35">
        <v>64.504082679999996</v>
      </c>
      <c r="K159" s="35">
        <v>0.14603161000000001</v>
      </c>
      <c r="L159" s="35">
        <v>1.0352802999999999</v>
      </c>
      <c r="M159" s="35">
        <v>63.322770769999998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3577.8488112499999</v>
      </c>
      <c r="C160" s="35">
        <f t="shared" ref="C160" si="280">G160+K160</f>
        <v>1977.8278908500001</v>
      </c>
      <c r="D160" s="35">
        <f t="shared" ref="D160" si="281">H160+L160</f>
        <v>1062.4175977300001</v>
      </c>
      <c r="E160" s="35">
        <f t="shared" ref="E160" si="282">I160+M160</f>
        <v>537.60332267000001</v>
      </c>
      <c r="F160" s="35">
        <v>3513.8829941200001</v>
      </c>
      <c r="G160" s="35">
        <v>1977.7705124700001</v>
      </c>
      <c r="H160" s="35">
        <v>1061.3815090600001</v>
      </c>
      <c r="I160" s="35">
        <v>474.73097259000002</v>
      </c>
      <c r="J160" s="35">
        <v>63.965817129999998</v>
      </c>
      <c r="K160" s="35">
        <v>5.737838E-2</v>
      </c>
      <c r="L160" s="35">
        <v>1.03608867</v>
      </c>
      <c r="M160" s="35">
        <v>62.872350079999997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3661.7817395900001</v>
      </c>
      <c r="C161" s="35">
        <f t="shared" ref="C161" si="283">G161+K161</f>
        <v>2033.1461411499999</v>
      </c>
      <c r="D161" s="35">
        <f t="shared" ref="D161" si="284">H161+L161</f>
        <v>1092.3048639400001</v>
      </c>
      <c r="E161" s="35">
        <f t="shared" ref="E161" si="285">I161+M161</f>
        <v>536.33073449999995</v>
      </c>
      <c r="F161" s="35">
        <v>3599.2977464800001</v>
      </c>
      <c r="G161" s="35">
        <v>2033.08948661</v>
      </c>
      <c r="H161" s="35">
        <v>1091.2695760700001</v>
      </c>
      <c r="I161" s="35">
        <v>474.93868379999998</v>
      </c>
      <c r="J161" s="35">
        <v>62.48399311</v>
      </c>
      <c r="K161" s="35">
        <v>5.6654540000000003E-2</v>
      </c>
      <c r="L161" s="35">
        <v>1.0352878700000001</v>
      </c>
      <c r="M161" s="35">
        <v>61.392050699999999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3803.3502548800002</v>
      </c>
      <c r="C162" s="35">
        <f t="shared" ref="C162" si="286">G162+K162</f>
        <v>2125.1949873100002</v>
      </c>
      <c r="D162" s="35">
        <f t="shared" ref="D162" si="287">H162+L162</f>
        <v>1126.7694917599999</v>
      </c>
      <c r="E162" s="35">
        <f t="shared" ref="E162" si="288">I162+M162</f>
        <v>551.38577581000004</v>
      </c>
      <c r="F162" s="35">
        <v>3741.0168135499998</v>
      </c>
      <c r="G162" s="35">
        <v>2125.1456665000001</v>
      </c>
      <c r="H162" s="35">
        <v>1125.7341509</v>
      </c>
      <c r="I162" s="35">
        <v>490.13699615000002</v>
      </c>
      <c r="J162" s="35">
        <v>62.333441329999999</v>
      </c>
      <c r="K162" s="35">
        <v>4.932081E-2</v>
      </c>
      <c r="L162" s="35">
        <v>1.03534086</v>
      </c>
      <c r="M162" s="35">
        <v>61.248779659999997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3874.0443311499998</v>
      </c>
      <c r="C163" s="35">
        <f t="shared" ref="C163" si="289">G163+K163</f>
        <v>2146.43059898</v>
      </c>
      <c r="D163" s="35">
        <f t="shared" ref="D163" si="290">H163+L163</f>
        <v>1059.69746386</v>
      </c>
      <c r="E163" s="35">
        <f t="shared" ref="E163" si="291">I163+M163</f>
        <v>667.91626830999996</v>
      </c>
      <c r="F163" s="35">
        <v>3813.4982113999999</v>
      </c>
      <c r="G163" s="35">
        <v>2146.3831616799998</v>
      </c>
      <c r="H163" s="35">
        <v>1058.6621043299999</v>
      </c>
      <c r="I163" s="35">
        <v>608.45294538999997</v>
      </c>
      <c r="J163" s="35">
        <v>60.546119750000003</v>
      </c>
      <c r="K163" s="35">
        <v>4.7437300000000002E-2</v>
      </c>
      <c r="L163" s="35">
        <v>1.03535953</v>
      </c>
      <c r="M163" s="35">
        <v>59.463322920000003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3962.7350366199998</v>
      </c>
      <c r="C164" s="35">
        <f t="shared" ref="C164" si="292">G164+K164</f>
        <v>2204.6655309300004</v>
      </c>
      <c r="D164" s="35">
        <f t="shared" ref="D164" si="293">H164+L164</f>
        <v>1082.4148576299999</v>
      </c>
      <c r="E164" s="35">
        <f t="shared" ref="E164" si="294">I164+M164</f>
        <v>675.65464806</v>
      </c>
      <c r="F164" s="35">
        <v>3903.65344921</v>
      </c>
      <c r="G164" s="35">
        <v>2204.5795427100002</v>
      </c>
      <c r="H164" s="35">
        <v>1081.3852654699999</v>
      </c>
      <c r="I164" s="35">
        <v>617.68864102999999</v>
      </c>
      <c r="J164" s="35">
        <v>59.081587409999997</v>
      </c>
      <c r="K164" s="35">
        <v>8.5988220000000004E-2</v>
      </c>
      <c r="L164" s="35">
        <v>1.02959216</v>
      </c>
      <c r="M164" s="35">
        <v>57.96600703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4074.0180766899998</v>
      </c>
      <c r="C165" s="35">
        <f t="shared" ref="C165" si="295">G165+K165</f>
        <v>2275.9705618399998</v>
      </c>
      <c r="D165" s="35">
        <f t="shared" ref="D165" si="296">H165+L165</f>
        <v>1112.4263692100001</v>
      </c>
      <c r="E165" s="35">
        <f t="shared" ref="E165" si="297">I165+M165</f>
        <v>685.62114564000001</v>
      </c>
      <c r="F165" s="35">
        <v>4017.1116745899999</v>
      </c>
      <c r="G165" s="35">
        <v>2275.9164184299998</v>
      </c>
      <c r="H165" s="35">
        <v>1111.39651338</v>
      </c>
      <c r="I165" s="35">
        <v>629.79874278</v>
      </c>
      <c r="J165" s="35">
        <v>56.906402100000001</v>
      </c>
      <c r="K165" s="35">
        <v>5.4143410000000003E-2</v>
      </c>
      <c r="L165" s="35">
        <v>1.02985583</v>
      </c>
      <c r="M165" s="35">
        <v>55.822402859999997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4013.63130486</v>
      </c>
      <c r="C166" s="35">
        <f t="shared" ref="C166" si="298">G166+K166</f>
        <v>2194.44149135</v>
      </c>
      <c r="D166" s="35">
        <f t="shared" ref="D166" si="299">H166+L166</f>
        <v>1121.7214503100001</v>
      </c>
      <c r="E166" s="35">
        <f t="shared" ref="E166" si="300">I166+M166</f>
        <v>697.46836319999989</v>
      </c>
      <c r="F166" s="35">
        <v>3954.22503246</v>
      </c>
      <c r="G166" s="35">
        <v>2194.39087862</v>
      </c>
      <c r="H166" s="35">
        <v>1120.6461381300001</v>
      </c>
      <c r="I166" s="35">
        <v>639.18801570999995</v>
      </c>
      <c r="J166" s="35">
        <v>59.406272399999999</v>
      </c>
      <c r="K166" s="35">
        <v>5.0612730000000002E-2</v>
      </c>
      <c r="L166" s="35">
        <v>1.0753121800000001</v>
      </c>
      <c r="M166" s="35">
        <v>58.280347489999997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4107.0535327799998</v>
      </c>
      <c r="C167" s="35">
        <f t="shared" ref="C167" si="301">G167+K167</f>
        <v>2305.5189356000001</v>
      </c>
      <c r="D167" s="35">
        <f t="shared" ref="D167" si="302">H167+L167</f>
        <v>1096.29099507</v>
      </c>
      <c r="E167" s="35">
        <f t="shared" ref="E167" si="303">I167+M167</f>
        <v>705.24360210999998</v>
      </c>
      <c r="F167" s="35">
        <v>4049.9680042999998</v>
      </c>
      <c r="G167" s="35">
        <v>2305.4650055400002</v>
      </c>
      <c r="H167" s="35">
        <v>1095.21873482</v>
      </c>
      <c r="I167" s="35">
        <v>649.28426393999996</v>
      </c>
      <c r="J167" s="35">
        <v>57.085528480000001</v>
      </c>
      <c r="K167" s="35">
        <v>5.3930060000000002E-2</v>
      </c>
      <c r="L167" s="35">
        <v>1.07226025</v>
      </c>
      <c r="M167" s="35">
        <v>55.959338170000002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4175.8920121600004</v>
      </c>
      <c r="C168" s="35">
        <f t="shared" ref="C168" si="304">G168+K168</f>
        <v>2337.3694272600001</v>
      </c>
      <c r="D168" s="35">
        <f t="shared" ref="D168" si="305">H168+L168</f>
        <v>1113.6457687300001</v>
      </c>
      <c r="E168" s="35">
        <f t="shared" ref="E168" si="306">I168+M168</f>
        <v>724.87681616999998</v>
      </c>
      <c r="F168" s="35">
        <v>4118.9813349799997</v>
      </c>
      <c r="G168" s="35">
        <v>2337.3145876600001</v>
      </c>
      <c r="H168" s="35">
        <v>1112.56407816</v>
      </c>
      <c r="I168" s="35">
        <v>669.10266916</v>
      </c>
      <c r="J168" s="35">
        <v>56.91067718</v>
      </c>
      <c r="K168" s="35">
        <v>5.4839600000000002E-2</v>
      </c>
      <c r="L168" s="35">
        <v>1.0816905699999999</v>
      </c>
      <c r="M168" s="35">
        <v>55.77414701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4296.91864197</v>
      </c>
      <c r="C169" s="35">
        <f t="shared" ref="C169" si="307">G169+K169</f>
        <v>2392.3212045199998</v>
      </c>
      <c r="D169" s="35">
        <f t="shared" ref="D169" si="308">H169+L169</f>
        <v>1152.2233941500001</v>
      </c>
      <c r="E169" s="35">
        <f t="shared" ref="E169" si="309">I169+M169</f>
        <v>752.37404329999993</v>
      </c>
      <c r="F169" s="35">
        <v>4243.3047067799998</v>
      </c>
      <c r="G169" s="35">
        <v>2392.2981722999998</v>
      </c>
      <c r="H169" s="35">
        <v>1151.1130093100001</v>
      </c>
      <c r="I169" s="35">
        <v>699.89352516999998</v>
      </c>
      <c r="J169" s="35">
        <v>53.613935189999999</v>
      </c>
      <c r="K169" s="35">
        <v>2.3032219999999999E-2</v>
      </c>
      <c r="L169" s="35">
        <v>1.11038484</v>
      </c>
      <c r="M169" s="35">
        <v>52.48051813</v>
      </c>
      <c r="N169" s="35"/>
      <c r="O169" s="35"/>
      <c r="P169" s="35"/>
      <c r="Q169" s="35"/>
    </row>
    <row r="170" spans="1:17" collapsed="1">
      <c r="A170" s="9">
        <v>45383</v>
      </c>
      <c r="B170" s="35">
        <v>4426.7458779999997</v>
      </c>
      <c r="C170" s="35">
        <f t="shared" ref="C170" si="310">G170+K170</f>
        <v>2452.6531093499998</v>
      </c>
      <c r="D170" s="35">
        <f t="shared" ref="D170" si="311">H170+L170</f>
        <v>1182.7326232799999</v>
      </c>
      <c r="E170" s="35">
        <f t="shared" ref="E170" si="312">I170+M170</f>
        <v>791.36014537000005</v>
      </c>
      <c r="F170" s="35">
        <v>4372.8685841200004</v>
      </c>
      <c r="G170" s="35">
        <v>2452.6354657799998</v>
      </c>
      <c r="H170" s="35">
        <v>1181.60956988</v>
      </c>
      <c r="I170" s="35">
        <v>738.62354846000005</v>
      </c>
      <c r="J170" s="35">
        <v>53.877293880000003</v>
      </c>
      <c r="K170" s="35">
        <v>1.7643570000000001E-2</v>
      </c>
      <c r="L170" s="35">
        <v>1.1230534000000001</v>
      </c>
      <c r="M170" s="35">
        <v>52.736596910000003</v>
      </c>
      <c r="N170" s="35"/>
      <c r="O170" s="35"/>
      <c r="P170" s="35"/>
      <c r="Q170" s="35"/>
    </row>
    <row r="171" spans="1:17">
      <c r="A171" s="9">
        <v>45413</v>
      </c>
      <c r="B171" s="35">
        <v>4502.9079306200001</v>
      </c>
      <c r="C171" s="35">
        <f t="shared" ref="C171" si="313">G171+K171</f>
        <v>2498.19944227</v>
      </c>
      <c r="D171" s="35">
        <f t="shared" ref="D171" si="314">H171+L171</f>
        <v>1198.0996875200001</v>
      </c>
      <c r="E171" s="35">
        <f t="shared" ref="E171" si="315">I171+M171</f>
        <v>806.60880083000006</v>
      </c>
      <c r="F171" s="35">
        <v>4452.4090279299999</v>
      </c>
      <c r="G171" s="35">
        <v>2498.1007000499999</v>
      </c>
      <c r="H171" s="35">
        <v>1196.9530993000001</v>
      </c>
      <c r="I171" s="35">
        <v>757.35522858000002</v>
      </c>
      <c r="J171" s="35">
        <v>50.498902690000001</v>
      </c>
      <c r="K171" s="35">
        <v>9.8742220000000006E-2</v>
      </c>
      <c r="L171" s="35">
        <v>1.1465882199999999</v>
      </c>
      <c r="M171" s="35">
        <v>49.253572249999998</v>
      </c>
      <c r="N171" s="35"/>
      <c r="O171" s="35"/>
      <c r="P171" s="35"/>
      <c r="Q171" s="35"/>
    </row>
    <row r="172" spans="1:17">
      <c r="A172" s="9">
        <v>45444</v>
      </c>
      <c r="B172" s="35">
        <v>4601.8102620999998</v>
      </c>
      <c r="C172" s="35">
        <f t="shared" ref="C172" si="316">G172+K172</f>
        <v>2549.0386020599999</v>
      </c>
      <c r="D172" s="35">
        <f t="shared" ref="D172" si="317">H172+L172</f>
        <v>1234.6205959199999</v>
      </c>
      <c r="E172" s="35">
        <f t="shared" ref="E172" si="318">I172+M172</f>
        <v>818.15106412</v>
      </c>
      <c r="F172" s="35">
        <v>4552.3454377400003</v>
      </c>
      <c r="G172" s="35">
        <v>2548.97848372</v>
      </c>
      <c r="H172" s="35">
        <v>1233.47295614</v>
      </c>
      <c r="I172" s="35">
        <v>769.89399788000003</v>
      </c>
      <c r="J172" s="35">
        <v>49.464824360000001</v>
      </c>
      <c r="K172" s="35">
        <v>6.0118339999999999E-2</v>
      </c>
      <c r="L172" s="35">
        <v>1.14763978</v>
      </c>
      <c r="M172" s="35">
        <v>48.25706624</v>
      </c>
      <c r="N172" s="35"/>
      <c r="O172" s="35"/>
      <c r="P172" s="35"/>
      <c r="Q172" s="35"/>
    </row>
    <row r="173" spans="1:17">
      <c r="A173" s="9">
        <v>45474</v>
      </c>
      <c r="B173" s="35">
        <v>4755.5060571100003</v>
      </c>
      <c r="C173" s="35">
        <f t="shared" ref="C173" si="319">G173+K173</f>
        <v>2661.0082138399998</v>
      </c>
      <c r="D173" s="35">
        <f t="shared" ref="D173" si="320">H173+L173</f>
        <v>1254.89344658</v>
      </c>
      <c r="E173" s="35">
        <f t="shared" ref="E173" si="321">I173+M173</f>
        <v>839.60439669000004</v>
      </c>
      <c r="F173" s="35">
        <v>4706.3210962100002</v>
      </c>
      <c r="G173" s="35">
        <v>2660.9304545599998</v>
      </c>
      <c r="H173" s="35">
        <v>1253.7318864900001</v>
      </c>
      <c r="I173" s="35">
        <v>791.65875516000006</v>
      </c>
      <c r="J173" s="35">
        <v>49.1849609</v>
      </c>
      <c r="K173" s="35">
        <v>7.775928E-2</v>
      </c>
      <c r="L173" s="35">
        <v>1.16156009</v>
      </c>
      <c r="M173" s="35">
        <v>47.945641530000003</v>
      </c>
      <c r="N173" s="35"/>
      <c r="O173" s="35"/>
      <c r="P173" s="35"/>
      <c r="Q173" s="35"/>
    </row>
    <row r="174" spans="1:17">
      <c r="A174" s="9">
        <v>45505</v>
      </c>
      <c r="B174" s="35">
        <v>4909.1260844199996</v>
      </c>
      <c r="C174" s="35">
        <f t="shared" ref="C174" si="322">G174+K174</f>
        <v>2723.0314202200002</v>
      </c>
      <c r="D174" s="35">
        <f t="shared" ref="D174" si="323">H174+L174</f>
        <v>1326.10395728</v>
      </c>
      <c r="E174" s="35">
        <f t="shared" ref="E174" si="324">I174+M174</f>
        <v>859.99070691999998</v>
      </c>
      <c r="F174" s="35">
        <v>4859.9566227300002</v>
      </c>
      <c r="G174" s="35">
        <v>2722.97113829</v>
      </c>
      <c r="H174" s="35">
        <v>1324.9378391400001</v>
      </c>
      <c r="I174" s="35">
        <v>812.0476453</v>
      </c>
      <c r="J174" s="35">
        <v>49.169461689999999</v>
      </c>
      <c r="K174" s="35">
        <v>6.0281929999999997E-2</v>
      </c>
      <c r="L174" s="35">
        <v>1.16611814</v>
      </c>
      <c r="M174" s="35">
        <v>47.943061620000002</v>
      </c>
      <c r="N174" s="35"/>
      <c r="O174" s="35"/>
      <c r="P174" s="35"/>
      <c r="Q174" s="35"/>
    </row>
    <row r="175" spans="1:17">
      <c r="A175" s="9">
        <v>45536</v>
      </c>
      <c r="B175" s="35">
        <v>4959.6173088699998</v>
      </c>
      <c r="C175" s="35">
        <f t="shared" ref="C175" si="325">G175+K175</f>
        <v>2742.4746423699999</v>
      </c>
      <c r="D175" s="35">
        <f t="shared" ref="D175" si="326">H175+L175</f>
        <v>1340.9005658900001</v>
      </c>
      <c r="E175" s="35">
        <f t="shared" ref="E175" si="327">I175+M175</f>
        <v>876.24210061000008</v>
      </c>
      <c r="F175" s="35">
        <v>4910.7170702499998</v>
      </c>
      <c r="G175" s="35">
        <v>2742.4492444399998</v>
      </c>
      <c r="H175" s="35">
        <v>1339.7351187199999</v>
      </c>
      <c r="I175" s="35">
        <v>828.53270709000003</v>
      </c>
      <c r="J175" s="35">
        <v>48.900238620000003</v>
      </c>
      <c r="K175" s="35">
        <v>2.5397929999999999E-2</v>
      </c>
      <c r="L175" s="35">
        <v>1.16544717</v>
      </c>
      <c r="M175" s="35">
        <v>47.709393519999999</v>
      </c>
      <c r="N175" s="35"/>
      <c r="O175" s="35"/>
      <c r="P175" s="35"/>
      <c r="Q175" s="35"/>
    </row>
    <row r="176" spans="1:17">
      <c r="A176" s="9">
        <v>45566</v>
      </c>
      <c r="B176" s="35">
        <v>5022.1392787799996</v>
      </c>
      <c r="C176" s="35">
        <f t="shared" ref="C176" si="328">G176+K176</f>
        <v>2781.5524739099997</v>
      </c>
      <c r="D176" s="35">
        <f t="shared" ref="D176" si="329">H176+L176</f>
        <v>1360.0336334499998</v>
      </c>
      <c r="E176" s="35">
        <f t="shared" ref="E176" si="330">I176+M176</f>
        <v>880.55317142000001</v>
      </c>
      <c r="F176" s="35">
        <v>4997.6392399099996</v>
      </c>
      <c r="G176" s="35">
        <v>2781.5114665699998</v>
      </c>
      <c r="H176" s="35">
        <v>1360.0329779199999</v>
      </c>
      <c r="I176" s="35">
        <v>856.09479541999997</v>
      </c>
      <c r="J176" s="35">
        <v>24.500038870000001</v>
      </c>
      <c r="K176" s="35">
        <v>4.1007340000000003E-2</v>
      </c>
      <c r="L176" s="35">
        <v>6.5552999999999998E-4</v>
      </c>
      <c r="M176" s="35">
        <v>24.458376000000001</v>
      </c>
      <c r="N176" s="35"/>
      <c r="O176" s="35"/>
      <c r="P176" s="35"/>
      <c r="Q176" s="35"/>
    </row>
    <row r="177" spans="1:17">
      <c r="A177" s="9">
        <v>45597</v>
      </c>
      <c r="B177" s="35">
        <v>5138.5963404300001</v>
      </c>
      <c r="C177" s="35">
        <f t="shared" ref="C177" si="331">G177+K177</f>
        <v>2824.1448739100001</v>
      </c>
      <c r="D177" s="35">
        <f t="shared" ref="D177" si="332">H177+L177</f>
        <v>1420.6549309</v>
      </c>
      <c r="E177" s="35">
        <f t="shared" ref="E177" si="333">I177+M177</f>
        <v>893.79653561999999</v>
      </c>
      <c r="F177" s="35">
        <v>5114.1014191699996</v>
      </c>
      <c r="G177" s="35">
        <v>2824.1187786</v>
      </c>
      <c r="H177" s="35">
        <v>1420.6542727999999</v>
      </c>
      <c r="I177" s="35">
        <v>869.32836777</v>
      </c>
      <c r="J177" s="35">
        <v>24.494921260000002</v>
      </c>
      <c r="K177" s="35">
        <v>2.609531E-2</v>
      </c>
      <c r="L177" s="35">
        <v>6.581E-4</v>
      </c>
      <c r="M177" s="35">
        <v>24.46816785</v>
      </c>
      <c r="N177" s="35"/>
      <c r="O177" s="35"/>
      <c r="P177" s="35"/>
      <c r="Q177" s="35"/>
    </row>
    <row r="178" spans="1:17">
      <c r="A178" s="9">
        <v>45627</v>
      </c>
      <c r="B178" s="35">
        <v>5126.2908501100001</v>
      </c>
      <c r="C178" s="35">
        <f t="shared" ref="C178" si="334">G178+K178</f>
        <v>2801.1309961000002</v>
      </c>
      <c r="D178" s="35">
        <f t="shared" ref="D178" si="335">H178+L178</f>
        <v>1426.43715264</v>
      </c>
      <c r="E178" s="35">
        <f t="shared" ref="E178" si="336">I178+M178</f>
        <v>898.7227013700001</v>
      </c>
      <c r="F178" s="35">
        <v>5101.6940908300003</v>
      </c>
      <c r="G178" s="35">
        <v>2801.1142416600001</v>
      </c>
      <c r="H178" s="35">
        <v>1426.4364875799999</v>
      </c>
      <c r="I178" s="35">
        <v>874.14336159000004</v>
      </c>
      <c r="J178" s="35">
        <v>24.596759280000001</v>
      </c>
      <c r="K178" s="35">
        <v>1.6754439999999999E-2</v>
      </c>
      <c r="L178" s="35">
        <v>6.6505999999999998E-4</v>
      </c>
      <c r="M178" s="35">
        <v>24.579339780000002</v>
      </c>
      <c r="N178" s="35"/>
      <c r="O178" s="35"/>
      <c r="P178" s="35"/>
      <c r="Q178" s="35"/>
    </row>
    <row r="179" spans="1:17">
      <c r="A179" s="9">
        <v>45658</v>
      </c>
      <c r="B179" s="35">
        <v>5249.8230897499998</v>
      </c>
      <c r="C179" s="35">
        <f t="shared" ref="C179" si="337">G179+K179</f>
        <v>2967.39434725</v>
      </c>
      <c r="D179" s="35">
        <f t="shared" ref="D179" si="338">H179+L179</f>
        <v>1367.2144926000001</v>
      </c>
      <c r="E179" s="35">
        <f t="shared" ref="E179" si="339">I179+M179</f>
        <v>915.21424990000003</v>
      </c>
      <c r="F179" s="35">
        <v>5225.4901009200003</v>
      </c>
      <c r="G179" s="35">
        <v>2967.3398284099999</v>
      </c>
      <c r="H179" s="35">
        <v>1367.21383094</v>
      </c>
      <c r="I179" s="35">
        <v>890.93644157000006</v>
      </c>
      <c r="J179" s="35">
        <v>24.332988830000001</v>
      </c>
      <c r="K179" s="35">
        <v>5.4518839999999999E-2</v>
      </c>
      <c r="L179" s="35">
        <v>6.6166E-4</v>
      </c>
      <c r="M179" s="35">
        <v>24.277808329999999</v>
      </c>
      <c r="N179" s="35"/>
      <c r="O179" s="35"/>
      <c r="P179" s="35"/>
      <c r="Q179" s="35"/>
    </row>
    <row r="180" spans="1:17">
      <c r="A180" s="9">
        <v>45689</v>
      </c>
      <c r="B180" s="35">
        <v>5304.1467164599999</v>
      </c>
      <c r="C180" s="35">
        <f t="shared" ref="C180" si="340">G180+K180</f>
        <v>2988.08732624</v>
      </c>
      <c r="D180" s="35">
        <f t="shared" ref="D180" si="341">H180+L180</f>
        <v>1385.1693567899999</v>
      </c>
      <c r="E180" s="35">
        <f t="shared" ref="E180" si="342">I180+M180</f>
        <v>930.89003343000002</v>
      </c>
      <c r="F180" s="35">
        <v>5280.3549456299997</v>
      </c>
      <c r="G180" s="35">
        <v>2988.0699949999998</v>
      </c>
      <c r="H180" s="35">
        <v>1385.1686999999999</v>
      </c>
      <c r="I180" s="35">
        <v>907.11625062999997</v>
      </c>
      <c r="J180" s="35">
        <v>23.791770830000001</v>
      </c>
      <c r="K180" s="35">
        <v>1.7331240000000001E-2</v>
      </c>
      <c r="L180" s="35">
        <v>6.5678999999999998E-4</v>
      </c>
      <c r="M180" s="35">
        <v>23.773782799999999</v>
      </c>
      <c r="N180" s="35"/>
      <c r="O180" s="35"/>
      <c r="P180" s="35"/>
      <c r="Q180" s="35"/>
    </row>
    <row r="181" spans="1:17">
      <c r="A181" s="9">
        <v>45717</v>
      </c>
      <c r="B181" s="35">
        <v>5441.7176261699997</v>
      </c>
      <c r="C181" s="35">
        <f t="shared" ref="C181" si="343">G181+K181</f>
        <v>3000.9369674299996</v>
      </c>
      <c r="D181" s="35">
        <f t="shared" ref="D181" si="344">H181+L181</f>
        <v>1496.5930692000002</v>
      </c>
      <c r="E181" s="35">
        <f t="shared" ref="E181" si="345">I181+M181</f>
        <v>944.18758953999998</v>
      </c>
      <c r="F181" s="35">
        <v>5420.5586916000002</v>
      </c>
      <c r="G181" s="35">
        <v>3000.9227359699998</v>
      </c>
      <c r="H181" s="35">
        <v>1496.5924129800001</v>
      </c>
      <c r="I181" s="35">
        <v>923.04354264999995</v>
      </c>
      <c r="J181" s="35">
        <v>21.15893457</v>
      </c>
      <c r="K181" s="35">
        <v>1.423146E-2</v>
      </c>
      <c r="L181" s="35">
        <v>6.5622E-4</v>
      </c>
      <c r="M181" s="35">
        <v>21.144046889999998</v>
      </c>
      <c r="N181" s="35"/>
      <c r="O181" s="35"/>
      <c r="P181" s="35"/>
      <c r="Q181" s="35"/>
    </row>
    <row r="182" spans="1:17">
      <c r="A182" s="9">
        <v>45748</v>
      </c>
      <c r="B182" s="35">
        <v>5509.3796055900002</v>
      </c>
      <c r="C182" s="35">
        <f t="shared" ref="C182" si="346">G182+K182</f>
        <v>3227.38480497</v>
      </c>
      <c r="D182" s="35">
        <f t="shared" ref="D182" si="347">H182+L182</f>
        <v>1327.7279174599998</v>
      </c>
      <c r="E182" s="35">
        <f t="shared" ref="E182" si="348">I182+M182</f>
        <v>954.26688316000002</v>
      </c>
      <c r="F182" s="35">
        <v>5488.6331275399998</v>
      </c>
      <c r="G182" s="35">
        <v>3227.37493946</v>
      </c>
      <c r="H182" s="35">
        <v>1327.7265072499999</v>
      </c>
      <c r="I182" s="35">
        <v>933.53168083000003</v>
      </c>
      <c r="J182" s="35">
        <v>20.74647805</v>
      </c>
      <c r="K182" s="35">
        <v>9.8655099999999992E-3</v>
      </c>
      <c r="L182" s="35">
        <v>1.4102100000000001E-3</v>
      </c>
      <c r="M182" s="35">
        <v>20.73520233</v>
      </c>
      <c r="N182" s="35"/>
      <c r="O182" s="35"/>
      <c r="P182" s="35"/>
      <c r="Q182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2"/>
  <sheetViews>
    <sheetView showGridLines="0" zoomScaleNormal="100" zoomScaleSheetLayoutView="100" workbookViewId="0">
      <selection activeCell="A2" sqref="A2"/>
    </sheetView>
  </sheetViews>
  <sheetFormatPr defaultColWidth="14.6640625" defaultRowHeight="13.8" outlineLevelRow="1"/>
  <cols>
    <col min="1" max="4" width="14.6640625" style="20"/>
    <col min="5" max="5" width="13.5546875" style="20" customWidth="1"/>
    <col min="6" max="7" width="14.6640625" style="20"/>
    <col min="8" max="8" width="11.88671875" style="20" customWidth="1"/>
    <col min="9" max="9" width="15.88671875" style="20" customWidth="1"/>
    <col min="10" max="11" width="14.6640625" style="20"/>
    <col min="12" max="12" width="11.6640625" style="20" customWidth="1"/>
    <col min="13" max="13" width="11.33203125" style="20" customWidth="1"/>
    <col min="14" max="14" width="13.109375" style="20" customWidth="1"/>
    <col min="15" max="15" width="14.6640625" style="20"/>
    <col min="16" max="16" width="9.33203125" style="20" customWidth="1"/>
    <col min="17" max="18" width="14.6640625" style="20"/>
    <col min="19" max="19" width="13.109375" style="20" customWidth="1"/>
    <col min="20" max="16384" width="14.6640625" style="20"/>
  </cols>
  <sheetData>
    <row r="1" spans="1:702" s="10" customFormat="1" ht="14.4">
      <c r="A1" s="4" t="s">
        <v>129</v>
      </c>
    </row>
    <row r="2" spans="1:702" s="10" customFormat="1" ht="5.25" customHeight="1">
      <c r="A2" s="42"/>
    </row>
    <row r="3" spans="1:702">
      <c r="A3" s="112" t="s">
        <v>49</v>
      </c>
    </row>
    <row r="4" spans="1:702" ht="12.75" customHeight="1">
      <c r="A4" s="207" t="s">
        <v>127</v>
      </c>
      <c r="B4" s="208"/>
      <c r="C4" s="21"/>
    </row>
    <row r="5" spans="1:702" ht="12.75" customHeight="1">
      <c r="A5" s="22" t="s">
        <v>226</v>
      </c>
    </row>
    <row r="6" spans="1:702" ht="12.75" customHeight="1">
      <c r="A6" s="209" t="s">
        <v>0</v>
      </c>
      <c r="B6" s="211" t="s">
        <v>1</v>
      </c>
      <c r="C6" s="213" t="s">
        <v>48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3" customFormat="1" ht="12.75" customHeight="1">
      <c r="A7" s="209"/>
      <c r="B7" s="211"/>
      <c r="C7" s="205" t="s">
        <v>255</v>
      </c>
      <c r="D7" s="205" t="s">
        <v>256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62</v>
      </c>
      <c r="M7" s="205" t="s">
        <v>257</v>
      </c>
      <c r="N7" s="205" t="s">
        <v>40</v>
      </c>
      <c r="O7" s="205" t="s">
        <v>39</v>
      </c>
      <c r="P7" s="205" t="s">
        <v>50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3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3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3" customFormat="1" collapsed="1">
      <c r="A10" s="45">
        <v>1</v>
      </c>
      <c r="B10" s="163">
        <v>2</v>
      </c>
      <c r="C10" s="45">
        <v>3</v>
      </c>
      <c r="D10" s="163">
        <v>4</v>
      </c>
      <c r="E10" s="45">
        <v>5</v>
      </c>
      <c r="F10" s="163">
        <v>6</v>
      </c>
      <c r="G10" s="45">
        <v>7</v>
      </c>
      <c r="H10" s="163">
        <v>8</v>
      </c>
      <c r="I10" s="45">
        <v>9</v>
      </c>
      <c r="J10" s="163">
        <v>10</v>
      </c>
      <c r="K10" s="45">
        <v>11</v>
      </c>
      <c r="L10" s="163">
        <v>12</v>
      </c>
      <c r="M10" s="45">
        <v>13</v>
      </c>
      <c r="N10" s="163">
        <v>14</v>
      </c>
      <c r="O10" s="45">
        <v>15</v>
      </c>
      <c r="P10" s="163">
        <v>16</v>
      </c>
      <c r="Q10" s="45">
        <v>17</v>
      </c>
      <c r="R10" s="163">
        <v>18</v>
      </c>
      <c r="S10" s="45">
        <v>19</v>
      </c>
      <c r="T10" s="163">
        <v>20</v>
      </c>
    </row>
    <row r="11" spans="1:70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9">
        <v>41275</v>
      </c>
      <c r="B35" s="130">
        <v>3284.4903183599999</v>
      </c>
      <c r="C35" s="130">
        <v>589.53883100999997</v>
      </c>
      <c r="D35" s="130">
        <v>24.02004518</v>
      </c>
      <c r="E35" s="130">
        <v>1236.7517781700001</v>
      </c>
      <c r="F35" s="130">
        <v>15.48049599</v>
      </c>
      <c r="G35" s="130">
        <v>4.4008319800000004</v>
      </c>
      <c r="H35" s="130">
        <v>154.91241993</v>
      </c>
      <c r="I35" s="130">
        <v>1140.28383712</v>
      </c>
      <c r="J35" s="130">
        <v>29.44397275</v>
      </c>
      <c r="K35" s="130">
        <v>1.27818962</v>
      </c>
      <c r="L35" s="130">
        <v>1.4980476599999999</v>
      </c>
      <c r="M35" s="165" t="s">
        <v>185</v>
      </c>
      <c r="N35" s="130">
        <v>64.330414660000002</v>
      </c>
      <c r="O35" s="130">
        <v>4.3761399000000001</v>
      </c>
      <c r="P35" s="130">
        <v>15.907326490000001</v>
      </c>
      <c r="Q35" s="130">
        <v>0.55773238999999997</v>
      </c>
      <c r="R35" s="130">
        <v>0.46127499</v>
      </c>
      <c r="S35" s="130">
        <v>7.6146320000000003E-2</v>
      </c>
      <c r="T35" s="130">
        <v>1.1728342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9">
        <v>41306</v>
      </c>
      <c r="B36" s="130">
        <v>3330.9878207800002</v>
      </c>
      <c r="C36" s="130">
        <v>593.99042039999995</v>
      </c>
      <c r="D36" s="130">
        <v>23.926875769999999</v>
      </c>
      <c r="E36" s="130">
        <v>1333.1089366900001</v>
      </c>
      <c r="F36" s="130">
        <v>1.0043920099999999</v>
      </c>
      <c r="G36" s="130">
        <v>3.3754415899999999</v>
      </c>
      <c r="H36" s="130">
        <v>144.60828556000001</v>
      </c>
      <c r="I36" s="130">
        <v>1109.3387820999999</v>
      </c>
      <c r="J36" s="130">
        <v>31.289660399999999</v>
      </c>
      <c r="K36" s="130">
        <v>1.23705043</v>
      </c>
      <c r="L36" s="130">
        <v>1.5090797499999999</v>
      </c>
      <c r="M36" s="165" t="s">
        <v>185</v>
      </c>
      <c r="N36" s="130">
        <v>63.095501579999997</v>
      </c>
      <c r="O36" s="130">
        <v>3.7641522300000001</v>
      </c>
      <c r="P36" s="130">
        <v>18.738598329999999</v>
      </c>
      <c r="Q36" s="130">
        <v>0.12399756000000001</v>
      </c>
      <c r="R36" s="130">
        <v>0.61880511000000005</v>
      </c>
      <c r="S36" s="130">
        <v>7.6942490000000002E-2</v>
      </c>
      <c r="T36" s="130">
        <v>1.1808987799999999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9">
        <v>41334</v>
      </c>
      <c r="B37" s="130">
        <v>3180.7684887300002</v>
      </c>
      <c r="C37" s="130">
        <v>503.60092438999999</v>
      </c>
      <c r="D37" s="130">
        <v>9.8797867099999994</v>
      </c>
      <c r="E37" s="130">
        <v>1312.4300140099999</v>
      </c>
      <c r="F37" s="130">
        <v>2.1182070000000001E-2</v>
      </c>
      <c r="G37" s="130">
        <v>4.1526304400000003</v>
      </c>
      <c r="H37" s="130">
        <v>145.80220872000001</v>
      </c>
      <c r="I37" s="130">
        <v>1101.7558392599999</v>
      </c>
      <c r="J37" s="130">
        <v>33.160819949999997</v>
      </c>
      <c r="K37" s="130">
        <v>1.2244164900000001</v>
      </c>
      <c r="L37" s="130">
        <v>1.5164522499999999</v>
      </c>
      <c r="M37" s="165" t="s">
        <v>185</v>
      </c>
      <c r="N37" s="130">
        <v>41.129508889999997</v>
      </c>
      <c r="O37" s="130">
        <v>5.4709529799999999</v>
      </c>
      <c r="P37" s="130">
        <v>18.76711164</v>
      </c>
      <c r="Q37" s="130">
        <v>0.12105564000000001</v>
      </c>
      <c r="R37" s="130">
        <v>0.53559047999999998</v>
      </c>
      <c r="S37" s="130">
        <v>4.7322540000000003E-2</v>
      </c>
      <c r="T37" s="130">
        <v>1.1526722700000001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9">
        <v>41365</v>
      </c>
      <c r="B38" s="130">
        <v>3198.41277618</v>
      </c>
      <c r="C38" s="130">
        <v>535.45912897999995</v>
      </c>
      <c r="D38" s="130">
        <v>0.52096816000000001</v>
      </c>
      <c r="E38" s="130">
        <v>1311.3759928100001</v>
      </c>
      <c r="F38" s="130">
        <v>3.15217E-2</v>
      </c>
      <c r="G38" s="130">
        <v>3.5276383899999999</v>
      </c>
      <c r="H38" s="130">
        <v>139.18558933</v>
      </c>
      <c r="I38" s="130">
        <v>1104.0057203399999</v>
      </c>
      <c r="J38" s="130">
        <v>29.615241319999999</v>
      </c>
      <c r="K38" s="130">
        <v>1.2004824199999999</v>
      </c>
      <c r="L38" s="130">
        <v>1.7395703199999999</v>
      </c>
      <c r="M38" s="165" t="s">
        <v>185</v>
      </c>
      <c r="N38" s="130">
        <v>40.583007449999997</v>
      </c>
      <c r="O38" s="130">
        <v>5.4524057800000003</v>
      </c>
      <c r="P38" s="130">
        <v>23.6733832</v>
      </c>
      <c r="Q38" s="130">
        <v>0.33362151000000001</v>
      </c>
      <c r="R38" s="130">
        <v>0.75999424000000004</v>
      </c>
      <c r="S38" s="130">
        <v>9.9728140000000007E-2</v>
      </c>
      <c r="T38" s="130">
        <v>0.84878209000000004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9">
        <v>41395</v>
      </c>
      <c r="B39" s="130">
        <v>3262.56110214</v>
      </c>
      <c r="C39" s="130">
        <v>561.00509928999998</v>
      </c>
      <c r="D39" s="130">
        <v>1.7138440000000001E-2</v>
      </c>
      <c r="E39" s="130">
        <v>1411.8257311100001</v>
      </c>
      <c r="F39" s="130">
        <v>3.2462119999999997E-2</v>
      </c>
      <c r="G39" s="130">
        <v>4.3300555899999997</v>
      </c>
      <c r="H39" s="130">
        <v>140.83701865</v>
      </c>
      <c r="I39" s="130">
        <v>1052.54619585</v>
      </c>
      <c r="J39" s="130">
        <v>30.544384560000001</v>
      </c>
      <c r="K39" s="130">
        <v>1.1576847800000001</v>
      </c>
      <c r="L39" s="130">
        <v>1.7029561900000001</v>
      </c>
      <c r="M39" s="165" t="s">
        <v>185</v>
      </c>
      <c r="N39" s="130">
        <v>40.10910406</v>
      </c>
      <c r="O39" s="130">
        <v>4.3057659199999998</v>
      </c>
      <c r="P39" s="130">
        <v>11.384451029999999</v>
      </c>
      <c r="Q39" s="130">
        <v>0.12855019000000001</v>
      </c>
      <c r="R39" s="130">
        <v>0.85664309999999999</v>
      </c>
      <c r="S39" s="130">
        <v>6.1990160000000002E-2</v>
      </c>
      <c r="T39" s="130">
        <v>1.7158711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9">
        <v>41426</v>
      </c>
      <c r="B40" s="130">
        <v>3357.40141657</v>
      </c>
      <c r="C40" s="130">
        <v>590.26760941999999</v>
      </c>
      <c r="D40" s="130">
        <v>0.31214549000000003</v>
      </c>
      <c r="E40" s="130">
        <v>1455.12346325</v>
      </c>
      <c r="F40" s="130">
        <v>3.7555560000000002E-2</v>
      </c>
      <c r="G40" s="130">
        <v>5.3462714099999999</v>
      </c>
      <c r="H40" s="130">
        <v>141.43975338000001</v>
      </c>
      <c r="I40" s="130">
        <v>1069.0548872300001</v>
      </c>
      <c r="J40" s="130">
        <v>31.944002869999998</v>
      </c>
      <c r="K40" s="130">
        <v>1.21723128</v>
      </c>
      <c r="L40" s="130">
        <v>1.89990657</v>
      </c>
      <c r="M40" s="165" t="s">
        <v>185</v>
      </c>
      <c r="N40" s="130">
        <v>39.579253639999997</v>
      </c>
      <c r="O40" s="130">
        <v>4.3913610199999997</v>
      </c>
      <c r="P40" s="130">
        <v>13.21968148</v>
      </c>
      <c r="Q40" s="130">
        <v>0.12311487</v>
      </c>
      <c r="R40" s="130">
        <v>1.0787205</v>
      </c>
      <c r="S40" s="130">
        <v>7.4372110000000005E-2</v>
      </c>
      <c r="T40" s="130">
        <v>2.29208649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9">
        <v>41456</v>
      </c>
      <c r="B41" s="130">
        <v>3345.9198434</v>
      </c>
      <c r="C41" s="130">
        <v>600.96560097999998</v>
      </c>
      <c r="D41" s="130">
        <v>1.09136E-3</v>
      </c>
      <c r="E41" s="130">
        <v>1477.10012532</v>
      </c>
      <c r="F41" s="130">
        <v>3.7382220000000001E-2</v>
      </c>
      <c r="G41" s="130">
        <v>5.5661995900000001</v>
      </c>
      <c r="H41" s="130">
        <v>141.28397801</v>
      </c>
      <c r="I41" s="130">
        <v>1025.64127994</v>
      </c>
      <c r="J41" s="130">
        <v>31.696683790000002</v>
      </c>
      <c r="K41" s="130">
        <v>1.1148790200000001</v>
      </c>
      <c r="L41" s="130">
        <v>2.2692999399999998</v>
      </c>
      <c r="M41" s="165" t="s">
        <v>185</v>
      </c>
      <c r="N41" s="130">
        <v>39.043843690000003</v>
      </c>
      <c r="O41" s="130">
        <v>5.4576135099999998</v>
      </c>
      <c r="P41" s="130">
        <v>12.61036073</v>
      </c>
      <c r="Q41" s="130">
        <v>0.12047239</v>
      </c>
      <c r="R41" s="130">
        <v>0.94540018999999997</v>
      </c>
      <c r="S41" s="130">
        <v>9.4977510000000001E-2</v>
      </c>
      <c r="T41" s="130">
        <v>1.9706552100000001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9">
        <v>41487</v>
      </c>
      <c r="B42" s="130">
        <v>3361.7871502100002</v>
      </c>
      <c r="C42" s="130">
        <v>608.77755020999996</v>
      </c>
      <c r="D42" s="130">
        <v>3.0554900000000001E-3</v>
      </c>
      <c r="E42" s="130">
        <v>1714.6877116799999</v>
      </c>
      <c r="F42" s="130">
        <v>4.5468245300000003</v>
      </c>
      <c r="G42" s="130">
        <v>6.0481344300000002</v>
      </c>
      <c r="H42" s="130">
        <v>141.76262736999999</v>
      </c>
      <c r="I42" s="130">
        <v>792.16512618000002</v>
      </c>
      <c r="J42" s="130">
        <v>32.754943779999998</v>
      </c>
      <c r="K42" s="130">
        <v>1.05523923</v>
      </c>
      <c r="L42" s="130">
        <v>2.2551303699999998</v>
      </c>
      <c r="M42" s="165" t="s">
        <v>185</v>
      </c>
      <c r="N42" s="130">
        <v>38.606389579999998</v>
      </c>
      <c r="O42" s="130">
        <v>4.4348672499999999</v>
      </c>
      <c r="P42" s="130">
        <v>11.545916249999999</v>
      </c>
      <c r="Q42" s="130">
        <v>0.10559006</v>
      </c>
      <c r="R42" s="130">
        <v>0.79491705000000001</v>
      </c>
      <c r="S42" s="130">
        <v>7.2482729999999995E-2</v>
      </c>
      <c r="T42" s="130">
        <v>2.1706440200000001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9">
        <v>41518</v>
      </c>
      <c r="B43" s="130">
        <v>3460.1242461000002</v>
      </c>
      <c r="C43" s="130">
        <v>662.69386637000002</v>
      </c>
      <c r="D43" s="130">
        <v>0.19651641</v>
      </c>
      <c r="E43" s="130">
        <v>1715.91233547</v>
      </c>
      <c r="F43" s="130">
        <v>0.15842122</v>
      </c>
      <c r="G43" s="130">
        <v>5.3725017399999997</v>
      </c>
      <c r="H43" s="130">
        <v>143.53213234</v>
      </c>
      <c r="I43" s="130">
        <v>835.56826954999997</v>
      </c>
      <c r="J43" s="130">
        <v>35.646764040000001</v>
      </c>
      <c r="K43" s="130">
        <v>1.15024138</v>
      </c>
      <c r="L43" s="130">
        <v>2.12305163</v>
      </c>
      <c r="M43" s="165" t="s">
        <v>185</v>
      </c>
      <c r="N43" s="130">
        <v>37.550601469999997</v>
      </c>
      <c r="O43" s="130">
        <v>5.0021616199999999</v>
      </c>
      <c r="P43" s="130">
        <v>12.71016354</v>
      </c>
      <c r="Q43" s="130">
        <v>0.10735709</v>
      </c>
      <c r="R43" s="130">
        <v>0.27034867000000001</v>
      </c>
      <c r="S43" s="130">
        <v>6.4243880000000003E-2</v>
      </c>
      <c r="T43" s="130">
        <v>2.0652696800000001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9">
        <v>41548</v>
      </c>
      <c r="B44" s="130">
        <v>3494.2569522099998</v>
      </c>
      <c r="C44" s="130">
        <v>626.21656231999998</v>
      </c>
      <c r="D44" s="130">
        <v>5.6663499999999997E-3</v>
      </c>
      <c r="E44" s="130">
        <v>1736.9741100000001</v>
      </c>
      <c r="F44" s="130">
        <v>0.14895035000000001</v>
      </c>
      <c r="G44" s="130">
        <v>4.6677842700000003</v>
      </c>
      <c r="H44" s="130">
        <v>144.23355835000001</v>
      </c>
      <c r="I44" s="130">
        <v>885.24595979000003</v>
      </c>
      <c r="J44" s="130">
        <v>38.92684388</v>
      </c>
      <c r="K44" s="130">
        <v>1.31920214</v>
      </c>
      <c r="L44" s="130">
        <v>2.4022397099999999</v>
      </c>
      <c r="M44" s="165" t="s">
        <v>185</v>
      </c>
      <c r="N44" s="130">
        <v>38.394141019999999</v>
      </c>
      <c r="O44" s="130">
        <v>4.99564392</v>
      </c>
      <c r="P44" s="130">
        <v>8.4337926299999992</v>
      </c>
      <c r="Q44" s="130">
        <v>9.9342840000000002E-2</v>
      </c>
      <c r="R44" s="130">
        <v>0.30066239</v>
      </c>
      <c r="S44" s="130">
        <v>5.5482419999999998E-2</v>
      </c>
      <c r="T44" s="130">
        <v>1.83700983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9">
        <v>41579</v>
      </c>
      <c r="B45" s="130">
        <v>3524.9934783200001</v>
      </c>
      <c r="C45" s="130">
        <v>650.37801241</v>
      </c>
      <c r="D45" s="130">
        <v>5.6148999999999999E-4</v>
      </c>
      <c r="E45" s="130">
        <v>1738.80034497</v>
      </c>
      <c r="F45" s="130">
        <v>6.2527239999999998E-2</v>
      </c>
      <c r="G45" s="130">
        <v>4.9573455900000001</v>
      </c>
      <c r="H45" s="130">
        <v>142.95858867999999</v>
      </c>
      <c r="I45" s="130">
        <v>894.17526709000003</v>
      </c>
      <c r="J45" s="130">
        <v>37.047744729999998</v>
      </c>
      <c r="K45" s="130">
        <v>1.2726060100000001</v>
      </c>
      <c r="L45" s="130">
        <v>2.35850399</v>
      </c>
      <c r="M45" s="165" t="s">
        <v>185</v>
      </c>
      <c r="N45" s="130">
        <v>37.185588150000001</v>
      </c>
      <c r="O45" s="130">
        <v>5.1691279799999998</v>
      </c>
      <c r="P45" s="130">
        <v>8.4949282799999999</v>
      </c>
      <c r="Q45" s="130">
        <v>9.6249429999999997E-2</v>
      </c>
      <c r="R45" s="130">
        <v>0.27559162999999998</v>
      </c>
      <c r="S45" s="130">
        <v>6.9004449999999995E-2</v>
      </c>
      <c r="T45" s="130">
        <v>1.6914861999999999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9">
        <v>41609</v>
      </c>
      <c r="B46" s="130">
        <v>3583.9572621299999</v>
      </c>
      <c r="C46" s="130">
        <v>649.71702361999996</v>
      </c>
      <c r="D46" s="130">
        <v>9.4710000000000006E-5</v>
      </c>
      <c r="E46" s="130">
        <v>1771.2267127299999</v>
      </c>
      <c r="F46" s="130">
        <v>1.7912379999999999E-2</v>
      </c>
      <c r="G46" s="130">
        <v>4.5305848400000004</v>
      </c>
      <c r="H46" s="130">
        <v>139.69884798000001</v>
      </c>
      <c r="I46" s="130">
        <v>920.19090523</v>
      </c>
      <c r="J46" s="130">
        <v>40.997335710000002</v>
      </c>
      <c r="K46" s="130">
        <v>1.0107527199999999</v>
      </c>
      <c r="L46" s="130">
        <v>2.2533722900000002</v>
      </c>
      <c r="M46" s="165" t="s">
        <v>185</v>
      </c>
      <c r="N46" s="130">
        <v>37.218233249999997</v>
      </c>
      <c r="O46" s="130">
        <v>7.2920387</v>
      </c>
      <c r="P46" s="130">
        <v>7.9420230900000002</v>
      </c>
      <c r="Q46" s="130">
        <v>9.3107460000000003E-2</v>
      </c>
      <c r="R46" s="130">
        <v>0.22387065</v>
      </c>
      <c r="S46" s="130">
        <v>5.3725210000000002E-2</v>
      </c>
      <c r="T46" s="130">
        <v>1.4907215599999999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9">
        <v>41640</v>
      </c>
      <c r="B47" s="130">
        <v>3542.7252960800001</v>
      </c>
      <c r="C47" s="130">
        <v>649.45054701000004</v>
      </c>
      <c r="D47" s="130">
        <v>0.32410317999999999</v>
      </c>
      <c r="E47" s="130">
        <v>1724.7109457399999</v>
      </c>
      <c r="F47" s="130">
        <v>2.9069859999999999E-2</v>
      </c>
      <c r="G47" s="130">
        <v>5.8826191899999998</v>
      </c>
      <c r="H47" s="130">
        <v>142.68652005999999</v>
      </c>
      <c r="I47" s="130">
        <v>907.97315380999999</v>
      </c>
      <c r="J47" s="130">
        <v>37.548689680000003</v>
      </c>
      <c r="K47" s="130">
        <v>1.03150433</v>
      </c>
      <c r="L47" s="130">
        <v>2.2836611000000002</v>
      </c>
      <c r="M47" s="165" t="s">
        <v>185</v>
      </c>
      <c r="N47" s="130">
        <v>36.348392349999997</v>
      </c>
      <c r="O47" s="130">
        <v>30.18428127</v>
      </c>
      <c r="P47" s="130">
        <v>2.4464721800000002</v>
      </c>
      <c r="Q47" s="130">
        <v>9.0002260000000001E-2</v>
      </c>
      <c r="R47" s="130">
        <v>0.18994001999999999</v>
      </c>
      <c r="S47" s="130">
        <v>5.5321870000000002E-2</v>
      </c>
      <c r="T47" s="130">
        <v>1.4900721699999999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9">
        <v>41671</v>
      </c>
      <c r="B48" s="130">
        <v>3928.6706273899999</v>
      </c>
      <c r="C48" s="130">
        <v>692.09826895000003</v>
      </c>
      <c r="D48" s="130">
        <v>0.58544618000000004</v>
      </c>
      <c r="E48" s="130">
        <v>2018.23570513</v>
      </c>
      <c r="F48" s="130">
        <v>0.57440687999999995</v>
      </c>
      <c r="G48" s="130">
        <v>5.8156407699999999</v>
      </c>
      <c r="H48" s="130">
        <v>153.50131614</v>
      </c>
      <c r="I48" s="130">
        <v>942.23777771000005</v>
      </c>
      <c r="J48" s="130">
        <v>40.098896029999999</v>
      </c>
      <c r="K48" s="130">
        <v>1.00433353</v>
      </c>
      <c r="L48" s="130">
        <v>2.0256250900000001</v>
      </c>
      <c r="M48" s="165" t="s">
        <v>185</v>
      </c>
      <c r="N48" s="130">
        <v>36.814762309999999</v>
      </c>
      <c r="O48" s="130">
        <v>30.3520124</v>
      </c>
      <c r="P48" s="130">
        <v>2.7426983300000001</v>
      </c>
      <c r="Q48" s="130">
        <v>9.1295020000000005E-2</v>
      </c>
      <c r="R48" s="130">
        <v>0.98152466000000005</v>
      </c>
      <c r="S48" s="130">
        <v>6.6314219999999993E-2</v>
      </c>
      <c r="T48" s="130">
        <v>1.44460404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9">
        <v>41699</v>
      </c>
      <c r="B49" s="130">
        <v>4051.2320610699999</v>
      </c>
      <c r="C49" s="130">
        <v>720.86773320999998</v>
      </c>
      <c r="D49" s="130">
        <v>0.38612004999999999</v>
      </c>
      <c r="E49" s="130">
        <v>2143.05565299</v>
      </c>
      <c r="F49" s="130">
        <v>1.15651215</v>
      </c>
      <c r="G49" s="130">
        <v>6.0725262000000004</v>
      </c>
      <c r="H49" s="130">
        <v>162.54494292000001</v>
      </c>
      <c r="I49" s="130">
        <v>905.09649029000002</v>
      </c>
      <c r="J49" s="130">
        <v>37.03379185</v>
      </c>
      <c r="K49" s="130">
        <v>0.90507110000000002</v>
      </c>
      <c r="L49" s="130">
        <v>2.3025837299999998</v>
      </c>
      <c r="M49" s="165" t="s">
        <v>185</v>
      </c>
      <c r="N49" s="130">
        <v>36.111903560000002</v>
      </c>
      <c r="O49" s="130">
        <v>30.2037339</v>
      </c>
      <c r="P49" s="130">
        <v>3.30125768</v>
      </c>
      <c r="Q49" s="130">
        <v>8.9248079999999994E-2</v>
      </c>
      <c r="R49" s="130">
        <v>0.95030227</v>
      </c>
      <c r="S49" s="130">
        <v>6.8219000000000002E-2</v>
      </c>
      <c r="T49" s="130">
        <v>1.0859720900000001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9">
        <v>41730</v>
      </c>
      <c r="B50" s="130">
        <v>4078.95404706</v>
      </c>
      <c r="C50" s="130">
        <v>725.09043709000002</v>
      </c>
      <c r="D50" s="130">
        <v>0.2037709</v>
      </c>
      <c r="E50" s="130">
        <v>2164.2968056</v>
      </c>
      <c r="F50" s="130">
        <v>0.70038588999999996</v>
      </c>
      <c r="G50" s="130">
        <v>4.0004879400000002</v>
      </c>
      <c r="H50" s="130">
        <v>161.86553402999999</v>
      </c>
      <c r="I50" s="130">
        <v>914.14198154999997</v>
      </c>
      <c r="J50" s="130">
        <v>36.681789960000003</v>
      </c>
      <c r="K50" s="130">
        <v>0.80183853000000005</v>
      </c>
      <c r="L50" s="130">
        <v>2.0842824000000002</v>
      </c>
      <c r="M50" s="165" t="s">
        <v>185</v>
      </c>
      <c r="N50" s="130">
        <v>33.879745130000003</v>
      </c>
      <c r="O50" s="130">
        <v>30.125967060000001</v>
      </c>
      <c r="P50" s="130">
        <v>3.2108536499999998</v>
      </c>
      <c r="Q50" s="130">
        <v>8.828577E-2</v>
      </c>
      <c r="R50" s="130">
        <v>0.93166766000000001</v>
      </c>
      <c r="S50" s="130">
        <v>7.0065020000000006E-2</v>
      </c>
      <c r="T50" s="130">
        <v>0.78014888000000004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9">
        <v>41760</v>
      </c>
      <c r="B51" s="130">
        <v>4057.2699506600002</v>
      </c>
      <c r="C51" s="130">
        <v>739.99418804000004</v>
      </c>
      <c r="D51" s="130">
        <v>0.15288908000000001</v>
      </c>
      <c r="E51" s="130">
        <v>2097.5551971499999</v>
      </c>
      <c r="F51" s="130">
        <v>2.336966E-2</v>
      </c>
      <c r="G51" s="130">
        <v>3.9335937599999999</v>
      </c>
      <c r="H51" s="130">
        <v>162.47411373</v>
      </c>
      <c r="I51" s="130">
        <v>946.71781342999998</v>
      </c>
      <c r="J51" s="130">
        <v>34.367614230000001</v>
      </c>
      <c r="K51" s="130">
        <v>0.82266214000000004</v>
      </c>
      <c r="L51" s="130">
        <v>1.7294067799999999</v>
      </c>
      <c r="M51" s="165" t="s">
        <v>185</v>
      </c>
      <c r="N51" s="130">
        <v>34.143039659999999</v>
      </c>
      <c r="O51" s="130">
        <v>30.229028289999999</v>
      </c>
      <c r="P51" s="130">
        <v>3.40250238</v>
      </c>
      <c r="Q51" s="130">
        <v>7.7598799999999996E-2</v>
      </c>
      <c r="R51" s="130">
        <v>0.94720256000000003</v>
      </c>
      <c r="S51" s="130">
        <v>7.2065019999999994E-2</v>
      </c>
      <c r="T51" s="130">
        <v>0.62766595000000003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9">
        <v>41791</v>
      </c>
      <c r="B52" s="130">
        <v>4038.0166814600002</v>
      </c>
      <c r="C52" s="130">
        <v>762.60018814</v>
      </c>
      <c r="D52" s="130">
        <v>5.1759489999999998E-2</v>
      </c>
      <c r="E52" s="130">
        <v>2039.6718862099999</v>
      </c>
      <c r="F52" s="130">
        <v>3.789294E-2</v>
      </c>
      <c r="G52" s="130">
        <v>4.6218958499999996</v>
      </c>
      <c r="H52" s="130">
        <v>162.59990234</v>
      </c>
      <c r="I52" s="130">
        <v>991.52224307999995</v>
      </c>
      <c r="J52" s="130">
        <v>33.132021809999998</v>
      </c>
      <c r="K52" s="130">
        <v>0.79967933999999996</v>
      </c>
      <c r="L52" s="130">
        <v>0.98176872000000004</v>
      </c>
      <c r="M52" s="165" t="s">
        <v>185</v>
      </c>
      <c r="N52" s="130">
        <v>32.011117159999998</v>
      </c>
      <c r="O52" s="130">
        <v>4.7157804700000003</v>
      </c>
      <c r="P52" s="130">
        <v>3.8168727200000001</v>
      </c>
      <c r="Q52" s="130">
        <v>7.4455489999999999E-2</v>
      </c>
      <c r="R52" s="130">
        <v>0.91110698999999995</v>
      </c>
      <c r="S52" s="130">
        <v>7.7637789999999998E-2</v>
      </c>
      <c r="T52" s="130">
        <v>0.39047292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9">
        <v>41821</v>
      </c>
      <c r="B53" s="130">
        <v>3789.1257384700002</v>
      </c>
      <c r="C53" s="130">
        <v>787.49050331000001</v>
      </c>
      <c r="D53" s="130">
        <v>3.6442000000000001E-4</v>
      </c>
      <c r="E53" s="130">
        <v>1771.67023369</v>
      </c>
      <c r="F53" s="130">
        <v>1.9567029999999999E-2</v>
      </c>
      <c r="G53" s="130">
        <v>4.8364507400000001</v>
      </c>
      <c r="H53" s="130">
        <v>163.5271717</v>
      </c>
      <c r="I53" s="130">
        <v>988.19477399000004</v>
      </c>
      <c r="J53" s="130">
        <v>33.222446329999997</v>
      </c>
      <c r="K53" s="130">
        <v>0.77310698</v>
      </c>
      <c r="L53" s="130">
        <v>0.73358478999999999</v>
      </c>
      <c r="M53" s="165" t="s">
        <v>185</v>
      </c>
      <c r="N53" s="130">
        <v>30.26730555</v>
      </c>
      <c r="O53" s="130">
        <v>3.5158407700000001</v>
      </c>
      <c r="P53" s="130">
        <v>3.5857023400000001</v>
      </c>
      <c r="Q53" s="130">
        <v>7.137106E-2</v>
      </c>
      <c r="R53" s="130">
        <v>0.82165705</v>
      </c>
      <c r="S53" s="130">
        <v>7.6318059999999993E-2</v>
      </c>
      <c r="T53" s="130">
        <v>0.31934066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hidden="1" outlineLevel="1">
      <c r="A54" s="9">
        <v>41852</v>
      </c>
      <c r="B54" s="130">
        <v>3990.4145779300002</v>
      </c>
      <c r="C54" s="130">
        <v>781.99915543999998</v>
      </c>
      <c r="D54" s="130">
        <v>0</v>
      </c>
      <c r="E54" s="130">
        <v>1926.4643707099999</v>
      </c>
      <c r="F54" s="130">
        <v>2.4851890000000001E-2</v>
      </c>
      <c r="G54" s="130">
        <v>4.7086894399999997</v>
      </c>
      <c r="H54" s="130">
        <v>171.87321845</v>
      </c>
      <c r="I54" s="130">
        <v>1038.6420449</v>
      </c>
      <c r="J54" s="130">
        <v>27.046475220000001</v>
      </c>
      <c r="K54" s="130">
        <v>0.73375893000000003</v>
      </c>
      <c r="L54" s="130">
        <v>0.88965720999999998</v>
      </c>
      <c r="M54" s="165" t="s">
        <v>185</v>
      </c>
      <c r="N54" s="130">
        <v>29.62918049</v>
      </c>
      <c r="O54" s="130">
        <v>3.24871226</v>
      </c>
      <c r="P54" s="130">
        <v>3.8888587399999999</v>
      </c>
      <c r="Q54" s="130">
        <v>6.8267220000000003E-2</v>
      </c>
      <c r="R54" s="130">
        <v>0.85440853000000005</v>
      </c>
      <c r="S54" s="130">
        <v>8.331152E-2</v>
      </c>
      <c r="T54" s="130">
        <v>0.25961698</v>
      </c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</row>
    <row r="55" spans="1:702" hidden="1" outlineLevel="1">
      <c r="A55" s="9">
        <v>41883</v>
      </c>
      <c r="B55" s="130">
        <v>3925.2462704599998</v>
      </c>
      <c r="C55" s="130">
        <v>797.17454253999995</v>
      </c>
      <c r="D55" s="130">
        <v>0</v>
      </c>
      <c r="E55" s="130">
        <v>1899.48707915</v>
      </c>
      <c r="F55" s="130">
        <v>0.13412203</v>
      </c>
      <c r="G55" s="130">
        <v>4.6592909300000001</v>
      </c>
      <c r="H55" s="130">
        <v>163.74429118</v>
      </c>
      <c r="I55" s="130">
        <v>995.46483065999996</v>
      </c>
      <c r="J55" s="130">
        <v>25.228924079999999</v>
      </c>
      <c r="K55" s="130">
        <v>0.44980419999999999</v>
      </c>
      <c r="L55" s="130">
        <v>0.66965050999999998</v>
      </c>
      <c r="M55" s="165" t="s">
        <v>185</v>
      </c>
      <c r="N55" s="130">
        <v>29.9004677</v>
      </c>
      <c r="O55" s="130">
        <v>3.87580401</v>
      </c>
      <c r="P55" s="130">
        <v>3.3497182699999999</v>
      </c>
      <c r="Q55" s="130">
        <v>6.5132090000000004E-2</v>
      </c>
      <c r="R55" s="130">
        <v>0.73143221000000003</v>
      </c>
      <c r="S55" s="130">
        <v>8.056982E-2</v>
      </c>
      <c r="T55" s="130">
        <v>0.23061108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9">
        <v>41913</v>
      </c>
      <c r="B56" s="130">
        <v>3930.7342147899999</v>
      </c>
      <c r="C56" s="130">
        <v>774.30640158000006</v>
      </c>
      <c r="D56" s="130">
        <v>0</v>
      </c>
      <c r="E56" s="130">
        <v>1921.9773312299999</v>
      </c>
      <c r="F56" s="130">
        <v>0.81511217999999996</v>
      </c>
      <c r="G56" s="130">
        <v>4.2152502500000004</v>
      </c>
      <c r="H56" s="130">
        <v>161.30100426999999</v>
      </c>
      <c r="I56" s="130">
        <v>1004.9243897</v>
      </c>
      <c r="J56" s="130">
        <v>25.532285309999999</v>
      </c>
      <c r="K56" s="130">
        <v>0.44547353000000001</v>
      </c>
      <c r="L56" s="130">
        <v>0.58079457000000001</v>
      </c>
      <c r="M56" s="165" t="s">
        <v>185</v>
      </c>
      <c r="N56" s="130">
        <v>28.514517219999998</v>
      </c>
      <c r="O56" s="130">
        <v>3.8979648400000002</v>
      </c>
      <c r="P56" s="130">
        <v>2.8764227500000001</v>
      </c>
      <c r="Q56" s="130">
        <v>6.2055449999999998E-2</v>
      </c>
      <c r="R56" s="130">
        <v>0.93738827000000002</v>
      </c>
      <c r="S56" s="130">
        <v>8.2729200000000003E-2</v>
      </c>
      <c r="T56" s="130">
        <v>0.26509443999999999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9">
        <v>41944</v>
      </c>
      <c r="B57" s="130">
        <v>4113.1988561099997</v>
      </c>
      <c r="C57" s="130">
        <v>786.12839830999997</v>
      </c>
      <c r="D57" s="130">
        <v>0</v>
      </c>
      <c r="E57" s="130">
        <v>2014.4046026200001</v>
      </c>
      <c r="F57" s="130">
        <v>0.67730378999999996</v>
      </c>
      <c r="G57" s="130">
        <v>4.4588245000000004</v>
      </c>
      <c r="H57" s="130">
        <v>169.61037856999999</v>
      </c>
      <c r="I57" s="130">
        <v>1072.10515412</v>
      </c>
      <c r="J57" s="130">
        <v>27.580401259999999</v>
      </c>
      <c r="K57" s="130">
        <v>0.42250868000000003</v>
      </c>
      <c r="L57" s="130">
        <v>0.58289835999999995</v>
      </c>
      <c r="M57" s="165" t="s">
        <v>185</v>
      </c>
      <c r="N57" s="130">
        <v>28.67470003</v>
      </c>
      <c r="O57" s="130">
        <v>3.8138913099999998</v>
      </c>
      <c r="P57" s="130">
        <v>2.38841123</v>
      </c>
      <c r="Q57" s="130">
        <v>6.8259329999999993E-2</v>
      </c>
      <c r="R57" s="130">
        <v>1.2869365500000001</v>
      </c>
      <c r="S57" s="130">
        <v>8.4687650000000003E-2</v>
      </c>
      <c r="T57" s="130">
        <v>0.91149979999999997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9">
        <v>41974</v>
      </c>
      <c r="B58" s="130">
        <v>4332.43955826</v>
      </c>
      <c r="C58" s="130">
        <v>785.28784249</v>
      </c>
      <c r="D58" s="130">
        <v>6.8851019999999999E-2</v>
      </c>
      <c r="E58" s="130">
        <v>2080.1367090399999</v>
      </c>
      <c r="F58" s="130">
        <v>5.6827043100000001</v>
      </c>
      <c r="G58" s="130">
        <v>4.7353576300000002</v>
      </c>
      <c r="H58" s="130">
        <v>172.42933088999999</v>
      </c>
      <c r="I58" s="130">
        <v>1181.9059056999999</v>
      </c>
      <c r="J58" s="130">
        <v>27.829083489999999</v>
      </c>
      <c r="K58" s="130">
        <v>0.43557322999999998</v>
      </c>
      <c r="L58" s="130">
        <v>0.68017872999999995</v>
      </c>
      <c r="M58" s="165" t="s">
        <v>185</v>
      </c>
      <c r="N58" s="130">
        <v>27.974195869999999</v>
      </c>
      <c r="O58" s="130">
        <v>39.526287549999999</v>
      </c>
      <c r="P58" s="130">
        <v>2.0633515500000001</v>
      </c>
      <c r="Q58" s="130">
        <v>5.5921520000000002E-2</v>
      </c>
      <c r="R58" s="130">
        <v>1.33097048</v>
      </c>
      <c r="S58" s="130">
        <v>8.6995340000000004E-2</v>
      </c>
      <c r="T58" s="130">
        <v>2.2102994200000001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9">
        <v>42005</v>
      </c>
      <c r="B59" s="130">
        <v>4377.08182459</v>
      </c>
      <c r="C59" s="130">
        <v>821.30317201000003</v>
      </c>
      <c r="D59" s="130">
        <v>0.54086018999999996</v>
      </c>
      <c r="E59" s="130">
        <v>2167.5875256099998</v>
      </c>
      <c r="F59" s="130">
        <v>1.4127515100000001</v>
      </c>
      <c r="G59" s="130">
        <v>5.6966835500000004</v>
      </c>
      <c r="H59" s="130">
        <v>173.39463567000001</v>
      </c>
      <c r="I59" s="130">
        <v>1105.70470836</v>
      </c>
      <c r="J59" s="130">
        <v>27.579515390000001</v>
      </c>
      <c r="K59" s="130">
        <v>0.52933189999999997</v>
      </c>
      <c r="L59" s="130">
        <v>0.66867297000000003</v>
      </c>
      <c r="M59" s="165" t="s">
        <v>185</v>
      </c>
      <c r="N59" s="130">
        <v>27.320211830000002</v>
      </c>
      <c r="O59" s="130">
        <v>39.490278699999998</v>
      </c>
      <c r="P59" s="130">
        <v>1.70812305</v>
      </c>
      <c r="Q59" s="130">
        <v>5.2742570000000003E-2</v>
      </c>
      <c r="R59" s="130">
        <v>1.07929623</v>
      </c>
      <c r="S59" s="130">
        <v>8.9073360000000004E-2</v>
      </c>
      <c r="T59" s="130">
        <v>2.9242416900000001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9">
        <v>42036</v>
      </c>
      <c r="B60" s="130">
        <v>5635.4031179499998</v>
      </c>
      <c r="C60" s="130">
        <v>869.41717415999995</v>
      </c>
      <c r="D60" s="130">
        <v>0.44639132999999998</v>
      </c>
      <c r="E60" s="130">
        <v>2949.31064062</v>
      </c>
      <c r="F60" s="130">
        <v>2.45917941</v>
      </c>
      <c r="G60" s="130">
        <v>4.4607693499999996</v>
      </c>
      <c r="H60" s="130">
        <v>230.09333683</v>
      </c>
      <c r="I60" s="130">
        <v>1477.8010677300001</v>
      </c>
      <c r="J60" s="130">
        <v>27.050644429999998</v>
      </c>
      <c r="K60" s="130">
        <v>0.56395784000000004</v>
      </c>
      <c r="L60" s="130">
        <v>0.59363648999999996</v>
      </c>
      <c r="M60" s="165" t="s">
        <v>185</v>
      </c>
      <c r="N60" s="130">
        <v>28.83574737</v>
      </c>
      <c r="O60" s="130">
        <v>39.227603520000002</v>
      </c>
      <c r="P60" s="130">
        <v>1.74115643</v>
      </c>
      <c r="Q60" s="130">
        <v>5.9377510000000001E-2</v>
      </c>
      <c r="R60" s="130">
        <v>1.36523694</v>
      </c>
      <c r="S60" s="130">
        <v>9.1031810000000005E-2</v>
      </c>
      <c r="T60" s="130">
        <v>1.88616618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9">
        <v>42064</v>
      </c>
      <c r="B61" s="130">
        <v>4945.4705940800004</v>
      </c>
      <c r="C61" s="130">
        <v>768.46329720999995</v>
      </c>
      <c r="D61" s="130">
        <v>0.41464951999999999</v>
      </c>
      <c r="E61" s="130">
        <v>2590.4204191499998</v>
      </c>
      <c r="F61" s="130">
        <v>2.1349849999999999</v>
      </c>
      <c r="G61" s="130">
        <v>4.3214006500000002</v>
      </c>
      <c r="H61" s="130">
        <v>203.87648125000001</v>
      </c>
      <c r="I61" s="130">
        <v>1277.9411191700001</v>
      </c>
      <c r="J61" s="130">
        <v>26.853503570000001</v>
      </c>
      <c r="K61" s="130">
        <v>0.55507751000000005</v>
      </c>
      <c r="L61" s="130">
        <v>0.39189405999999999</v>
      </c>
      <c r="M61" s="165" t="s">
        <v>185</v>
      </c>
      <c r="N61" s="130">
        <v>27.803387229999998</v>
      </c>
      <c r="O61" s="130">
        <v>37.405122810000002</v>
      </c>
      <c r="P61" s="130">
        <v>1.7320068900000001</v>
      </c>
      <c r="Q61" s="130">
        <v>4.6560959999999998E-2</v>
      </c>
      <c r="R61" s="130">
        <v>1.01351711</v>
      </c>
      <c r="S61" s="130">
        <v>0.10568996999999999</v>
      </c>
      <c r="T61" s="130">
        <v>1.9914820200000001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9">
        <v>42095</v>
      </c>
      <c r="B62" s="130">
        <v>4562.9574740999997</v>
      </c>
      <c r="C62" s="130">
        <v>734.33474406000005</v>
      </c>
      <c r="D62" s="130">
        <v>0.48950191999999998</v>
      </c>
      <c r="E62" s="130">
        <v>2385.7931677900001</v>
      </c>
      <c r="F62" s="130">
        <v>0.28582702999999998</v>
      </c>
      <c r="G62" s="130">
        <v>3.76155602</v>
      </c>
      <c r="H62" s="130">
        <v>190.52768961000001</v>
      </c>
      <c r="I62" s="130">
        <v>1183.60050327</v>
      </c>
      <c r="J62" s="130">
        <v>31.129706469999999</v>
      </c>
      <c r="K62" s="130">
        <v>0.52885451999999999</v>
      </c>
      <c r="L62" s="130">
        <v>0.30816328999999998</v>
      </c>
      <c r="M62" s="165" t="s">
        <v>185</v>
      </c>
      <c r="N62" s="130">
        <v>26.421311190000001</v>
      </c>
      <c r="O62" s="130">
        <v>2.5215787399999998</v>
      </c>
      <c r="P62" s="130">
        <v>1.75633668</v>
      </c>
      <c r="Q62" s="130">
        <v>4.340521E-2</v>
      </c>
      <c r="R62" s="130">
        <v>0.98596048000000003</v>
      </c>
      <c r="S62" s="130">
        <v>0.12149342</v>
      </c>
      <c r="T62" s="130">
        <v>0.34767439999999999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9">
        <v>42125</v>
      </c>
      <c r="B63" s="130">
        <v>4593.9300502799997</v>
      </c>
      <c r="C63" s="130">
        <v>747.82805795000002</v>
      </c>
      <c r="D63" s="130">
        <v>0.38883067999999998</v>
      </c>
      <c r="E63" s="130">
        <v>2402.21728897</v>
      </c>
      <c r="F63" s="130">
        <v>0.10051367999999999</v>
      </c>
      <c r="G63" s="130">
        <v>3.1157004700000002</v>
      </c>
      <c r="H63" s="130">
        <v>190.32323163000001</v>
      </c>
      <c r="I63" s="130">
        <v>1188.5804207799999</v>
      </c>
      <c r="J63" s="130">
        <v>30.66954505</v>
      </c>
      <c r="K63" s="130">
        <v>0.41614272000000002</v>
      </c>
      <c r="L63" s="130">
        <v>0.38314588999999999</v>
      </c>
      <c r="M63" s="165" t="s">
        <v>185</v>
      </c>
      <c r="N63" s="130">
        <v>23.019176250000001</v>
      </c>
      <c r="O63" s="130">
        <v>2.8350965700000001</v>
      </c>
      <c r="P63" s="130">
        <v>2.3887574100000002</v>
      </c>
      <c r="Q63" s="130">
        <v>4.0391459999999997E-2</v>
      </c>
      <c r="R63" s="130">
        <v>1.1605964600000001</v>
      </c>
      <c r="S63" s="130">
        <v>0.10038606</v>
      </c>
      <c r="T63" s="130">
        <v>0.36276825000000001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9">
        <v>42156</v>
      </c>
      <c r="B64" s="130">
        <v>4477.0987107399997</v>
      </c>
      <c r="C64" s="130">
        <v>757.65391</v>
      </c>
      <c r="D64" s="130">
        <v>0.18572055000000001</v>
      </c>
      <c r="E64" s="130">
        <v>2273.1691485199999</v>
      </c>
      <c r="F64" s="130">
        <v>2.5905878800000002</v>
      </c>
      <c r="G64" s="130">
        <v>0.85934922999999996</v>
      </c>
      <c r="H64" s="130">
        <v>189.57086655000001</v>
      </c>
      <c r="I64" s="130">
        <v>1192.8762581999999</v>
      </c>
      <c r="J64" s="130">
        <v>31.78422269</v>
      </c>
      <c r="K64" s="130">
        <v>0.41755333</v>
      </c>
      <c r="L64" s="130">
        <v>0.33719166</v>
      </c>
      <c r="M64" s="165" t="s">
        <v>185</v>
      </c>
      <c r="N64" s="130">
        <v>22.282202160000001</v>
      </c>
      <c r="O64" s="130">
        <v>1.6272887300000001</v>
      </c>
      <c r="P64" s="130">
        <v>1.9556091</v>
      </c>
      <c r="Q64" s="130">
        <v>3.720031E-2</v>
      </c>
      <c r="R64" s="130">
        <v>1.16879296</v>
      </c>
      <c r="S64" s="130">
        <v>0.11106902</v>
      </c>
      <c r="T64" s="130">
        <v>0.47173985000000002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9">
        <v>42186</v>
      </c>
      <c r="B65" s="130">
        <v>4490.8512706800002</v>
      </c>
      <c r="C65" s="130">
        <v>747.00196096000002</v>
      </c>
      <c r="D65" s="130">
        <v>1.45973E-3</v>
      </c>
      <c r="E65" s="130">
        <v>2352.2369090000002</v>
      </c>
      <c r="F65" s="130">
        <v>2.9109091500000002</v>
      </c>
      <c r="G65" s="130">
        <v>1.1643379899999999</v>
      </c>
      <c r="H65" s="130">
        <v>176.26190241</v>
      </c>
      <c r="I65" s="130">
        <v>1154.51709981</v>
      </c>
      <c r="J65" s="130">
        <v>30.42162484</v>
      </c>
      <c r="K65" s="130">
        <v>0.45246525999999998</v>
      </c>
      <c r="L65" s="130">
        <v>0.27236874</v>
      </c>
      <c r="M65" s="165" t="s">
        <v>185</v>
      </c>
      <c r="N65" s="130">
        <v>20.7849009</v>
      </c>
      <c r="O65" s="130">
        <v>1.5539936700000001</v>
      </c>
      <c r="P65" s="130">
        <v>1.76842067</v>
      </c>
      <c r="Q65" s="130">
        <v>3.4108640000000003E-2</v>
      </c>
      <c r="R65" s="130">
        <v>1.09010824</v>
      </c>
      <c r="S65" s="130">
        <v>0.10181055</v>
      </c>
      <c r="T65" s="130">
        <v>0.27689012000000002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9">
        <v>42217</v>
      </c>
      <c r="B66" s="130">
        <v>4330.4524982399998</v>
      </c>
      <c r="C66" s="130">
        <v>743.24742936999996</v>
      </c>
      <c r="D66" s="130">
        <v>0</v>
      </c>
      <c r="E66" s="130">
        <v>2293.2995147199999</v>
      </c>
      <c r="F66" s="130">
        <v>0.61372444000000004</v>
      </c>
      <c r="G66" s="130">
        <v>1.56908973</v>
      </c>
      <c r="H66" s="130">
        <v>158.49008334000001</v>
      </c>
      <c r="I66" s="130">
        <v>1080.63734548</v>
      </c>
      <c r="J66" s="130">
        <v>29.237490319999999</v>
      </c>
      <c r="K66" s="130">
        <v>0.29755828000000001</v>
      </c>
      <c r="L66" s="130">
        <v>0.43703510000000001</v>
      </c>
      <c r="M66" s="165" t="s">
        <v>185</v>
      </c>
      <c r="N66" s="130">
        <v>17.747020469999999</v>
      </c>
      <c r="O66" s="130">
        <v>1.3540260799999999</v>
      </c>
      <c r="P66" s="130">
        <v>2.1881694999999999</v>
      </c>
      <c r="Q66" s="130">
        <v>3.107217E-2</v>
      </c>
      <c r="R66" s="130">
        <v>0.94893768999999994</v>
      </c>
      <c r="S66" s="130">
        <v>0.10392105</v>
      </c>
      <c r="T66" s="130">
        <v>0.25008049999999998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9">
        <v>42248</v>
      </c>
      <c r="B67" s="130">
        <v>4521.3115885200004</v>
      </c>
      <c r="C67" s="130">
        <v>824.07994549</v>
      </c>
      <c r="D67" s="130">
        <v>0</v>
      </c>
      <c r="E67" s="130">
        <v>2380.0403778899999</v>
      </c>
      <c r="F67" s="130">
        <v>9.4813799999999993E-3</v>
      </c>
      <c r="G67" s="130">
        <v>1.29032309</v>
      </c>
      <c r="H67" s="130">
        <v>155.61845087</v>
      </c>
      <c r="I67" s="130">
        <v>1106.9455198000001</v>
      </c>
      <c r="J67" s="130">
        <v>30.397850170000002</v>
      </c>
      <c r="K67" s="130">
        <v>0.18463067</v>
      </c>
      <c r="L67" s="130">
        <v>0.46157088000000002</v>
      </c>
      <c r="M67" s="165" t="s">
        <v>185</v>
      </c>
      <c r="N67" s="130">
        <v>17.126951259999998</v>
      </c>
      <c r="O67" s="130">
        <v>0.96688889</v>
      </c>
      <c r="P67" s="130">
        <v>2.90124637</v>
      </c>
      <c r="Q67" s="130">
        <v>2.7886009999999999E-2</v>
      </c>
      <c r="R67" s="130">
        <v>0.85553484999999996</v>
      </c>
      <c r="S67" s="130">
        <v>0.11375763999999999</v>
      </c>
      <c r="T67" s="130">
        <v>0.29117325999999999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9">
        <v>42278</v>
      </c>
      <c r="B68" s="130">
        <v>4701.3050243099997</v>
      </c>
      <c r="C68" s="130">
        <v>812.35890428000005</v>
      </c>
      <c r="D68" s="130">
        <v>0</v>
      </c>
      <c r="E68" s="130">
        <v>2533.19537042</v>
      </c>
      <c r="F68" s="130">
        <v>1.7090910100000001</v>
      </c>
      <c r="G68" s="130">
        <v>3.1914077199999999</v>
      </c>
      <c r="H68" s="130">
        <v>142.73247204</v>
      </c>
      <c r="I68" s="130">
        <v>1158.1556215200001</v>
      </c>
      <c r="J68" s="130">
        <v>29.130066490000001</v>
      </c>
      <c r="K68" s="130">
        <v>0.21368685000000001</v>
      </c>
      <c r="L68" s="130">
        <v>0.26426024999999997</v>
      </c>
      <c r="M68" s="165" t="s">
        <v>185</v>
      </c>
      <c r="N68" s="130">
        <v>15.901619609999999</v>
      </c>
      <c r="O68" s="130">
        <v>1.08491296</v>
      </c>
      <c r="P68" s="130">
        <v>2.07269514</v>
      </c>
      <c r="Q68" s="130">
        <v>2.479576E-2</v>
      </c>
      <c r="R68" s="130">
        <v>0.94110130000000003</v>
      </c>
      <c r="S68" s="130">
        <v>0.11670132</v>
      </c>
      <c r="T68" s="130">
        <v>0.21231764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9">
        <v>42309</v>
      </c>
      <c r="B69" s="130">
        <v>4912.9356035800001</v>
      </c>
      <c r="C69" s="130">
        <v>797.23245471999996</v>
      </c>
      <c r="D69" s="130">
        <v>4.9707710000000002E-2</v>
      </c>
      <c r="E69" s="130">
        <v>2615.06578631</v>
      </c>
      <c r="F69" s="130">
        <v>0.69111206000000003</v>
      </c>
      <c r="G69" s="130">
        <v>2.2128546299999998</v>
      </c>
      <c r="H69" s="130">
        <v>148.43906787</v>
      </c>
      <c r="I69" s="130">
        <v>1299.41953586</v>
      </c>
      <c r="J69" s="130">
        <v>30.611079799999999</v>
      </c>
      <c r="K69" s="130">
        <v>0.18183809000000001</v>
      </c>
      <c r="L69" s="130">
        <v>0.23251147</v>
      </c>
      <c r="M69" s="165" t="s">
        <v>185</v>
      </c>
      <c r="N69" s="130">
        <v>15.05949056</v>
      </c>
      <c r="O69" s="130">
        <v>1.4747290900000001</v>
      </c>
      <c r="P69" s="130">
        <v>1.1855496400000001</v>
      </c>
      <c r="Q69" s="130">
        <v>2.1678340000000001E-2</v>
      </c>
      <c r="R69" s="130">
        <v>0.82007821000000003</v>
      </c>
      <c r="S69" s="130">
        <v>0.11027222</v>
      </c>
      <c r="T69" s="130">
        <v>0.127857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9">
        <v>42339</v>
      </c>
      <c r="B70" s="130">
        <v>4650.72902522</v>
      </c>
      <c r="C70" s="130">
        <v>869.70341847999998</v>
      </c>
      <c r="D70" s="130">
        <v>0</v>
      </c>
      <c r="E70" s="130">
        <v>2410.54567378</v>
      </c>
      <c r="F70" s="130">
        <v>3.9941240499999999</v>
      </c>
      <c r="G70" s="130">
        <v>2.3145927999999998</v>
      </c>
      <c r="H70" s="130">
        <v>134.43416980999999</v>
      </c>
      <c r="I70" s="130">
        <v>1181.8933907000001</v>
      </c>
      <c r="J70" s="130">
        <v>29.800816999999999</v>
      </c>
      <c r="K70" s="130">
        <v>0.20210220000000001</v>
      </c>
      <c r="L70" s="130">
        <v>0.36000069000000001</v>
      </c>
      <c r="M70" s="165" t="s">
        <v>185</v>
      </c>
      <c r="N70" s="130">
        <v>13.73339069</v>
      </c>
      <c r="O70" s="130">
        <v>1.11326328</v>
      </c>
      <c r="P70" s="130">
        <v>1.5346421400000001</v>
      </c>
      <c r="Q70" s="130">
        <v>1.8582629999999999E-2</v>
      </c>
      <c r="R70" s="130">
        <v>0.74457346999999996</v>
      </c>
      <c r="S70" s="130">
        <v>6.9380979999999995E-2</v>
      </c>
      <c r="T70" s="130">
        <v>0.26690251999999998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9">
        <v>42370</v>
      </c>
      <c r="B71" s="130">
        <v>4644.7275727400001</v>
      </c>
      <c r="C71" s="130">
        <v>871.87661381999999</v>
      </c>
      <c r="D71" s="130">
        <v>0</v>
      </c>
      <c r="E71" s="130">
        <v>2399.0074800299999</v>
      </c>
      <c r="F71" s="130">
        <v>0.18505774999999999</v>
      </c>
      <c r="G71" s="130">
        <v>2.5905913100000002</v>
      </c>
      <c r="H71" s="130">
        <v>141.28623046000001</v>
      </c>
      <c r="I71" s="130">
        <v>1186.64451493</v>
      </c>
      <c r="J71" s="130">
        <v>28.38341892</v>
      </c>
      <c r="K71" s="130">
        <v>0.18657852</v>
      </c>
      <c r="L71" s="130">
        <v>0.17149415000000001</v>
      </c>
      <c r="M71" s="165" t="s">
        <v>185</v>
      </c>
      <c r="N71" s="130">
        <v>11.82522037</v>
      </c>
      <c r="O71" s="130">
        <v>0.68034742999999998</v>
      </c>
      <c r="P71" s="130">
        <v>0.86107769999999995</v>
      </c>
      <c r="Q71" s="130">
        <v>1.5478789999999999E-2</v>
      </c>
      <c r="R71" s="130">
        <v>0.69540968999999997</v>
      </c>
      <c r="S71" s="130">
        <v>8.2067920000000003E-2</v>
      </c>
      <c r="T71" s="130">
        <v>0.23599095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9">
        <v>42401</v>
      </c>
      <c r="B72" s="130">
        <v>4623.3809822599997</v>
      </c>
      <c r="C72" s="130">
        <v>857.48204375</v>
      </c>
      <c r="D72" s="130">
        <v>3.3255050000000001E-2</v>
      </c>
      <c r="E72" s="130">
        <v>2336.2648579000002</v>
      </c>
      <c r="F72" s="130">
        <v>2.0981585100000002</v>
      </c>
      <c r="G72" s="130">
        <v>2.0881545400000001</v>
      </c>
      <c r="H72" s="130">
        <v>149.53988826</v>
      </c>
      <c r="I72" s="130">
        <v>1175.19106149</v>
      </c>
      <c r="J72" s="130">
        <v>32.685858410000002</v>
      </c>
      <c r="K72" s="130">
        <v>0.19589217</v>
      </c>
      <c r="L72" s="130">
        <v>0.19891244</v>
      </c>
      <c r="M72" s="165" t="s">
        <v>185</v>
      </c>
      <c r="N72" s="130">
        <v>64.660903340000004</v>
      </c>
      <c r="O72" s="130">
        <v>0.74630163000000005</v>
      </c>
      <c r="P72" s="130">
        <v>1.03292614</v>
      </c>
      <c r="Q72" s="130">
        <v>1.236139E-2</v>
      </c>
      <c r="R72" s="130">
        <v>0.68141468999999999</v>
      </c>
      <c r="S72" s="130">
        <v>7.2278239999999994E-2</v>
      </c>
      <c r="T72" s="130">
        <v>0.39671431000000001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9">
        <v>42430</v>
      </c>
      <c r="B73" s="130">
        <v>4003.7585132200002</v>
      </c>
      <c r="C73" s="130">
        <v>699.59255156999996</v>
      </c>
      <c r="D73" s="130">
        <v>0.18643443000000001</v>
      </c>
      <c r="E73" s="130">
        <v>1929.52128232</v>
      </c>
      <c r="F73" s="130">
        <v>1.27859195</v>
      </c>
      <c r="G73" s="130">
        <v>2.1627068600000001</v>
      </c>
      <c r="H73" s="130">
        <v>142.91829419000001</v>
      </c>
      <c r="I73" s="130">
        <v>1129.1950070299999</v>
      </c>
      <c r="J73" s="130">
        <v>28.844250339999999</v>
      </c>
      <c r="K73" s="130">
        <v>0.23201404</v>
      </c>
      <c r="L73" s="130">
        <v>0.33919297999999998</v>
      </c>
      <c r="M73" s="165" t="s">
        <v>185</v>
      </c>
      <c r="N73" s="130">
        <v>64.129206600000003</v>
      </c>
      <c r="O73" s="130">
        <v>0.68278525000000001</v>
      </c>
      <c r="P73" s="130">
        <v>3.26338178</v>
      </c>
      <c r="Q73" s="130">
        <v>9.2670300000000008E-3</v>
      </c>
      <c r="R73" s="130">
        <v>0.65343711999999998</v>
      </c>
      <c r="S73" s="130">
        <v>7.7223109999999998E-2</v>
      </c>
      <c r="T73" s="130">
        <v>0.67288661999999999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9">
        <v>42461</v>
      </c>
      <c r="B74" s="130">
        <v>3773.976318</v>
      </c>
      <c r="C74" s="130">
        <v>672.80767934999994</v>
      </c>
      <c r="D74" s="130">
        <v>0.18268418</v>
      </c>
      <c r="E74" s="130">
        <v>1859.23453088</v>
      </c>
      <c r="F74" s="130">
        <v>6.7544498400000004</v>
      </c>
      <c r="G74" s="130">
        <v>2.05004586</v>
      </c>
      <c r="H74" s="130">
        <v>140.13740658</v>
      </c>
      <c r="I74" s="130">
        <v>992.34369076999997</v>
      </c>
      <c r="J74" s="130">
        <v>30.868046100000001</v>
      </c>
      <c r="K74" s="130">
        <v>0.23342261</v>
      </c>
      <c r="L74" s="130">
        <v>0.64568133000000005</v>
      </c>
      <c r="M74" s="165" t="s">
        <v>185</v>
      </c>
      <c r="N74" s="130">
        <v>63.131328379999999</v>
      </c>
      <c r="O74" s="130">
        <v>0.78341925000000001</v>
      </c>
      <c r="P74" s="130">
        <v>3.0594057600000002</v>
      </c>
      <c r="Q74" s="130">
        <v>6.1604900000000002E-3</v>
      </c>
      <c r="R74" s="130">
        <v>1.0739849800000001</v>
      </c>
      <c r="S74" s="130">
        <v>9.6441319999999997E-2</v>
      </c>
      <c r="T74" s="130">
        <v>0.56794032000000005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9">
        <v>42491</v>
      </c>
      <c r="B75" s="130">
        <v>3853.3038459300001</v>
      </c>
      <c r="C75" s="130">
        <v>690.43034726999997</v>
      </c>
      <c r="D75" s="130">
        <v>0.15312421000000001</v>
      </c>
      <c r="E75" s="130">
        <v>2066.1252324799998</v>
      </c>
      <c r="F75" s="130">
        <v>8.2980155999999994</v>
      </c>
      <c r="G75" s="130">
        <v>2.0526783200000001</v>
      </c>
      <c r="H75" s="130">
        <v>139.30043993999999</v>
      </c>
      <c r="I75" s="130">
        <v>850.94862194999996</v>
      </c>
      <c r="J75" s="130">
        <v>27.569507519999998</v>
      </c>
      <c r="K75" s="130">
        <v>0.23746378000000001</v>
      </c>
      <c r="L75" s="130">
        <v>0.60164627999999998</v>
      </c>
      <c r="M75" s="165" t="s">
        <v>185</v>
      </c>
      <c r="N75" s="130">
        <v>62.108135169999997</v>
      </c>
      <c r="O75" s="130">
        <v>0.80144380000000004</v>
      </c>
      <c r="P75" s="130">
        <v>3.4539116700000001</v>
      </c>
      <c r="Q75" s="130">
        <v>0</v>
      </c>
      <c r="R75" s="130">
        <v>0.59854017000000004</v>
      </c>
      <c r="S75" s="130">
        <v>7.1309120000000004E-2</v>
      </c>
      <c r="T75" s="130">
        <v>0.55342864999999997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9">
        <v>42522</v>
      </c>
      <c r="B76" s="130">
        <v>3776.36231327</v>
      </c>
      <c r="C76" s="130">
        <v>664.35053244000005</v>
      </c>
      <c r="D76" s="130">
        <v>1.07923E-3</v>
      </c>
      <c r="E76" s="130">
        <v>2054.4956948399999</v>
      </c>
      <c r="F76" s="130">
        <v>12.248693830000001</v>
      </c>
      <c r="G76" s="130">
        <v>2.0679907100000001</v>
      </c>
      <c r="H76" s="130">
        <v>128.13946240000001</v>
      </c>
      <c r="I76" s="130">
        <v>824.88482180999995</v>
      </c>
      <c r="J76" s="130">
        <v>26.895444680000001</v>
      </c>
      <c r="K76" s="130">
        <v>0.24291503</v>
      </c>
      <c r="L76" s="130">
        <v>0.47844956999999999</v>
      </c>
      <c r="M76" s="165" t="s">
        <v>185</v>
      </c>
      <c r="N76" s="130">
        <v>57.261938690000001</v>
      </c>
      <c r="O76" s="130">
        <v>0.69189122000000003</v>
      </c>
      <c r="P76" s="130">
        <v>3.42292431</v>
      </c>
      <c r="Q76" s="130">
        <v>0</v>
      </c>
      <c r="R76" s="130">
        <v>0.41719371</v>
      </c>
      <c r="S76" s="130">
        <v>6.9817379999999998E-2</v>
      </c>
      <c r="T76" s="130">
        <v>0.69346342000000005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9">
        <v>42552</v>
      </c>
      <c r="B77" s="130">
        <v>3772.7211471000001</v>
      </c>
      <c r="C77" s="130">
        <v>690.60249323000005</v>
      </c>
      <c r="D77" s="130">
        <v>0.15230532999999999</v>
      </c>
      <c r="E77" s="130">
        <v>2050.1802182000001</v>
      </c>
      <c r="F77" s="130">
        <v>8.1338461300000002</v>
      </c>
      <c r="G77" s="130">
        <v>2.17366393</v>
      </c>
      <c r="H77" s="130">
        <v>127.45668639</v>
      </c>
      <c r="I77" s="130">
        <v>805.29306750000001</v>
      </c>
      <c r="J77" s="130">
        <v>27.71557962</v>
      </c>
      <c r="K77" s="130">
        <v>0.23112452</v>
      </c>
      <c r="L77" s="130">
        <v>0.29412582999999998</v>
      </c>
      <c r="M77" s="165" t="s">
        <v>185</v>
      </c>
      <c r="N77" s="130">
        <v>55.842452389999998</v>
      </c>
      <c r="O77" s="130">
        <v>0.58372292999999997</v>
      </c>
      <c r="P77" s="130">
        <v>3.4872273900000001</v>
      </c>
      <c r="Q77" s="130">
        <v>0</v>
      </c>
      <c r="R77" s="130">
        <v>0.31612411000000001</v>
      </c>
      <c r="S77" s="130">
        <v>6.9724220000000003E-2</v>
      </c>
      <c r="T77" s="130">
        <v>0.18878538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9">
        <v>42583</v>
      </c>
      <c r="B78" s="130">
        <v>4013.4885288599999</v>
      </c>
      <c r="C78" s="130">
        <v>760.63630438999996</v>
      </c>
      <c r="D78" s="130">
        <v>1.2295100000000001E-3</v>
      </c>
      <c r="E78" s="130">
        <v>2162.0974054200001</v>
      </c>
      <c r="F78" s="130">
        <v>3.2894517400000001</v>
      </c>
      <c r="G78" s="130">
        <v>2.5648553600000001</v>
      </c>
      <c r="H78" s="130">
        <v>132.95361481</v>
      </c>
      <c r="I78" s="130">
        <v>860.90199729000005</v>
      </c>
      <c r="J78" s="130">
        <v>30.233376679999999</v>
      </c>
      <c r="K78" s="130">
        <v>0.20821000000000001</v>
      </c>
      <c r="L78" s="130">
        <v>0.27556053000000003</v>
      </c>
      <c r="M78" s="165" t="s">
        <v>185</v>
      </c>
      <c r="N78" s="130">
        <v>55.278973659999998</v>
      </c>
      <c r="O78" s="130">
        <v>0.63264914999999999</v>
      </c>
      <c r="P78" s="130">
        <v>3.7841095299999998</v>
      </c>
      <c r="Q78" s="130">
        <v>0</v>
      </c>
      <c r="R78" s="130">
        <v>0.33093457999999998</v>
      </c>
      <c r="S78" s="130">
        <v>7.0398710000000003E-2</v>
      </c>
      <c r="T78" s="130">
        <v>0.22945750000000001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9">
        <v>42614</v>
      </c>
      <c r="B79" s="130">
        <v>4095.3405293300002</v>
      </c>
      <c r="C79" s="130">
        <v>837.62715283</v>
      </c>
      <c r="D79" s="130">
        <v>0</v>
      </c>
      <c r="E79" s="130">
        <v>2201.1313953099998</v>
      </c>
      <c r="F79" s="130">
        <v>7.6037655099999997</v>
      </c>
      <c r="G79" s="130">
        <v>3.4213804200000002</v>
      </c>
      <c r="H79" s="130">
        <v>134.67708525</v>
      </c>
      <c r="I79" s="130">
        <v>822.21524066999996</v>
      </c>
      <c r="J79" s="130">
        <v>27.738630059999998</v>
      </c>
      <c r="K79" s="130">
        <v>0.16564453000000001</v>
      </c>
      <c r="L79" s="130">
        <v>0.51902179999999998</v>
      </c>
      <c r="M79" s="165" t="s">
        <v>185</v>
      </c>
      <c r="N79" s="130">
        <v>54.891306399999998</v>
      </c>
      <c r="O79" s="130">
        <v>0.70333221999999995</v>
      </c>
      <c r="P79" s="130">
        <v>3.7600806100000002</v>
      </c>
      <c r="Q79" s="130">
        <v>0</v>
      </c>
      <c r="R79" s="130">
        <v>0.32838614999999999</v>
      </c>
      <c r="S79" s="130">
        <v>6.9825490000000004E-2</v>
      </c>
      <c r="T79" s="130">
        <v>0.48828208000000001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9">
        <v>42644</v>
      </c>
      <c r="B80" s="130">
        <v>4255.3448417299996</v>
      </c>
      <c r="C80" s="130">
        <v>930.72837972000002</v>
      </c>
      <c r="D80" s="130">
        <v>0</v>
      </c>
      <c r="E80" s="130">
        <v>2224.67397626</v>
      </c>
      <c r="F80" s="130">
        <v>16.625157600000001</v>
      </c>
      <c r="G80" s="130">
        <v>4.1965691899999999</v>
      </c>
      <c r="H80" s="130">
        <v>128.23209717</v>
      </c>
      <c r="I80" s="130">
        <v>859.75040973</v>
      </c>
      <c r="J80" s="130">
        <v>30.637558439999999</v>
      </c>
      <c r="K80" s="130">
        <v>0.65636037000000003</v>
      </c>
      <c r="L80" s="130">
        <v>0.22557021999999999</v>
      </c>
      <c r="M80" s="165" t="s">
        <v>185</v>
      </c>
      <c r="N80" s="130">
        <v>54.123257289999998</v>
      </c>
      <c r="O80" s="130">
        <v>0.48468248000000003</v>
      </c>
      <c r="P80" s="130">
        <v>4.3438014799999998</v>
      </c>
      <c r="Q80" s="130">
        <v>0</v>
      </c>
      <c r="R80" s="130">
        <v>0.33659756000000002</v>
      </c>
      <c r="S80" s="130">
        <v>6.7854979999999995E-2</v>
      </c>
      <c r="T80" s="130">
        <v>0.26256923999999998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9">
        <v>42675</v>
      </c>
      <c r="B81" s="130">
        <v>4306.33823751</v>
      </c>
      <c r="C81" s="130">
        <v>956.19354624000005</v>
      </c>
      <c r="D81" s="130">
        <v>0</v>
      </c>
      <c r="E81" s="130">
        <v>2222.0407654199998</v>
      </c>
      <c r="F81" s="130">
        <v>25.654486039999998</v>
      </c>
      <c r="G81" s="130">
        <v>3.1215099999999998</v>
      </c>
      <c r="H81" s="130">
        <v>128.59117735000001</v>
      </c>
      <c r="I81" s="130">
        <v>877.67914277</v>
      </c>
      <c r="J81" s="130">
        <v>26.41836464</v>
      </c>
      <c r="K81" s="130">
        <v>1.9661449</v>
      </c>
      <c r="L81" s="130">
        <v>0.42180815999999999</v>
      </c>
      <c r="M81" s="165" t="s">
        <v>185</v>
      </c>
      <c r="N81" s="130">
        <v>53.479571030000002</v>
      </c>
      <c r="O81" s="130">
        <v>6.3987869799999997</v>
      </c>
      <c r="P81" s="130">
        <v>3.8503978600000002</v>
      </c>
      <c r="Q81" s="130">
        <v>0</v>
      </c>
      <c r="R81" s="130">
        <v>0.28103106999999999</v>
      </c>
      <c r="S81" s="130">
        <v>1.1531329999999999E-2</v>
      </c>
      <c r="T81" s="130">
        <v>0.22997371999999999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9">
        <v>42705</v>
      </c>
      <c r="B82" s="130">
        <v>4394.09160686</v>
      </c>
      <c r="C82" s="130">
        <v>947.29320605999999</v>
      </c>
      <c r="D82" s="130">
        <v>0.46241051</v>
      </c>
      <c r="E82" s="130">
        <v>2310.9743870399998</v>
      </c>
      <c r="F82" s="130">
        <v>5.99797666</v>
      </c>
      <c r="G82" s="130">
        <v>3.0196558599999999</v>
      </c>
      <c r="H82" s="130">
        <v>136.11105491000001</v>
      </c>
      <c r="I82" s="130">
        <v>895.73693876000004</v>
      </c>
      <c r="J82" s="130">
        <v>26.1957433</v>
      </c>
      <c r="K82" s="130">
        <v>2.8844992500000002</v>
      </c>
      <c r="L82" s="130">
        <v>0.3797624</v>
      </c>
      <c r="M82" s="165" t="s">
        <v>185</v>
      </c>
      <c r="N82" s="130">
        <v>52.722124350000001</v>
      </c>
      <c r="O82" s="130">
        <v>9.1807447999999994</v>
      </c>
      <c r="P82" s="130">
        <v>2.5151810700000001</v>
      </c>
      <c r="Q82" s="130">
        <v>0</v>
      </c>
      <c r="R82" s="130">
        <v>0.29209162</v>
      </c>
      <c r="S82" s="130">
        <v>3.274142E-2</v>
      </c>
      <c r="T82" s="130">
        <v>0.29308885000000001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9">
        <v>42736</v>
      </c>
      <c r="B83" s="130">
        <v>4515.7867002399998</v>
      </c>
      <c r="C83" s="130">
        <v>980.30039995000004</v>
      </c>
      <c r="D83" s="130">
        <v>0.44429869</v>
      </c>
      <c r="E83" s="130">
        <v>2321.9703900300001</v>
      </c>
      <c r="F83" s="130">
        <v>27.464847290000002</v>
      </c>
      <c r="G83" s="130">
        <v>3.2561578999999998</v>
      </c>
      <c r="H83" s="130">
        <v>135.96715449999999</v>
      </c>
      <c r="I83" s="130">
        <v>933.48432472000002</v>
      </c>
      <c r="J83" s="130">
        <v>25.847811709999998</v>
      </c>
      <c r="K83" s="130">
        <v>3.5438031200000002</v>
      </c>
      <c r="L83" s="130">
        <v>0.17037221999999999</v>
      </c>
      <c r="M83" s="165" t="s">
        <v>185</v>
      </c>
      <c r="N83" s="130">
        <v>51.96158767</v>
      </c>
      <c r="O83" s="130">
        <v>27.91135148</v>
      </c>
      <c r="P83" s="130">
        <v>2.8006978400000002</v>
      </c>
      <c r="Q83" s="130">
        <v>0</v>
      </c>
      <c r="R83" s="130">
        <v>0.28026494000000002</v>
      </c>
      <c r="S83" s="130">
        <v>4.403849E-2</v>
      </c>
      <c r="T83" s="130">
        <v>0.33919969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9">
        <v>42767</v>
      </c>
      <c r="B84" s="130">
        <v>4490.5518857500001</v>
      </c>
      <c r="C84" s="130">
        <v>963.56904559999998</v>
      </c>
      <c r="D84" s="130">
        <v>0.49666518999999998</v>
      </c>
      <c r="E84" s="130">
        <v>2320.3306484599998</v>
      </c>
      <c r="F84" s="130">
        <v>17.673182329999999</v>
      </c>
      <c r="G84" s="130">
        <v>3.4781767600000002</v>
      </c>
      <c r="H84" s="130">
        <v>135.93440325</v>
      </c>
      <c r="I84" s="130">
        <v>933.78144080000004</v>
      </c>
      <c r="J84" s="130">
        <v>23.489751689999999</v>
      </c>
      <c r="K84" s="130">
        <v>5.27127649</v>
      </c>
      <c r="L84" s="130">
        <v>0.18230493</v>
      </c>
      <c r="M84" s="165" t="s">
        <v>185</v>
      </c>
      <c r="N84" s="130">
        <v>51.238726059999998</v>
      </c>
      <c r="O84" s="130">
        <v>32.037448619999999</v>
      </c>
      <c r="P84" s="130">
        <v>2.6418357600000002</v>
      </c>
      <c r="Q84" s="130">
        <v>0</v>
      </c>
      <c r="R84" s="130">
        <v>0.20242660000000001</v>
      </c>
      <c r="S84" s="130">
        <v>1.613653E-2</v>
      </c>
      <c r="T84" s="130">
        <v>0.20841667999999999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9">
        <v>42795</v>
      </c>
      <c r="B85" s="130">
        <v>4595.9867797200004</v>
      </c>
      <c r="C85" s="130">
        <v>1033.2767188800001</v>
      </c>
      <c r="D85" s="130">
        <v>0.49941743</v>
      </c>
      <c r="E85" s="130">
        <v>2258.6061429800002</v>
      </c>
      <c r="F85" s="130">
        <v>23.183049520000001</v>
      </c>
      <c r="G85" s="130">
        <v>3.2150895500000001</v>
      </c>
      <c r="H85" s="130">
        <v>136.24838958999999</v>
      </c>
      <c r="I85" s="130">
        <v>1014.26968289</v>
      </c>
      <c r="J85" s="130">
        <v>26.882483019999999</v>
      </c>
      <c r="K85" s="130">
        <v>7.4373241500000002</v>
      </c>
      <c r="L85" s="130">
        <v>0.12093443</v>
      </c>
      <c r="M85" s="165" t="s">
        <v>185</v>
      </c>
      <c r="N85" s="130">
        <v>54.120209760000002</v>
      </c>
      <c r="O85" s="130">
        <v>35.22101636</v>
      </c>
      <c r="P85" s="130">
        <v>2.41531853</v>
      </c>
      <c r="Q85" s="130">
        <v>0</v>
      </c>
      <c r="R85" s="130">
        <v>3.6866870000000003E-2</v>
      </c>
      <c r="S85" s="130">
        <v>0.29441599000000002</v>
      </c>
      <c r="T85" s="130">
        <v>0.15971977000000001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9">
        <v>42826</v>
      </c>
      <c r="B86" s="130">
        <v>4288.0943432499998</v>
      </c>
      <c r="C86" s="130">
        <v>938.88275104000002</v>
      </c>
      <c r="D86" s="130">
        <v>0.51065216999999996</v>
      </c>
      <c r="E86" s="130">
        <v>2242.58472454</v>
      </c>
      <c r="F86" s="130">
        <v>3.2887301899999999</v>
      </c>
      <c r="G86" s="130">
        <v>2.6753356799999999</v>
      </c>
      <c r="H86" s="130">
        <v>134.49954327</v>
      </c>
      <c r="I86" s="130">
        <v>824.96105402000001</v>
      </c>
      <c r="J86" s="130">
        <v>27.136058389999999</v>
      </c>
      <c r="K86" s="130">
        <v>10.270433909999999</v>
      </c>
      <c r="L86" s="130">
        <v>0.38564793000000003</v>
      </c>
      <c r="M86" s="165" t="s">
        <v>185</v>
      </c>
      <c r="N86" s="130">
        <v>52.569280829999997</v>
      </c>
      <c r="O86" s="130">
        <v>44.73765745</v>
      </c>
      <c r="P86" s="130">
        <v>4.7641204300000002</v>
      </c>
      <c r="Q86" s="130">
        <v>0</v>
      </c>
      <c r="R86" s="130">
        <v>0.33368292999999999</v>
      </c>
      <c r="S86" s="130">
        <v>0.35858058999999998</v>
      </c>
      <c r="T86" s="130">
        <v>0.13608988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9">
        <v>42856</v>
      </c>
      <c r="B87" s="130">
        <v>4383.3946984100003</v>
      </c>
      <c r="C87" s="130">
        <v>953.57829525</v>
      </c>
      <c r="D87" s="130">
        <v>0.50266356999999995</v>
      </c>
      <c r="E87" s="130">
        <v>2251.9846713900001</v>
      </c>
      <c r="F87" s="130">
        <v>8.2230980299999992</v>
      </c>
      <c r="G87" s="130">
        <v>2.8002800699999999</v>
      </c>
      <c r="H87" s="130">
        <v>133.19777594999999</v>
      </c>
      <c r="I87" s="130">
        <v>887.08549915000003</v>
      </c>
      <c r="J87" s="130">
        <v>27.252995309999999</v>
      </c>
      <c r="K87" s="130">
        <v>11.8092966</v>
      </c>
      <c r="L87" s="130">
        <v>0.20569675000000001</v>
      </c>
      <c r="M87" s="165" t="s">
        <v>185</v>
      </c>
      <c r="N87" s="130">
        <v>50.935576349999998</v>
      </c>
      <c r="O87" s="130">
        <v>51.134853</v>
      </c>
      <c r="P87" s="130">
        <v>3.8697011799999999</v>
      </c>
      <c r="Q87" s="130">
        <v>0</v>
      </c>
      <c r="R87" s="130">
        <v>0.30700745000000002</v>
      </c>
      <c r="S87" s="130">
        <v>0.30581701</v>
      </c>
      <c r="T87" s="130">
        <v>0.20147134999999999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9">
        <v>42887</v>
      </c>
      <c r="B88" s="130">
        <v>4443.4699538900004</v>
      </c>
      <c r="C88" s="130">
        <v>1004.66988799</v>
      </c>
      <c r="D88" s="130">
        <v>0.50609581999999997</v>
      </c>
      <c r="E88" s="130">
        <v>2189.1873702100002</v>
      </c>
      <c r="F88" s="130">
        <v>0.51072181999999999</v>
      </c>
      <c r="G88" s="130">
        <v>2.06574948</v>
      </c>
      <c r="H88" s="130">
        <v>135.68167697000001</v>
      </c>
      <c r="I88" s="130">
        <v>954.59220141000003</v>
      </c>
      <c r="J88" s="130">
        <v>25.976185210000001</v>
      </c>
      <c r="K88" s="130">
        <v>12.71115262</v>
      </c>
      <c r="L88" s="130">
        <v>0.15747059999999999</v>
      </c>
      <c r="M88" s="165" t="s">
        <v>185</v>
      </c>
      <c r="N88" s="130">
        <v>49.323133859999999</v>
      </c>
      <c r="O88" s="130">
        <v>62.89238357</v>
      </c>
      <c r="P88" s="130">
        <v>4.4983459699999999</v>
      </c>
      <c r="Q88" s="130">
        <v>4.0400000000000003E-6</v>
      </c>
      <c r="R88" s="130">
        <v>0.27634457000000001</v>
      </c>
      <c r="S88" s="130">
        <v>0.32167059999999997</v>
      </c>
      <c r="T88" s="130">
        <v>9.9559149999999999E-2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9">
        <v>42917</v>
      </c>
      <c r="B89" s="130">
        <v>4582.6236215500003</v>
      </c>
      <c r="C89" s="130">
        <v>1090.7095693199999</v>
      </c>
      <c r="D89" s="130">
        <v>0.50877492000000002</v>
      </c>
      <c r="E89" s="130">
        <v>2180.0193229000001</v>
      </c>
      <c r="F89" s="130">
        <v>1.5925629400000001</v>
      </c>
      <c r="G89" s="130">
        <v>1.9216268400000001</v>
      </c>
      <c r="H89" s="130">
        <v>143.93472505</v>
      </c>
      <c r="I89" s="130">
        <v>971.37899904999995</v>
      </c>
      <c r="J89" s="130">
        <v>26.216842809999999</v>
      </c>
      <c r="K89" s="130">
        <v>13.80677777</v>
      </c>
      <c r="L89" s="130">
        <v>0.19121278999999999</v>
      </c>
      <c r="M89" s="165" t="s">
        <v>185</v>
      </c>
      <c r="N89" s="130">
        <v>47.879238870000002</v>
      </c>
      <c r="O89" s="130">
        <v>99.689356989999993</v>
      </c>
      <c r="P89" s="130">
        <v>4.0368383699999999</v>
      </c>
      <c r="Q89" s="130">
        <v>3.042E-5</v>
      </c>
      <c r="R89" s="130">
        <v>0.37844055999999998</v>
      </c>
      <c r="S89" s="130">
        <v>0.26357350000000002</v>
      </c>
      <c r="T89" s="130">
        <v>9.5728450000000007E-2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9">
        <v>42948</v>
      </c>
      <c r="B90" s="130">
        <v>5128.4138115899996</v>
      </c>
      <c r="C90" s="130">
        <v>1264.2775870099999</v>
      </c>
      <c r="D90" s="130">
        <v>0.50854527000000005</v>
      </c>
      <c r="E90" s="130">
        <v>2220.4289963800002</v>
      </c>
      <c r="F90" s="130">
        <v>3.5578118600000002</v>
      </c>
      <c r="G90" s="130">
        <v>3.11493902</v>
      </c>
      <c r="H90" s="130">
        <v>144.17994135999999</v>
      </c>
      <c r="I90" s="130">
        <v>1288.0447249399999</v>
      </c>
      <c r="J90" s="130">
        <v>26.90707463</v>
      </c>
      <c r="K90" s="130">
        <v>15.137036459999999</v>
      </c>
      <c r="L90" s="130">
        <v>0.1440312</v>
      </c>
      <c r="M90" s="165" t="s">
        <v>185</v>
      </c>
      <c r="N90" s="130">
        <v>45.951626640000001</v>
      </c>
      <c r="O90" s="130">
        <v>111.47630983000001</v>
      </c>
      <c r="P90" s="130">
        <v>3.9973868100000001</v>
      </c>
      <c r="Q90" s="130">
        <v>0</v>
      </c>
      <c r="R90" s="130">
        <v>0.20269659000000001</v>
      </c>
      <c r="S90" s="130">
        <v>0.25551285000000001</v>
      </c>
      <c r="T90" s="130">
        <v>0.22959073999999999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9">
        <v>42979</v>
      </c>
      <c r="B91" s="130">
        <v>5452.7260047500004</v>
      </c>
      <c r="C91" s="130">
        <v>1315.5646335599999</v>
      </c>
      <c r="D91" s="130">
        <v>0.50931232999999998</v>
      </c>
      <c r="E91" s="130">
        <v>2300.48475168</v>
      </c>
      <c r="F91" s="130">
        <v>15.56813522</v>
      </c>
      <c r="G91" s="130">
        <v>4.7523811299999998</v>
      </c>
      <c r="H91" s="130">
        <v>147.62440275</v>
      </c>
      <c r="I91" s="130">
        <v>1441.09212146</v>
      </c>
      <c r="J91" s="130">
        <v>31.742628459999999</v>
      </c>
      <c r="K91" s="130">
        <v>15.02532622</v>
      </c>
      <c r="L91" s="130">
        <v>0.81299858000000003</v>
      </c>
      <c r="M91" s="165" t="s">
        <v>185</v>
      </c>
      <c r="N91" s="130">
        <v>45.209798939999999</v>
      </c>
      <c r="O91" s="130">
        <v>129.27526463000001</v>
      </c>
      <c r="P91" s="130">
        <v>4.5285731499999997</v>
      </c>
      <c r="Q91" s="130">
        <v>0</v>
      </c>
      <c r="R91" s="130">
        <v>0.17502972</v>
      </c>
      <c r="S91" s="130">
        <v>0.24763514</v>
      </c>
      <c r="T91" s="130">
        <v>0.11301178000000001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9">
        <v>43009</v>
      </c>
      <c r="B92" s="130">
        <v>5676.2366830199999</v>
      </c>
      <c r="C92" s="130">
        <v>1352.27825153</v>
      </c>
      <c r="D92" s="130">
        <v>1.5135095700000001</v>
      </c>
      <c r="E92" s="130">
        <v>2292.1799870700002</v>
      </c>
      <c r="F92" s="130">
        <v>24.64463529</v>
      </c>
      <c r="G92" s="130">
        <v>5.4598262899999996</v>
      </c>
      <c r="H92" s="130">
        <v>151.68431014999999</v>
      </c>
      <c r="I92" s="130">
        <v>1608.2027926799999</v>
      </c>
      <c r="J92" s="130">
        <v>36.723260449999998</v>
      </c>
      <c r="K92" s="130">
        <v>14.823111089999999</v>
      </c>
      <c r="L92" s="130">
        <v>0.45830589999999999</v>
      </c>
      <c r="M92" s="165" t="s">
        <v>185</v>
      </c>
      <c r="N92" s="130">
        <v>44.107620279999999</v>
      </c>
      <c r="O92" s="130">
        <v>139.61977585</v>
      </c>
      <c r="P92" s="130">
        <v>3.95671887</v>
      </c>
      <c r="Q92" s="130">
        <v>0</v>
      </c>
      <c r="R92" s="130">
        <v>0.19691539999999999</v>
      </c>
      <c r="S92" s="130">
        <v>0.23960540999999999</v>
      </c>
      <c r="T92" s="130">
        <v>0.14805719000000001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9">
        <v>43040</v>
      </c>
      <c r="B93" s="130">
        <v>5519.81897957</v>
      </c>
      <c r="C93" s="130">
        <v>1291.8936213899999</v>
      </c>
      <c r="D93" s="130">
        <v>1.52460102</v>
      </c>
      <c r="E93" s="130">
        <v>2277.9286240000001</v>
      </c>
      <c r="F93" s="130">
        <v>30.708088579999998</v>
      </c>
      <c r="G93" s="130">
        <v>5.0226684400000003</v>
      </c>
      <c r="H93" s="130">
        <v>65.981669490000002</v>
      </c>
      <c r="I93" s="130">
        <v>1593.91914544</v>
      </c>
      <c r="J93" s="130">
        <v>32.212889330000003</v>
      </c>
      <c r="K93" s="130">
        <v>14.3944306</v>
      </c>
      <c r="L93" s="130">
        <v>0.54819434</v>
      </c>
      <c r="M93" s="165" t="s">
        <v>185</v>
      </c>
      <c r="N93" s="130">
        <v>43.046282300000001</v>
      </c>
      <c r="O93" s="130">
        <v>158.13140494999999</v>
      </c>
      <c r="P93" s="130">
        <v>3.9578300899999999</v>
      </c>
      <c r="Q93" s="130">
        <v>0</v>
      </c>
      <c r="R93" s="130">
        <v>9.7931509999999999E-2</v>
      </c>
      <c r="S93" s="130">
        <v>0.23183206000000001</v>
      </c>
      <c r="T93" s="130">
        <v>0.21976603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9">
        <v>43070</v>
      </c>
      <c r="B94" s="130">
        <v>5650.65237574</v>
      </c>
      <c r="C94" s="130">
        <v>1304.85782636</v>
      </c>
      <c r="D94" s="130">
        <v>1.52478924</v>
      </c>
      <c r="E94" s="130">
        <v>2320.79061993</v>
      </c>
      <c r="F94" s="130">
        <v>3.6607995099999999</v>
      </c>
      <c r="G94" s="130">
        <v>4.0040441800000002</v>
      </c>
      <c r="H94" s="130">
        <v>68.373498280000007</v>
      </c>
      <c r="I94" s="130">
        <v>1678.1898941300001</v>
      </c>
      <c r="J94" s="130">
        <v>37.28953705</v>
      </c>
      <c r="K94" s="130">
        <v>13.90583971</v>
      </c>
      <c r="L94" s="130">
        <v>0.48109784999999999</v>
      </c>
      <c r="M94" s="165" t="s">
        <v>185</v>
      </c>
      <c r="N94" s="130">
        <v>43.334681000000003</v>
      </c>
      <c r="O94" s="130">
        <v>169.8011995</v>
      </c>
      <c r="P94" s="130">
        <v>3.53037125</v>
      </c>
      <c r="Q94" s="130">
        <v>0</v>
      </c>
      <c r="R94" s="130">
        <v>0.61194700000000002</v>
      </c>
      <c r="S94" s="130">
        <v>0.22380586999999999</v>
      </c>
      <c r="T94" s="130">
        <v>7.2424879999999997E-2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9">
        <v>43101</v>
      </c>
      <c r="B95" s="130">
        <v>5959.8218551099999</v>
      </c>
      <c r="C95" s="130">
        <v>1326.50171596</v>
      </c>
      <c r="D95" s="130">
        <v>1.1211474299999999</v>
      </c>
      <c r="E95" s="130">
        <v>2441.8488041199998</v>
      </c>
      <c r="F95" s="130">
        <v>21.111463279999999</v>
      </c>
      <c r="G95" s="130">
        <v>5.4913541300000004</v>
      </c>
      <c r="H95" s="130">
        <v>85.006907979999994</v>
      </c>
      <c r="I95" s="130">
        <v>1777.1183450999999</v>
      </c>
      <c r="J95" s="130">
        <v>40.568895849999997</v>
      </c>
      <c r="K95" s="130">
        <v>29.72001303</v>
      </c>
      <c r="L95" s="130">
        <v>0.55730341999999999</v>
      </c>
      <c r="M95" s="165" t="s">
        <v>185</v>
      </c>
      <c r="N95" s="130">
        <v>47.034329749999998</v>
      </c>
      <c r="O95" s="130">
        <v>180.64970765999999</v>
      </c>
      <c r="P95" s="130">
        <v>2.7567956699999998</v>
      </c>
      <c r="Q95" s="130">
        <v>0</v>
      </c>
      <c r="R95" s="130">
        <v>4.3457500000000003E-2</v>
      </c>
      <c r="S95" s="130">
        <v>0.21599020999999999</v>
      </c>
      <c r="T95" s="130">
        <v>7.562402E-2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9">
        <v>43132</v>
      </c>
      <c r="B96" s="130">
        <v>5871.1964712600002</v>
      </c>
      <c r="C96" s="130">
        <v>1345.82650612</v>
      </c>
      <c r="D96" s="130">
        <v>1.96599057</v>
      </c>
      <c r="E96" s="130">
        <v>2381.6351954699999</v>
      </c>
      <c r="F96" s="130">
        <v>27.895592799999999</v>
      </c>
      <c r="G96" s="130">
        <v>4.6013406699999999</v>
      </c>
      <c r="H96" s="130">
        <v>83.019370929999994</v>
      </c>
      <c r="I96" s="130">
        <v>1734.7506523300001</v>
      </c>
      <c r="J96" s="130">
        <v>37.882856359999998</v>
      </c>
      <c r="K96" s="130">
        <v>29.57305865</v>
      </c>
      <c r="L96" s="130">
        <v>1.06410538</v>
      </c>
      <c r="M96" s="165" t="s">
        <v>185</v>
      </c>
      <c r="N96" s="130">
        <v>46.478462960000002</v>
      </c>
      <c r="O96" s="130">
        <v>172.75756989000001</v>
      </c>
      <c r="P96" s="130">
        <v>3.1847854799999999</v>
      </c>
      <c r="Q96" s="130">
        <v>0</v>
      </c>
      <c r="R96" s="130">
        <v>0.25118732999999999</v>
      </c>
      <c r="S96" s="130">
        <v>0.20809636000000001</v>
      </c>
      <c r="T96" s="130">
        <v>0.10169996000000001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9">
        <v>43160</v>
      </c>
      <c r="B97" s="130">
        <v>5619.2630232499996</v>
      </c>
      <c r="C97" s="130">
        <v>1297.8347158199999</v>
      </c>
      <c r="D97" s="130">
        <v>2.8239702100000001</v>
      </c>
      <c r="E97" s="130">
        <v>2370.0316270200001</v>
      </c>
      <c r="F97" s="130">
        <v>21.226240319999999</v>
      </c>
      <c r="G97" s="130">
        <v>5.6966547900000002</v>
      </c>
      <c r="H97" s="130">
        <v>81.941330960000002</v>
      </c>
      <c r="I97" s="130">
        <v>1548.92599204</v>
      </c>
      <c r="J97" s="130">
        <v>40.309229000000002</v>
      </c>
      <c r="K97" s="130">
        <v>29.073613739999999</v>
      </c>
      <c r="L97" s="130">
        <v>0.74129599999999995</v>
      </c>
      <c r="M97" s="165" t="s">
        <v>185</v>
      </c>
      <c r="N97" s="130">
        <v>45.780379420000003</v>
      </c>
      <c r="O97" s="130">
        <v>170.67016054000001</v>
      </c>
      <c r="P97" s="130">
        <v>3.2708487499999999</v>
      </c>
      <c r="Q97" s="130">
        <v>0</v>
      </c>
      <c r="R97" s="130">
        <v>0.72646078000000003</v>
      </c>
      <c r="S97" s="130">
        <v>0.19982775999999999</v>
      </c>
      <c r="T97" s="130">
        <v>1.0676100000000001E-2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9">
        <v>43191</v>
      </c>
      <c r="B98" s="130">
        <v>5480.1734757499999</v>
      </c>
      <c r="C98" s="130">
        <v>1307.4207050099999</v>
      </c>
      <c r="D98" s="130">
        <v>2.5749388199999999</v>
      </c>
      <c r="E98" s="130">
        <v>2362.51385054</v>
      </c>
      <c r="F98" s="130">
        <v>4.7680268100000003</v>
      </c>
      <c r="G98" s="130">
        <v>5.3917190399999999</v>
      </c>
      <c r="H98" s="130">
        <v>81.336448509999997</v>
      </c>
      <c r="I98" s="130">
        <v>1428.58566608</v>
      </c>
      <c r="J98" s="130">
        <v>42.735586810000001</v>
      </c>
      <c r="K98" s="130">
        <v>28.737309410000002</v>
      </c>
      <c r="L98" s="130">
        <v>0.85942319</v>
      </c>
      <c r="M98" s="165" t="s">
        <v>185</v>
      </c>
      <c r="N98" s="130">
        <v>45.170508900000002</v>
      </c>
      <c r="O98" s="130">
        <v>166.35229974000001</v>
      </c>
      <c r="P98" s="130">
        <v>2.61666701</v>
      </c>
      <c r="Q98" s="130">
        <v>5.5524539999999997E-2</v>
      </c>
      <c r="R98" s="130">
        <v>0.77380426000000002</v>
      </c>
      <c r="S98" s="130">
        <v>0.19217920999999999</v>
      </c>
      <c r="T98" s="130">
        <v>8.8817869999999993E-2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9">
        <v>43221</v>
      </c>
      <c r="B99" s="130">
        <v>5718.8652438099998</v>
      </c>
      <c r="C99" s="130">
        <v>1379.32600641</v>
      </c>
      <c r="D99" s="130">
        <v>2.8241396000000001</v>
      </c>
      <c r="E99" s="130">
        <v>2366.8632624400002</v>
      </c>
      <c r="F99" s="130">
        <v>7.4959089900000002</v>
      </c>
      <c r="G99" s="130">
        <v>6.0772582999999996</v>
      </c>
      <c r="H99" s="130">
        <v>92.961085650000001</v>
      </c>
      <c r="I99" s="130">
        <v>1566.13632302</v>
      </c>
      <c r="J99" s="130">
        <v>43.761366330000001</v>
      </c>
      <c r="K99" s="130">
        <v>28.250749750000001</v>
      </c>
      <c r="L99" s="130">
        <v>0.99162017999999996</v>
      </c>
      <c r="M99" s="165" t="s">
        <v>185</v>
      </c>
      <c r="N99" s="130">
        <v>44.443813079999998</v>
      </c>
      <c r="O99" s="130">
        <v>158.23963076000001</v>
      </c>
      <c r="P99" s="130">
        <v>20.658803259999999</v>
      </c>
      <c r="Q99" s="130">
        <v>0</v>
      </c>
      <c r="R99" s="130">
        <v>0.53171338999999995</v>
      </c>
      <c r="S99" s="130">
        <v>0.18414200999999999</v>
      </c>
      <c r="T99" s="130">
        <v>0.11942063999999999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9">
        <v>43252</v>
      </c>
      <c r="B100" s="130">
        <v>5972.5239119300004</v>
      </c>
      <c r="C100" s="130">
        <v>1522.4546560399999</v>
      </c>
      <c r="D100" s="130">
        <v>2.8469995699999999</v>
      </c>
      <c r="E100" s="130">
        <v>2397.8127198900002</v>
      </c>
      <c r="F100" s="130">
        <v>8.3541249799999999</v>
      </c>
      <c r="G100" s="130">
        <v>8.8492619599999998</v>
      </c>
      <c r="H100" s="130">
        <v>98.806174979999994</v>
      </c>
      <c r="I100" s="130">
        <v>1584.97352862</v>
      </c>
      <c r="J100" s="130">
        <v>46.994718740000003</v>
      </c>
      <c r="K100" s="130">
        <v>28.183005980000001</v>
      </c>
      <c r="L100" s="130">
        <v>1.00166712</v>
      </c>
      <c r="M100" s="165" t="s">
        <v>185</v>
      </c>
      <c r="N100" s="130">
        <v>43.729902699999997</v>
      </c>
      <c r="O100" s="130">
        <v>160.73143734000001</v>
      </c>
      <c r="P100" s="130">
        <v>66.957279689999993</v>
      </c>
      <c r="Q100" s="130">
        <v>0</v>
      </c>
      <c r="R100" s="130">
        <v>0.53175552000000004</v>
      </c>
      <c r="S100" s="130">
        <v>0.17655645</v>
      </c>
      <c r="T100" s="130">
        <v>0.12012235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9">
        <v>43282</v>
      </c>
      <c r="B101" s="130">
        <v>6191.9592321</v>
      </c>
      <c r="C101" s="130">
        <v>1568.52571794</v>
      </c>
      <c r="D101" s="130">
        <v>13.340171489999999</v>
      </c>
      <c r="E101" s="130">
        <v>2482.76268226</v>
      </c>
      <c r="F101" s="130">
        <v>11.34700069</v>
      </c>
      <c r="G101" s="130">
        <v>7.9888295400000002</v>
      </c>
      <c r="H101" s="130">
        <v>100.13813018</v>
      </c>
      <c r="I101" s="130">
        <v>1625.6623480400001</v>
      </c>
      <c r="J101" s="130">
        <v>45.318472759999999</v>
      </c>
      <c r="K101" s="130">
        <v>27.68336643</v>
      </c>
      <c r="L101" s="130">
        <v>0.91486557000000002</v>
      </c>
      <c r="M101" s="165" t="s">
        <v>185</v>
      </c>
      <c r="N101" s="130">
        <v>43.128803159999997</v>
      </c>
      <c r="O101" s="130">
        <v>162.60509465999999</v>
      </c>
      <c r="P101" s="130">
        <v>101.51696564</v>
      </c>
      <c r="Q101" s="130">
        <v>5.5820889999999998E-2</v>
      </c>
      <c r="R101" s="130">
        <v>0.69574606999999999</v>
      </c>
      <c r="S101" s="130">
        <v>0.16835831000000001</v>
      </c>
      <c r="T101" s="130">
        <v>0.10685847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9">
        <v>43313</v>
      </c>
      <c r="B102" s="130">
        <v>6517.7878333099998</v>
      </c>
      <c r="C102" s="130">
        <v>1626.9433695099999</v>
      </c>
      <c r="D102" s="130">
        <v>18.14897646</v>
      </c>
      <c r="E102" s="130">
        <v>2641.70189312</v>
      </c>
      <c r="F102" s="130">
        <v>32.13010843</v>
      </c>
      <c r="G102" s="130">
        <v>7.1110393199999997</v>
      </c>
      <c r="H102" s="130">
        <v>103.83177918</v>
      </c>
      <c r="I102" s="130">
        <v>1672.6126018</v>
      </c>
      <c r="J102" s="130">
        <v>55.154077479999998</v>
      </c>
      <c r="K102" s="130">
        <v>16.039051329999999</v>
      </c>
      <c r="L102" s="130">
        <v>0.89286295000000004</v>
      </c>
      <c r="M102" s="165" t="s">
        <v>185</v>
      </c>
      <c r="N102" s="130">
        <v>42.583890539999999</v>
      </c>
      <c r="O102" s="130">
        <v>173.06450787</v>
      </c>
      <c r="P102" s="130">
        <v>126.44107596000001</v>
      </c>
      <c r="Q102" s="130">
        <v>5.1591449999999997E-2</v>
      </c>
      <c r="R102" s="130">
        <v>0.32859089000000002</v>
      </c>
      <c r="S102" s="130">
        <v>0.16040059000000001</v>
      </c>
      <c r="T102" s="130">
        <v>0.59201643000000004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9">
        <v>43344</v>
      </c>
      <c r="B103" s="130">
        <v>6606.2069165399998</v>
      </c>
      <c r="C103" s="130">
        <v>1609.0823896500001</v>
      </c>
      <c r="D103" s="130">
        <v>24.352410819999999</v>
      </c>
      <c r="E103" s="130">
        <v>2674.15976856</v>
      </c>
      <c r="F103" s="130">
        <v>54.292640560000002</v>
      </c>
      <c r="G103" s="130">
        <v>7.6609958100000002</v>
      </c>
      <c r="H103" s="130">
        <v>104.39560659999999</v>
      </c>
      <c r="I103" s="130">
        <v>1719.3603445900001</v>
      </c>
      <c r="J103" s="130">
        <v>52.67533418</v>
      </c>
      <c r="K103" s="130">
        <v>16.039834710000001</v>
      </c>
      <c r="L103" s="130">
        <v>1.05023789</v>
      </c>
      <c r="M103" s="165" t="s">
        <v>185</v>
      </c>
      <c r="N103" s="130">
        <v>43.044285739999999</v>
      </c>
      <c r="O103" s="130">
        <v>172.65085626000001</v>
      </c>
      <c r="P103" s="130">
        <v>126.13641174</v>
      </c>
      <c r="Q103" s="130">
        <v>4.7268379999999999E-2</v>
      </c>
      <c r="R103" s="130">
        <v>0.59490321000000002</v>
      </c>
      <c r="S103" s="130">
        <v>0.15237279000000001</v>
      </c>
      <c r="T103" s="130">
        <v>0.51125505000000004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9">
        <v>43374</v>
      </c>
      <c r="B104" s="130">
        <v>6901.3934755199998</v>
      </c>
      <c r="C104" s="130">
        <v>1601.0601317200001</v>
      </c>
      <c r="D104" s="130">
        <v>25.119004400000001</v>
      </c>
      <c r="E104" s="130">
        <v>2678.9566417000001</v>
      </c>
      <c r="F104" s="130">
        <v>278.91207528000001</v>
      </c>
      <c r="G104" s="130">
        <v>9.6988283000000006</v>
      </c>
      <c r="H104" s="130">
        <v>107.02616329999999</v>
      </c>
      <c r="I104" s="130">
        <v>1791.6548733</v>
      </c>
      <c r="J104" s="130">
        <v>55.117974740000001</v>
      </c>
      <c r="K104" s="130">
        <v>16.078468139999998</v>
      </c>
      <c r="L104" s="130">
        <v>0.90204635</v>
      </c>
      <c r="M104" s="165" t="s">
        <v>185</v>
      </c>
      <c r="N104" s="130">
        <v>42.26565798</v>
      </c>
      <c r="O104" s="130">
        <v>167.11357294000001</v>
      </c>
      <c r="P104" s="130">
        <v>126.49544593</v>
      </c>
      <c r="Q104" s="130">
        <v>0</v>
      </c>
      <c r="R104" s="130">
        <v>0.33639479999999999</v>
      </c>
      <c r="S104" s="130">
        <v>0.1444684</v>
      </c>
      <c r="T104" s="130">
        <v>0.51172823999999995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9">
        <v>43405</v>
      </c>
      <c r="B105" s="130">
        <v>7294.3144382800001</v>
      </c>
      <c r="C105" s="130">
        <v>1660.50342976</v>
      </c>
      <c r="D105" s="130">
        <v>23.824182350000001</v>
      </c>
      <c r="E105" s="130">
        <v>2726.8591501199999</v>
      </c>
      <c r="F105" s="130">
        <v>286.77149328000002</v>
      </c>
      <c r="G105" s="130">
        <v>9.6391240800000002</v>
      </c>
      <c r="H105" s="130">
        <v>105.80709104</v>
      </c>
      <c r="I105" s="130">
        <v>2073.53535801</v>
      </c>
      <c r="J105" s="130">
        <v>55.429256010000003</v>
      </c>
      <c r="K105" s="130">
        <v>16.07688521</v>
      </c>
      <c r="L105" s="130">
        <v>0.81452776999999998</v>
      </c>
      <c r="M105" s="165" t="s">
        <v>185</v>
      </c>
      <c r="N105" s="130">
        <v>41.68267642</v>
      </c>
      <c r="O105" s="130">
        <v>169.86375837</v>
      </c>
      <c r="P105" s="130">
        <v>122.37220683</v>
      </c>
      <c r="Q105" s="130">
        <v>0</v>
      </c>
      <c r="R105" s="130">
        <v>9.7200000000000004E-5</v>
      </c>
      <c r="S105" s="130">
        <v>0.13643720000000001</v>
      </c>
      <c r="T105" s="130">
        <v>0.99876463000000004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9">
        <v>43435</v>
      </c>
      <c r="B106" s="130">
        <v>7058.1303317600004</v>
      </c>
      <c r="C106" s="130">
        <v>1610.15472067</v>
      </c>
      <c r="D106" s="130">
        <v>26.243209759999999</v>
      </c>
      <c r="E106" s="130">
        <v>2676.4463371400002</v>
      </c>
      <c r="F106" s="130">
        <v>272.68354165</v>
      </c>
      <c r="G106" s="130">
        <v>9.5496104600000002</v>
      </c>
      <c r="H106" s="130">
        <v>92.292156840000004</v>
      </c>
      <c r="I106" s="130">
        <v>1974.3784069400001</v>
      </c>
      <c r="J106" s="130">
        <v>51.849685280000003</v>
      </c>
      <c r="K106" s="130">
        <v>15.954229870000001</v>
      </c>
      <c r="L106" s="130">
        <v>0.77943039999999997</v>
      </c>
      <c r="M106" s="165" t="s">
        <v>185</v>
      </c>
      <c r="N106" s="130">
        <v>41.327099199999999</v>
      </c>
      <c r="O106" s="130">
        <v>165.58946813</v>
      </c>
      <c r="P106" s="130">
        <v>119.99715392</v>
      </c>
      <c r="Q106" s="130">
        <v>0</v>
      </c>
      <c r="R106" s="130">
        <v>5.8628239999999998E-2</v>
      </c>
      <c r="S106" s="130">
        <v>0.1285261</v>
      </c>
      <c r="T106" s="130">
        <v>0.69812715999999997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9">
        <v>43466</v>
      </c>
      <c r="B107" s="130">
        <v>7322.6328663499999</v>
      </c>
      <c r="C107" s="130">
        <v>1680.65499101</v>
      </c>
      <c r="D107" s="130">
        <v>27.697943630000001</v>
      </c>
      <c r="E107" s="130">
        <v>2685.0349759199999</v>
      </c>
      <c r="F107" s="130">
        <v>287.05807075000001</v>
      </c>
      <c r="G107" s="130">
        <v>9.2681567299999994</v>
      </c>
      <c r="H107" s="130">
        <v>99.101925429999994</v>
      </c>
      <c r="I107" s="130">
        <v>2147.4130243200002</v>
      </c>
      <c r="J107" s="130">
        <v>48.126741860000003</v>
      </c>
      <c r="K107" s="130">
        <v>15.067428359999999</v>
      </c>
      <c r="L107" s="130">
        <v>0.61764050999999998</v>
      </c>
      <c r="M107" s="165" t="s">
        <v>185</v>
      </c>
      <c r="N107" s="130">
        <v>36.669790020000001</v>
      </c>
      <c r="O107" s="130">
        <v>166.550871</v>
      </c>
      <c r="P107" s="130">
        <v>118.04248201999999</v>
      </c>
      <c r="Q107" s="130">
        <v>0</v>
      </c>
      <c r="R107" s="130">
        <v>0.51323143000000004</v>
      </c>
      <c r="S107" s="130">
        <v>0.12053393</v>
      </c>
      <c r="T107" s="130">
        <v>0.69505943000000003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9">
        <v>43497</v>
      </c>
      <c r="B108" s="130">
        <v>7234.4899329399996</v>
      </c>
      <c r="C108" s="130">
        <v>1680.2455686799999</v>
      </c>
      <c r="D108" s="130">
        <v>31.630439549999998</v>
      </c>
      <c r="E108" s="130">
        <v>2684.3498914400002</v>
      </c>
      <c r="F108" s="130">
        <v>260.93017443000002</v>
      </c>
      <c r="G108" s="130">
        <v>9.2166819699999998</v>
      </c>
      <c r="H108" s="130">
        <v>103.58690928</v>
      </c>
      <c r="I108" s="130">
        <v>2085.39701212</v>
      </c>
      <c r="J108" s="130">
        <v>46.778221309999999</v>
      </c>
      <c r="K108" s="130">
        <v>15.044555799999999</v>
      </c>
      <c r="L108" s="130">
        <v>0.69165995999999996</v>
      </c>
      <c r="M108" s="165" t="s">
        <v>185</v>
      </c>
      <c r="N108" s="130">
        <v>36.116032140000002</v>
      </c>
      <c r="O108" s="130">
        <v>159.78403732999999</v>
      </c>
      <c r="P108" s="130">
        <v>119.93281953</v>
      </c>
      <c r="Q108" s="130">
        <v>0</v>
      </c>
      <c r="R108" s="130">
        <v>0.63247240000000005</v>
      </c>
      <c r="S108" s="130">
        <v>0.11238436</v>
      </c>
      <c r="T108" s="130">
        <v>4.1072640000000001E-2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9">
        <v>43525</v>
      </c>
      <c r="B109" s="130">
        <v>7195.7525632500001</v>
      </c>
      <c r="C109" s="130">
        <v>1731.31641229</v>
      </c>
      <c r="D109" s="130">
        <v>31.93040646</v>
      </c>
      <c r="E109" s="130">
        <v>2696.87465548</v>
      </c>
      <c r="F109" s="130">
        <v>269.80266913000003</v>
      </c>
      <c r="G109" s="130">
        <v>9.5227579999999996</v>
      </c>
      <c r="H109" s="130">
        <v>121.38961189</v>
      </c>
      <c r="I109" s="130">
        <v>1946.8385212799999</v>
      </c>
      <c r="J109" s="130">
        <v>51.482220560000002</v>
      </c>
      <c r="K109" s="130">
        <v>14.997869379999999</v>
      </c>
      <c r="L109" s="130">
        <v>0.82014827999999995</v>
      </c>
      <c r="M109" s="165" t="s">
        <v>185</v>
      </c>
      <c r="N109" s="130">
        <v>37.784011540000002</v>
      </c>
      <c r="O109" s="130">
        <v>163.72060712999999</v>
      </c>
      <c r="P109" s="130">
        <v>118.59423712</v>
      </c>
      <c r="Q109" s="130">
        <v>0</v>
      </c>
      <c r="R109" s="130">
        <v>0.56767067000000004</v>
      </c>
      <c r="S109" s="130">
        <v>0.10453353</v>
      </c>
      <c r="T109" s="130">
        <v>6.2305099999999999E-3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9">
        <v>43556</v>
      </c>
      <c r="B110" s="130">
        <v>7081.8644636899999</v>
      </c>
      <c r="C110" s="130">
        <v>1811.0029303700001</v>
      </c>
      <c r="D110" s="130">
        <v>28.307065590000001</v>
      </c>
      <c r="E110" s="130">
        <v>2662.25874862</v>
      </c>
      <c r="F110" s="130">
        <v>260.89859944</v>
      </c>
      <c r="G110" s="130">
        <v>9.0181911199999991</v>
      </c>
      <c r="H110" s="130">
        <v>116.01282701</v>
      </c>
      <c r="I110" s="130">
        <v>1804.0305438099999</v>
      </c>
      <c r="J110" s="130">
        <v>58.120461849999998</v>
      </c>
      <c r="K110" s="130">
        <v>15.089014479999999</v>
      </c>
      <c r="L110" s="130">
        <v>1.24723491</v>
      </c>
      <c r="M110" s="165" t="s">
        <v>185</v>
      </c>
      <c r="N110" s="130">
        <v>36.578306320000003</v>
      </c>
      <c r="O110" s="130">
        <v>162.02983201999999</v>
      </c>
      <c r="P110" s="130">
        <v>116.67175326</v>
      </c>
      <c r="Q110" s="130">
        <v>0</v>
      </c>
      <c r="R110" s="130">
        <v>0.49268656999999999</v>
      </c>
      <c r="S110" s="130">
        <v>9.6471489999999993E-2</v>
      </c>
      <c r="T110" s="130">
        <v>9.7968299999999994E-3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9">
        <v>43586</v>
      </c>
      <c r="B111" s="130">
        <v>7178.4927411600002</v>
      </c>
      <c r="C111" s="130">
        <v>2007.4711484100001</v>
      </c>
      <c r="D111" s="130">
        <v>33.549622669999998</v>
      </c>
      <c r="E111" s="130">
        <v>2671.9385996199999</v>
      </c>
      <c r="F111" s="130">
        <v>253.67665092999999</v>
      </c>
      <c r="G111" s="130">
        <v>9.7506581400000005</v>
      </c>
      <c r="H111" s="130">
        <v>109.13231709999999</v>
      </c>
      <c r="I111" s="130">
        <v>1708.93908326</v>
      </c>
      <c r="J111" s="130">
        <v>52.857767099999997</v>
      </c>
      <c r="K111" s="130">
        <v>15.101154599999999</v>
      </c>
      <c r="L111" s="130">
        <v>1.23844577</v>
      </c>
      <c r="M111" s="165" t="s">
        <v>185</v>
      </c>
      <c r="N111" s="130">
        <v>35.045982209999998</v>
      </c>
      <c r="O111" s="130">
        <v>164.36438100999999</v>
      </c>
      <c r="P111" s="130">
        <v>114.76374027999999</v>
      </c>
      <c r="Q111" s="130">
        <v>0</v>
      </c>
      <c r="R111" s="130">
        <v>0.55792792000000002</v>
      </c>
      <c r="S111" s="130">
        <v>8.8517429999999994E-2</v>
      </c>
      <c r="T111" s="130">
        <v>1.6744709999999999E-2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9">
        <v>43617</v>
      </c>
      <c r="B112" s="130">
        <v>7087.7806163300002</v>
      </c>
      <c r="C112" s="130">
        <v>1924.03781686</v>
      </c>
      <c r="D112" s="130">
        <v>33.157052810000003</v>
      </c>
      <c r="E112" s="130">
        <v>2625.98189645</v>
      </c>
      <c r="F112" s="130">
        <v>248.15035427000001</v>
      </c>
      <c r="G112" s="130">
        <v>10.9847304</v>
      </c>
      <c r="H112" s="130">
        <v>109.84236924</v>
      </c>
      <c r="I112" s="130">
        <v>1753.69241554</v>
      </c>
      <c r="J112" s="130">
        <v>52.70276801</v>
      </c>
      <c r="K112" s="130">
        <v>15.095023279999999</v>
      </c>
      <c r="L112" s="130">
        <v>1.2675688599999999</v>
      </c>
      <c r="M112" s="165" t="s">
        <v>185</v>
      </c>
      <c r="N112" s="130">
        <v>35.439222319999999</v>
      </c>
      <c r="O112" s="130">
        <v>163.52105107</v>
      </c>
      <c r="P112" s="130">
        <v>112.93460258</v>
      </c>
      <c r="Q112" s="130">
        <v>0</v>
      </c>
      <c r="R112" s="130">
        <v>0.87260749999999998</v>
      </c>
      <c r="S112" s="130">
        <v>8.0443970000000004E-2</v>
      </c>
      <c r="T112" s="130">
        <v>2.069317E-2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9">
        <v>43647</v>
      </c>
      <c r="B113" s="130">
        <v>6926.4561499900001</v>
      </c>
      <c r="C113" s="130">
        <v>1941.7985744</v>
      </c>
      <c r="D113" s="130">
        <v>33.037163040000003</v>
      </c>
      <c r="E113" s="130">
        <v>2527.7039284500001</v>
      </c>
      <c r="F113" s="130">
        <v>239.87409239999999</v>
      </c>
      <c r="G113" s="130">
        <v>8.7422642699999997</v>
      </c>
      <c r="H113" s="130">
        <v>104.3174138</v>
      </c>
      <c r="I113" s="130">
        <v>1679.7105569299999</v>
      </c>
      <c r="J113" s="130">
        <v>55.800694800000002</v>
      </c>
      <c r="K113" s="130">
        <v>14.9132924</v>
      </c>
      <c r="L113" s="130">
        <v>1.1339037700000001</v>
      </c>
      <c r="M113" s="165" t="s">
        <v>185</v>
      </c>
      <c r="N113" s="130">
        <v>53.865545339999997</v>
      </c>
      <c r="O113" s="130">
        <v>153.84323979000001</v>
      </c>
      <c r="P113" s="130">
        <v>110.98743918</v>
      </c>
      <c r="Q113" s="130">
        <v>0</v>
      </c>
      <c r="R113" s="130">
        <v>0.52188213000000006</v>
      </c>
      <c r="S113" s="130">
        <v>7.2445250000000003E-2</v>
      </c>
      <c r="T113" s="130">
        <v>0.13371404000000001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9">
        <v>43678</v>
      </c>
      <c r="B114" s="130">
        <v>7120.5096962600001</v>
      </c>
      <c r="C114" s="130">
        <v>2046.14678695</v>
      </c>
      <c r="D114" s="130">
        <v>33.330796919999997</v>
      </c>
      <c r="E114" s="130">
        <v>2567.4077167800001</v>
      </c>
      <c r="F114" s="130">
        <v>239.41421868</v>
      </c>
      <c r="G114" s="130">
        <v>8.1432591799999994</v>
      </c>
      <c r="H114" s="130">
        <v>84.170629980000001</v>
      </c>
      <c r="I114" s="130">
        <v>1747.6054310899999</v>
      </c>
      <c r="J114" s="130">
        <v>63.094569710000002</v>
      </c>
      <c r="K114" s="130">
        <v>15.086707369999999</v>
      </c>
      <c r="L114" s="130">
        <v>1.0988172599999999</v>
      </c>
      <c r="M114" s="165" t="s">
        <v>185</v>
      </c>
      <c r="N114" s="130">
        <v>52.46265812</v>
      </c>
      <c r="O114" s="130">
        <v>152.62892846</v>
      </c>
      <c r="P114" s="130">
        <v>109.31372002000001</v>
      </c>
      <c r="Q114" s="130">
        <v>0</v>
      </c>
      <c r="R114" s="130">
        <v>0.48868012999999999</v>
      </c>
      <c r="S114" s="130">
        <v>6.4424410000000001E-2</v>
      </c>
      <c r="T114" s="130">
        <v>5.2351200000000001E-2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9">
        <v>43709</v>
      </c>
      <c r="B115" s="130">
        <v>7024.36074061</v>
      </c>
      <c r="C115" s="130">
        <v>2143.2478568800002</v>
      </c>
      <c r="D115" s="130">
        <v>32.92715741</v>
      </c>
      <c r="E115" s="130">
        <v>2409.44953162</v>
      </c>
      <c r="F115" s="130">
        <v>206.99786327999999</v>
      </c>
      <c r="G115" s="130">
        <v>6.68063962</v>
      </c>
      <c r="H115" s="130">
        <v>86.245404710000003</v>
      </c>
      <c r="I115" s="130">
        <v>1751.5396964199999</v>
      </c>
      <c r="J115" s="130">
        <v>68.577501949999998</v>
      </c>
      <c r="K115" s="130">
        <v>15.003530680000001</v>
      </c>
      <c r="L115" s="130">
        <v>1.1350808400000001</v>
      </c>
      <c r="M115" s="165" t="s">
        <v>185</v>
      </c>
      <c r="N115" s="130">
        <v>50.237918370000003</v>
      </c>
      <c r="O115" s="130">
        <v>144.14025849000001</v>
      </c>
      <c r="P115" s="130">
        <v>107.73477889999999</v>
      </c>
      <c r="Q115" s="130">
        <v>0</v>
      </c>
      <c r="R115" s="130">
        <v>0.37495703000000002</v>
      </c>
      <c r="S115" s="130">
        <v>5.6329940000000002E-2</v>
      </c>
      <c r="T115" s="130">
        <v>1.2234470000000001E-2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9">
        <v>43739</v>
      </c>
      <c r="B116" s="130">
        <v>7353.95200862</v>
      </c>
      <c r="C116" s="130">
        <v>2213.70110849</v>
      </c>
      <c r="D116" s="130">
        <v>34.085177399999999</v>
      </c>
      <c r="E116" s="130">
        <v>2481.3237782199999</v>
      </c>
      <c r="F116" s="130">
        <v>240.17986210000001</v>
      </c>
      <c r="G116" s="130">
        <v>8.1711826500000004</v>
      </c>
      <c r="H116" s="130">
        <v>87.41703382</v>
      </c>
      <c r="I116" s="130">
        <v>1894.63170322</v>
      </c>
      <c r="J116" s="130">
        <v>70.701610189999997</v>
      </c>
      <c r="K116" s="130">
        <v>14.9127893</v>
      </c>
      <c r="L116" s="130">
        <v>1.07201141</v>
      </c>
      <c r="M116" s="165" t="s">
        <v>185</v>
      </c>
      <c r="N116" s="130">
        <v>50.478943059999999</v>
      </c>
      <c r="O116" s="130">
        <v>150.73347371</v>
      </c>
      <c r="P116" s="130">
        <v>106.36075996</v>
      </c>
      <c r="Q116" s="130">
        <v>0</v>
      </c>
      <c r="R116" s="130">
        <v>0.12521235999999999</v>
      </c>
      <c r="S116" s="130">
        <v>4.8314410000000002E-2</v>
      </c>
      <c r="T116" s="130">
        <v>9.0483200000000003E-3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9">
        <v>43770</v>
      </c>
      <c r="B117" s="130">
        <v>7051.5215133399997</v>
      </c>
      <c r="C117" s="130">
        <v>2200.5849045300001</v>
      </c>
      <c r="D117" s="130">
        <v>30.5002976</v>
      </c>
      <c r="E117" s="130">
        <v>2367.7264921800002</v>
      </c>
      <c r="F117" s="130">
        <v>223.427245</v>
      </c>
      <c r="G117" s="130">
        <v>9.7114369600000003</v>
      </c>
      <c r="H117" s="130">
        <v>85.951834489999996</v>
      </c>
      <c r="I117" s="130">
        <v>1762.87955788</v>
      </c>
      <c r="J117" s="130">
        <v>61.382109999999997</v>
      </c>
      <c r="K117" s="130">
        <v>9.8594098599999995</v>
      </c>
      <c r="L117" s="130">
        <v>1.1083356099999999</v>
      </c>
      <c r="M117" s="165" t="s">
        <v>185</v>
      </c>
      <c r="N117" s="130">
        <v>49.875609529999998</v>
      </c>
      <c r="O117" s="130">
        <v>143.87485197999999</v>
      </c>
      <c r="P117" s="130">
        <v>104.26393653</v>
      </c>
      <c r="Q117" s="130">
        <v>0</v>
      </c>
      <c r="R117" s="130">
        <v>0.33073306000000002</v>
      </c>
      <c r="S117" s="130">
        <v>4.0218719999999999E-2</v>
      </c>
      <c r="T117" s="130">
        <v>4.5394099999999998E-3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9">
        <v>43800</v>
      </c>
      <c r="B118" s="130">
        <v>6991.2169584800004</v>
      </c>
      <c r="C118" s="130">
        <v>2231.9742638299999</v>
      </c>
      <c r="D118" s="130">
        <v>30.020872900000001</v>
      </c>
      <c r="E118" s="130">
        <v>2349.7027745400001</v>
      </c>
      <c r="F118" s="130">
        <v>205.54763586999999</v>
      </c>
      <c r="G118" s="130">
        <v>8.7945085600000006</v>
      </c>
      <c r="H118" s="130">
        <v>87.34695155</v>
      </c>
      <c r="I118" s="130">
        <v>1709.3507528499999</v>
      </c>
      <c r="J118" s="130">
        <v>57.705035369999997</v>
      </c>
      <c r="K118" s="130">
        <v>9.8166882900000001</v>
      </c>
      <c r="L118" s="130">
        <v>7.1918092099999997</v>
      </c>
      <c r="M118" s="165" t="s">
        <v>185</v>
      </c>
      <c r="N118" s="130">
        <v>47.437178269999997</v>
      </c>
      <c r="O118" s="130">
        <v>142.90386862</v>
      </c>
      <c r="P118" s="130">
        <v>102.69223017</v>
      </c>
      <c r="Q118" s="130">
        <v>1.9528900000000001E-3</v>
      </c>
      <c r="R118" s="130">
        <v>0.68347106999999996</v>
      </c>
      <c r="S118" s="130">
        <v>3.2169700000000002E-2</v>
      </c>
      <c r="T118" s="130">
        <v>1.479479E-2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9">
        <v>43831</v>
      </c>
      <c r="B119" s="130">
        <v>7105.43887266</v>
      </c>
      <c r="C119" s="130">
        <v>1457.47322435</v>
      </c>
      <c r="D119" s="130">
        <v>17.849044899999999</v>
      </c>
      <c r="E119" s="130">
        <v>2443.6859168199999</v>
      </c>
      <c r="F119" s="130">
        <v>219.96402911999999</v>
      </c>
      <c r="G119" s="130">
        <v>9.2902717799999994</v>
      </c>
      <c r="H119" s="130">
        <v>90.246136230000005</v>
      </c>
      <c r="I119" s="130">
        <v>2515.3697628599998</v>
      </c>
      <c r="J119" s="130">
        <v>52.097242459999997</v>
      </c>
      <c r="K119" s="130">
        <v>13.145929450000001</v>
      </c>
      <c r="L119" s="130">
        <v>6.0781966299999999</v>
      </c>
      <c r="M119" s="165">
        <v>0</v>
      </c>
      <c r="N119" s="130">
        <v>29.894340140000001</v>
      </c>
      <c r="O119" s="130">
        <v>148.39009143000001</v>
      </c>
      <c r="P119" s="130">
        <v>100.63125427999999</v>
      </c>
      <c r="Q119" s="130">
        <v>5.2790000000000001E-5</v>
      </c>
      <c r="R119" s="130">
        <v>0.88070957999999999</v>
      </c>
      <c r="S119" s="130">
        <v>2.4079349999999999E-2</v>
      </c>
      <c r="T119" s="130">
        <v>0.41859048999999998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9">
        <v>43862</v>
      </c>
      <c r="B120" s="130">
        <v>6777.4848544400002</v>
      </c>
      <c r="C120" s="130">
        <v>1458.24618758</v>
      </c>
      <c r="D120" s="130">
        <v>0.70270436000000003</v>
      </c>
      <c r="E120" s="130">
        <v>2421.9684877499999</v>
      </c>
      <c r="F120" s="130">
        <v>218.88866648999999</v>
      </c>
      <c r="G120" s="130">
        <v>8.9425299799999998</v>
      </c>
      <c r="H120" s="130">
        <v>92.071739780000001</v>
      </c>
      <c r="I120" s="130">
        <v>2226.9617942499999</v>
      </c>
      <c r="J120" s="130">
        <v>52.773721909999999</v>
      </c>
      <c r="K120" s="130">
        <v>12.565967130000001</v>
      </c>
      <c r="L120" s="130">
        <v>8.7946532899999994</v>
      </c>
      <c r="M120" s="166">
        <v>0</v>
      </c>
      <c r="N120" s="130">
        <v>28.712259589999999</v>
      </c>
      <c r="O120" s="130">
        <v>145.63218929000001</v>
      </c>
      <c r="P120" s="130">
        <v>100.03705798999999</v>
      </c>
      <c r="Q120" s="130">
        <v>3.6878649999999999E-2</v>
      </c>
      <c r="R120" s="130">
        <v>0.70819721000000002</v>
      </c>
      <c r="S120" s="130">
        <v>1.59562E-2</v>
      </c>
      <c r="T120" s="130">
        <v>0.42586299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9">
        <v>43891</v>
      </c>
      <c r="B121" s="130">
        <v>6980.7921053600003</v>
      </c>
      <c r="C121" s="130">
        <v>1623.61620133</v>
      </c>
      <c r="D121" s="130">
        <v>1.2693106700000001</v>
      </c>
      <c r="E121" s="130">
        <v>2725.3900899199998</v>
      </c>
      <c r="F121" s="130">
        <v>273.13149178999998</v>
      </c>
      <c r="G121" s="130">
        <v>8.4870416300000002</v>
      </c>
      <c r="H121" s="130">
        <v>98.240965040000006</v>
      </c>
      <c r="I121" s="130">
        <v>1880.9824133100001</v>
      </c>
      <c r="J121" s="130">
        <v>55.384523860000002</v>
      </c>
      <c r="K121" s="130">
        <v>9.7333874999999992</v>
      </c>
      <c r="L121" s="130">
        <v>13.72192321</v>
      </c>
      <c r="M121" s="130">
        <v>0</v>
      </c>
      <c r="N121" s="130">
        <v>28.115751299999999</v>
      </c>
      <c r="O121" s="130">
        <v>162.15231546000001</v>
      </c>
      <c r="P121" s="130">
        <v>98.982461330000007</v>
      </c>
      <c r="Q121" s="130">
        <v>8.1730189999999994E-2</v>
      </c>
      <c r="R121" s="130">
        <v>0.94624657999999995</v>
      </c>
      <c r="S121" s="130">
        <v>0</v>
      </c>
      <c r="T121" s="130">
        <v>0.55625224000000006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9">
        <v>43922</v>
      </c>
      <c r="B122" s="130">
        <v>6627.7053926299996</v>
      </c>
      <c r="C122" s="130">
        <v>1547.7766825599999</v>
      </c>
      <c r="D122" s="130">
        <v>0.81877593999999998</v>
      </c>
      <c r="E122" s="130">
        <v>2610.9280886900001</v>
      </c>
      <c r="F122" s="130">
        <v>220.98571502999999</v>
      </c>
      <c r="G122" s="130">
        <v>8.4790686500000003</v>
      </c>
      <c r="H122" s="130">
        <v>92.527163650000006</v>
      </c>
      <c r="I122" s="130">
        <v>1806.50146737</v>
      </c>
      <c r="J122" s="130">
        <v>52.188195800000003</v>
      </c>
      <c r="K122" s="130">
        <v>9.7728243399999997</v>
      </c>
      <c r="L122" s="130">
        <v>13.73583384</v>
      </c>
      <c r="M122" s="130">
        <v>0</v>
      </c>
      <c r="N122" s="130">
        <v>27.277788000000001</v>
      </c>
      <c r="O122" s="130">
        <v>152.32177579</v>
      </c>
      <c r="P122" s="130">
        <v>82.928644070000004</v>
      </c>
      <c r="Q122" s="130">
        <v>9.0321689999999996E-2</v>
      </c>
      <c r="R122" s="130">
        <v>0.83099272999999996</v>
      </c>
      <c r="S122" s="130">
        <v>0</v>
      </c>
      <c r="T122" s="130">
        <v>0.54205448000000001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9">
        <v>43952</v>
      </c>
      <c r="B123" s="130">
        <v>6662.2677876999996</v>
      </c>
      <c r="C123" s="130">
        <v>1577.09579244</v>
      </c>
      <c r="D123" s="130">
        <v>0.64040037000000005</v>
      </c>
      <c r="E123" s="130">
        <v>2587.9999982700001</v>
      </c>
      <c r="F123" s="130">
        <v>220.7789679</v>
      </c>
      <c r="G123" s="130">
        <v>8.0571831100000004</v>
      </c>
      <c r="H123" s="130">
        <v>90.969352979999996</v>
      </c>
      <c r="I123" s="130">
        <v>1836.0458277600001</v>
      </c>
      <c r="J123" s="130">
        <v>51.873028150000003</v>
      </c>
      <c r="K123" s="130">
        <v>9.7770900899999997</v>
      </c>
      <c r="L123" s="130">
        <v>13.485944760000001</v>
      </c>
      <c r="M123" s="130">
        <v>0</v>
      </c>
      <c r="N123" s="130">
        <v>27.156769870000002</v>
      </c>
      <c r="O123" s="130">
        <v>155.16209104000001</v>
      </c>
      <c r="P123" s="130">
        <v>81.777856709999995</v>
      </c>
      <c r="Q123" s="130">
        <v>6.4909170000000002E-2</v>
      </c>
      <c r="R123" s="130">
        <v>0.84703974999999998</v>
      </c>
      <c r="S123" s="130">
        <v>0</v>
      </c>
      <c r="T123" s="130">
        <v>0.53553533000000009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9">
        <v>43983</v>
      </c>
      <c r="B124" s="130">
        <v>6852.2366125600001</v>
      </c>
      <c r="C124" s="130">
        <v>1644.31816424</v>
      </c>
      <c r="D124" s="130">
        <v>0.60016188000000004</v>
      </c>
      <c r="E124" s="130">
        <v>2564.5423239900001</v>
      </c>
      <c r="F124" s="130">
        <v>205.09957666</v>
      </c>
      <c r="G124" s="130">
        <v>8.2639525299999992</v>
      </c>
      <c r="H124" s="130">
        <v>96.064509700000002</v>
      </c>
      <c r="I124" s="130">
        <v>1992.21882476</v>
      </c>
      <c r="J124" s="130">
        <v>51.394967819999998</v>
      </c>
      <c r="K124" s="130">
        <v>9.7180332699999994</v>
      </c>
      <c r="L124" s="130">
        <v>0.85182075999999995</v>
      </c>
      <c r="M124" s="130">
        <v>0</v>
      </c>
      <c r="N124" s="130">
        <v>26.920184119999998</v>
      </c>
      <c r="O124" s="130">
        <v>157.81825749000001</v>
      </c>
      <c r="P124" s="130">
        <v>93.077218720000005</v>
      </c>
      <c r="Q124" s="130">
        <v>8.4289E-4</v>
      </c>
      <c r="R124" s="130">
        <v>0.83421020999999995</v>
      </c>
      <c r="S124" s="130">
        <v>0</v>
      </c>
      <c r="T124" s="130">
        <v>0.51356351999999994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9">
        <v>44013</v>
      </c>
      <c r="B125" s="130">
        <v>7309.6752581700002</v>
      </c>
      <c r="C125" s="130">
        <v>1730.0752887000001</v>
      </c>
      <c r="D125" s="130">
        <v>0.60025582</v>
      </c>
      <c r="E125" s="130">
        <v>2678.7964408399998</v>
      </c>
      <c r="F125" s="130">
        <v>212.52682106</v>
      </c>
      <c r="G125" s="130">
        <v>7.0129865300000001</v>
      </c>
      <c r="H125" s="130">
        <v>120.66063615</v>
      </c>
      <c r="I125" s="130">
        <v>2207.5319733699998</v>
      </c>
      <c r="J125" s="130">
        <v>49.19977849</v>
      </c>
      <c r="K125" s="130">
        <v>9.7108397899999996</v>
      </c>
      <c r="L125" s="130">
        <v>0.88441188000000004</v>
      </c>
      <c r="M125" s="130">
        <v>0</v>
      </c>
      <c r="N125" s="130">
        <v>25.706383049999999</v>
      </c>
      <c r="O125" s="130">
        <v>172.05690745000001</v>
      </c>
      <c r="P125" s="130">
        <v>93.599127050000007</v>
      </c>
      <c r="Q125" s="130">
        <v>0</v>
      </c>
      <c r="R125" s="130">
        <v>0.81709279000000001</v>
      </c>
      <c r="S125" s="130">
        <v>0</v>
      </c>
      <c r="T125" s="130">
        <v>0.49631520000000001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9">
        <v>44044</v>
      </c>
      <c r="B126" s="130">
        <v>7493.9576634100004</v>
      </c>
      <c r="C126" s="130">
        <v>1810.2745548</v>
      </c>
      <c r="D126" s="130">
        <v>1.1036862999999999</v>
      </c>
      <c r="E126" s="130">
        <v>2686.2654921899998</v>
      </c>
      <c r="F126" s="130">
        <v>388.09928246999999</v>
      </c>
      <c r="G126" s="130">
        <v>6.48364048</v>
      </c>
      <c r="H126" s="130">
        <v>140.63252209000001</v>
      </c>
      <c r="I126" s="130">
        <v>2275.2446441400002</v>
      </c>
      <c r="J126" s="130">
        <v>50.409225210000002</v>
      </c>
      <c r="K126" s="130">
        <v>9.6573348600000006</v>
      </c>
      <c r="L126" s="130">
        <v>1.4243645899999999</v>
      </c>
      <c r="M126" s="130">
        <v>0</v>
      </c>
      <c r="N126" s="130">
        <v>26.079814949999999</v>
      </c>
      <c r="O126" s="130">
        <v>2.36763463</v>
      </c>
      <c r="P126" s="130">
        <v>91.616243870000005</v>
      </c>
      <c r="Q126" s="130">
        <v>0</v>
      </c>
      <c r="R126" s="130">
        <v>3.80434312</v>
      </c>
      <c r="S126" s="130">
        <v>0</v>
      </c>
      <c r="T126" s="130">
        <v>0.49487970999999997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9">
        <v>44075</v>
      </c>
      <c r="B127" s="130">
        <v>6719.7524529100001</v>
      </c>
      <c r="C127" s="130">
        <v>1770.9846923299999</v>
      </c>
      <c r="D127" s="130">
        <v>0.46498928</v>
      </c>
      <c r="E127" s="130">
        <v>2372.8389667500001</v>
      </c>
      <c r="F127" s="130">
        <v>456.33955662</v>
      </c>
      <c r="G127" s="130">
        <v>6.7355981900000002</v>
      </c>
      <c r="H127" s="130">
        <v>136.62898525</v>
      </c>
      <c r="I127" s="130">
        <v>1783.37264314</v>
      </c>
      <c r="J127" s="130">
        <v>63.221451850000001</v>
      </c>
      <c r="K127" s="130">
        <v>9.6146369400000005</v>
      </c>
      <c r="L127" s="130">
        <v>1.42317794</v>
      </c>
      <c r="M127" s="130">
        <v>0</v>
      </c>
      <c r="N127" s="130">
        <v>21.25368817</v>
      </c>
      <c r="O127" s="130">
        <v>2.4309069999999999</v>
      </c>
      <c r="P127" s="130">
        <v>88.789149829999999</v>
      </c>
      <c r="Q127" s="130">
        <v>0</v>
      </c>
      <c r="R127" s="130">
        <v>5.2055106899999997</v>
      </c>
      <c r="S127" s="130">
        <v>0</v>
      </c>
      <c r="T127" s="130">
        <v>0.44849892999999996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9">
        <v>44105</v>
      </c>
      <c r="B128" s="130">
        <v>6950.4589733700004</v>
      </c>
      <c r="C128" s="130">
        <v>1792.5534634600001</v>
      </c>
      <c r="D128" s="130">
        <v>0.42819262000000002</v>
      </c>
      <c r="E128" s="130">
        <v>2446.4192096500001</v>
      </c>
      <c r="F128" s="130">
        <v>554.77339417999997</v>
      </c>
      <c r="G128" s="130">
        <v>6.7938866600000001</v>
      </c>
      <c r="H128" s="130">
        <v>130.41440971</v>
      </c>
      <c r="I128" s="130">
        <v>1830.39616129</v>
      </c>
      <c r="J128" s="130">
        <v>65.710706630000004</v>
      </c>
      <c r="K128" s="130">
        <v>9.6039643699999999</v>
      </c>
      <c r="L128" s="130">
        <v>1.20669713</v>
      </c>
      <c r="M128" s="130">
        <v>0</v>
      </c>
      <c r="N128" s="130">
        <v>20.23388096</v>
      </c>
      <c r="O128" s="130">
        <v>1.73137809</v>
      </c>
      <c r="P128" s="130">
        <v>84.646772400000003</v>
      </c>
      <c r="Q128" s="130">
        <v>0</v>
      </c>
      <c r="R128" s="130">
        <v>4.99061311</v>
      </c>
      <c r="S128" s="130">
        <v>0</v>
      </c>
      <c r="T128" s="130">
        <v>0.55624311000000004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9">
        <v>44136</v>
      </c>
      <c r="B129" s="130">
        <v>6760.4774273399998</v>
      </c>
      <c r="C129" s="130">
        <v>1809.74101916</v>
      </c>
      <c r="D129" s="130">
        <v>0.63769454999999997</v>
      </c>
      <c r="E129" s="130">
        <v>2455.1218167500001</v>
      </c>
      <c r="F129" s="130">
        <v>453.24928109000001</v>
      </c>
      <c r="G129" s="130">
        <v>6.6985674299999998</v>
      </c>
      <c r="H129" s="130">
        <v>118.06316212999999</v>
      </c>
      <c r="I129" s="130">
        <v>1725.2795225</v>
      </c>
      <c r="J129" s="130">
        <v>56.320564359999999</v>
      </c>
      <c r="K129" s="130">
        <v>9.6148162100000008</v>
      </c>
      <c r="L129" s="130">
        <v>1.11163547</v>
      </c>
      <c r="M129" s="130">
        <v>0</v>
      </c>
      <c r="N129" s="130">
        <v>20.0935138</v>
      </c>
      <c r="O129" s="130">
        <v>0.68838429999999995</v>
      </c>
      <c r="P129" s="130">
        <v>98.456898699999996</v>
      </c>
      <c r="Q129" s="130">
        <v>0</v>
      </c>
      <c r="R129" s="130">
        <v>4.8830108499999998</v>
      </c>
      <c r="S129" s="130">
        <v>0</v>
      </c>
      <c r="T129" s="130">
        <v>0.51754003999999998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9">
        <v>44166</v>
      </c>
      <c r="B130" s="130">
        <v>6529.9890889400003</v>
      </c>
      <c r="C130" s="130">
        <v>1824.2744858200001</v>
      </c>
      <c r="D130" s="130">
        <v>0.50535295999999996</v>
      </c>
      <c r="E130" s="130">
        <v>2272.3580220899998</v>
      </c>
      <c r="F130" s="130">
        <v>416.15926078000001</v>
      </c>
      <c r="G130" s="130">
        <v>5.9984184999999997</v>
      </c>
      <c r="H130" s="130">
        <v>116.52388379</v>
      </c>
      <c r="I130" s="130">
        <v>1716.0996889200001</v>
      </c>
      <c r="J130" s="130">
        <v>46.484045330000001</v>
      </c>
      <c r="K130" s="130">
        <v>9.5166739499999995</v>
      </c>
      <c r="L130" s="130">
        <v>0.41340356</v>
      </c>
      <c r="M130" s="130">
        <v>0</v>
      </c>
      <c r="N130" s="130">
        <v>19.725875070000001</v>
      </c>
      <c r="O130" s="130">
        <v>0.63282426000000003</v>
      </c>
      <c r="P130" s="130">
        <v>96.057193190000007</v>
      </c>
      <c r="Q130" s="130">
        <v>0</v>
      </c>
      <c r="R130" s="130">
        <v>4.8400055499999999</v>
      </c>
      <c r="S130" s="130">
        <v>0</v>
      </c>
      <c r="T130" s="130">
        <v>0.39995517000000003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9">
        <v>44197</v>
      </c>
      <c r="B131" s="130">
        <v>6304.1921902900003</v>
      </c>
      <c r="C131" s="130">
        <v>1803.67116053</v>
      </c>
      <c r="D131" s="130">
        <v>0.90195572000000002</v>
      </c>
      <c r="E131" s="130">
        <v>2248.0460349599998</v>
      </c>
      <c r="F131" s="130">
        <v>461.57668576999998</v>
      </c>
      <c r="G131" s="130">
        <v>5.94984701</v>
      </c>
      <c r="H131" s="130">
        <v>104.48271130000001</v>
      </c>
      <c r="I131" s="130">
        <v>1508.4180300800001</v>
      </c>
      <c r="J131" s="130">
        <v>45.965634469999998</v>
      </c>
      <c r="K131" s="130">
        <v>9.3925810799999994</v>
      </c>
      <c r="L131" s="130">
        <v>0.38715565000000002</v>
      </c>
      <c r="M131" s="130">
        <v>0</v>
      </c>
      <c r="N131" s="130">
        <v>19.422047079999999</v>
      </c>
      <c r="O131" s="130">
        <v>0.62304092</v>
      </c>
      <c r="P131" s="130">
        <v>90.196245610000005</v>
      </c>
      <c r="Q131" s="130">
        <v>0</v>
      </c>
      <c r="R131" s="130">
        <v>4.6920605599999998</v>
      </c>
      <c r="S131" s="130">
        <v>0</v>
      </c>
      <c r="T131" s="130">
        <v>0.46699955000000004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9">
        <v>44228</v>
      </c>
      <c r="B132" s="130">
        <v>6193.2912484999997</v>
      </c>
      <c r="C132" s="130">
        <v>1795.93389976</v>
      </c>
      <c r="D132" s="130">
        <v>1.10660501</v>
      </c>
      <c r="E132" s="130">
        <v>2259.1628012400001</v>
      </c>
      <c r="F132" s="130">
        <v>465.57681581999998</v>
      </c>
      <c r="G132" s="130">
        <v>6.2766861</v>
      </c>
      <c r="H132" s="130">
        <v>117.53230138000001</v>
      </c>
      <c r="I132" s="130">
        <v>1377.23878831</v>
      </c>
      <c r="J132" s="130">
        <v>47.89200005</v>
      </c>
      <c r="K132" s="130">
        <v>9.4164369800000003</v>
      </c>
      <c r="L132" s="130">
        <v>0.33935845999999997</v>
      </c>
      <c r="M132" s="130">
        <v>0</v>
      </c>
      <c r="N132" s="130">
        <v>18.67695831</v>
      </c>
      <c r="O132" s="130">
        <v>0.62149241</v>
      </c>
      <c r="P132" s="130">
        <v>88.572701120000005</v>
      </c>
      <c r="Q132" s="130">
        <v>0</v>
      </c>
      <c r="R132" s="130">
        <v>4.5322238199999996</v>
      </c>
      <c r="S132" s="130">
        <v>0</v>
      </c>
      <c r="T132" s="130">
        <v>0.41217972999999997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9">
        <v>44256</v>
      </c>
      <c r="B133" s="130">
        <v>6054.2160107</v>
      </c>
      <c r="C133" s="130">
        <v>1849.0184672600001</v>
      </c>
      <c r="D133" s="130">
        <v>1.06836339</v>
      </c>
      <c r="E133" s="130">
        <v>2230.3170506599999</v>
      </c>
      <c r="F133" s="130">
        <v>460.7459053</v>
      </c>
      <c r="G133" s="130">
        <v>6.3008858300000004</v>
      </c>
      <c r="H133" s="130">
        <v>118.03636197</v>
      </c>
      <c r="I133" s="130">
        <v>1274.0673685899999</v>
      </c>
      <c r="J133" s="130">
        <v>48.463042170000001</v>
      </c>
      <c r="K133" s="130">
        <v>9.9183524799999994</v>
      </c>
      <c r="L133" s="130">
        <v>0.77515743999999998</v>
      </c>
      <c r="M133" s="130">
        <v>0</v>
      </c>
      <c r="N133" s="130">
        <v>40.635113080000004</v>
      </c>
      <c r="O133" s="130">
        <v>1.7718586199999999</v>
      </c>
      <c r="P133" s="130">
        <v>7.2003542500000002</v>
      </c>
      <c r="Q133" s="130">
        <v>0</v>
      </c>
      <c r="R133" s="130">
        <v>5.51410658</v>
      </c>
      <c r="S133" s="130">
        <v>0</v>
      </c>
      <c r="T133" s="130">
        <v>0.38362308000000001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9">
        <v>44287</v>
      </c>
      <c r="B134" s="130">
        <v>6435.6253262099999</v>
      </c>
      <c r="C134" s="130">
        <v>1996.39576169</v>
      </c>
      <c r="D134" s="130">
        <v>1.0208894100000001</v>
      </c>
      <c r="E134" s="130">
        <v>2221.5417469899999</v>
      </c>
      <c r="F134" s="130">
        <v>418.50534205000002</v>
      </c>
      <c r="G134" s="130">
        <v>8.6700826699999993</v>
      </c>
      <c r="H134" s="130">
        <v>114.15561331000001</v>
      </c>
      <c r="I134" s="130">
        <v>1541.69348988</v>
      </c>
      <c r="J134" s="130">
        <v>57.67742252</v>
      </c>
      <c r="K134" s="130">
        <v>9.8453409300000008</v>
      </c>
      <c r="L134" s="130">
        <v>0.26678880999999999</v>
      </c>
      <c r="M134" s="130">
        <v>0.35665382000000001</v>
      </c>
      <c r="N134" s="130">
        <v>42.226130740000002</v>
      </c>
      <c r="O134" s="130">
        <v>2.3547068699999998</v>
      </c>
      <c r="P134" s="130">
        <v>14.93001428</v>
      </c>
      <c r="Q134" s="130">
        <v>0</v>
      </c>
      <c r="R134" s="130">
        <v>5.6051218900000004</v>
      </c>
      <c r="S134" s="130">
        <v>0</v>
      </c>
      <c r="T134" s="130">
        <v>0.38022034999999998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9">
        <v>44317</v>
      </c>
      <c r="B135" s="130">
        <v>6771.6949935399998</v>
      </c>
      <c r="C135" s="130">
        <v>2068.5916732999999</v>
      </c>
      <c r="D135" s="130">
        <v>0.75456942000000005</v>
      </c>
      <c r="E135" s="130">
        <v>2182.9697261199999</v>
      </c>
      <c r="F135" s="130">
        <v>435.31067124999998</v>
      </c>
      <c r="G135" s="130">
        <v>11.15175795</v>
      </c>
      <c r="H135" s="130">
        <v>123.07680345999999</v>
      </c>
      <c r="I135" s="130">
        <v>1817.7684555799999</v>
      </c>
      <c r="J135" s="130">
        <v>54.441040170000001</v>
      </c>
      <c r="K135" s="130">
        <v>9.54160845</v>
      </c>
      <c r="L135" s="130">
        <v>0.24226687999999999</v>
      </c>
      <c r="M135" s="130">
        <v>0</v>
      </c>
      <c r="N135" s="130">
        <v>42.148286849999998</v>
      </c>
      <c r="O135" s="130">
        <v>2.8334022399999998</v>
      </c>
      <c r="P135" s="130">
        <v>14.643255229999999</v>
      </c>
      <c r="Q135" s="130">
        <v>0.31511450000000002</v>
      </c>
      <c r="R135" s="130">
        <v>7.2513383400000002</v>
      </c>
      <c r="S135" s="130">
        <v>0</v>
      </c>
      <c r="T135" s="130">
        <v>0.65502380000000004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9">
        <v>44348</v>
      </c>
      <c r="B136" s="130">
        <v>7247.2124594899997</v>
      </c>
      <c r="C136" s="130">
        <v>2260.4787256999998</v>
      </c>
      <c r="D136" s="130">
        <v>0.67519719</v>
      </c>
      <c r="E136" s="130">
        <v>2159.60084921</v>
      </c>
      <c r="F136" s="130">
        <v>430.78906283999999</v>
      </c>
      <c r="G136" s="130">
        <v>13.07962124</v>
      </c>
      <c r="H136" s="130">
        <v>106.089856</v>
      </c>
      <c r="I136" s="130">
        <v>2133.2834303899999</v>
      </c>
      <c r="J136" s="130">
        <v>82.294220199999998</v>
      </c>
      <c r="K136" s="130">
        <v>9.4752855300000007</v>
      </c>
      <c r="L136" s="130">
        <v>0.90474007999999995</v>
      </c>
      <c r="M136" s="130">
        <v>0</v>
      </c>
      <c r="N136" s="130">
        <v>23.925856060000001</v>
      </c>
      <c r="O136" s="130">
        <v>4.71338569</v>
      </c>
      <c r="P136" s="130">
        <v>14.339145719999999</v>
      </c>
      <c r="Q136" s="130">
        <v>0.29206880000000002</v>
      </c>
      <c r="R136" s="130">
        <v>6.8869352399999997</v>
      </c>
      <c r="S136" s="130">
        <v>0</v>
      </c>
      <c r="T136" s="130">
        <v>0.38407959999999997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9">
        <v>44378</v>
      </c>
      <c r="B137" s="130">
        <v>6881.3496859500001</v>
      </c>
      <c r="C137" s="130">
        <v>2375.6467072400001</v>
      </c>
      <c r="D137" s="130">
        <v>0.64168000999999997</v>
      </c>
      <c r="E137" s="130">
        <v>2132.3349782300002</v>
      </c>
      <c r="F137" s="130">
        <v>230.51796525</v>
      </c>
      <c r="G137" s="130">
        <v>12.1244835</v>
      </c>
      <c r="H137" s="130">
        <v>96.205439200000001</v>
      </c>
      <c r="I137" s="130">
        <v>1882.4616796299999</v>
      </c>
      <c r="J137" s="130">
        <v>89.966117890000007</v>
      </c>
      <c r="K137" s="130">
        <v>9.2564880200000008</v>
      </c>
      <c r="L137" s="130">
        <v>0.23371527</v>
      </c>
      <c r="M137" s="130">
        <v>0</v>
      </c>
      <c r="N137" s="130">
        <v>25.25388027</v>
      </c>
      <c r="O137" s="130">
        <v>5.3693565300000001</v>
      </c>
      <c r="P137" s="130">
        <v>14.13483362</v>
      </c>
      <c r="Q137" s="130">
        <v>0.26861638999999998</v>
      </c>
      <c r="R137" s="130">
        <v>6.7516666900000004</v>
      </c>
      <c r="S137" s="130">
        <v>0</v>
      </c>
      <c r="T137" s="130">
        <v>0.18207820999999999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9">
        <v>44409</v>
      </c>
      <c r="B138" s="130">
        <v>7230.0323736199998</v>
      </c>
      <c r="C138" s="130">
        <v>2379.33637985</v>
      </c>
      <c r="D138" s="130">
        <v>0.59608717</v>
      </c>
      <c r="E138" s="130">
        <v>2143.5896558099998</v>
      </c>
      <c r="F138" s="130">
        <v>374.86558043999997</v>
      </c>
      <c r="G138" s="130">
        <v>10.89955256</v>
      </c>
      <c r="H138" s="130">
        <v>91.188637189999994</v>
      </c>
      <c r="I138" s="130">
        <v>2078.8517837899999</v>
      </c>
      <c r="J138" s="130">
        <v>84.482586999999995</v>
      </c>
      <c r="K138" s="130">
        <v>9.2577587399999999</v>
      </c>
      <c r="L138" s="130">
        <v>0.26839763</v>
      </c>
      <c r="M138" s="130">
        <v>0</v>
      </c>
      <c r="N138" s="130">
        <v>23.001042689999998</v>
      </c>
      <c r="O138" s="130">
        <v>6.6875818699999998</v>
      </c>
      <c r="P138" s="130">
        <v>20.205991059999999</v>
      </c>
      <c r="Q138" s="130">
        <v>0.24455064000000001</v>
      </c>
      <c r="R138" s="130">
        <v>6.4238013799999996</v>
      </c>
      <c r="S138" s="130">
        <v>0</v>
      </c>
      <c r="T138" s="130">
        <v>0.13298579999999999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9">
        <v>44440</v>
      </c>
      <c r="B139" s="130">
        <v>7296.8464633699996</v>
      </c>
      <c r="C139" s="130">
        <v>2471.35363835</v>
      </c>
      <c r="D139" s="130">
        <v>0.29946526000000001</v>
      </c>
      <c r="E139" s="130">
        <v>2148.4500689900001</v>
      </c>
      <c r="F139" s="130">
        <v>236.91685140999999</v>
      </c>
      <c r="G139" s="130">
        <v>13.05642003</v>
      </c>
      <c r="H139" s="130">
        <v>99.635221450000003</v>
      </c>
      <c r="I139" s="130">
        <v>2164.6515135300001</v>
      </c>
      <c r="J139" s="130">
        <v>88.525246050000007</v>
      </c>
      <c r="K139" s="130">
        <v>9.93803138</v>
      </c>
      <c r="L139" s="130">
        <v>0.13735332</v>
      </c>
      <c r="M139" s="130">
        <v>0</v>
      </c>
      <c r="N139" s="130">
        <v>30.954178729999999</v>
      </c>
      <c r="O139" s="130">
        <v>6.5899072500000004</v>
      </c>
      <c r="P139" s="130">
        <v>19.799479399999999</v>
      </c>
      <c r="Q139" s="130">
        <v>0.33046407999999999</v>
      </c>
      <c r="R139" s="130">
        <v>6.0780928999999997</v>
      </c>
      <c r="S139" s="130">
        <v>0</v>
      </c>
      <c r="T139" s="130">
        <v>0.13053123999999999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9">
        <v>44470</v>
      </c>
      <c r="B140" s="130">
        <v>7252.3615136899998</v>
      </c>
      <c r="C140" s="130">
        <v>2506.06063528</v>
      </c>
      <c r="D140" s="130">
        <v>0</v>
      </c>
      <c r="E140" s="130">
        <v>2127.5402755999999</v>
      </c>
      <c r="F140" s="130">
        <v>208.07627742</v>
      </c>
      <c r="G140" s="130">
        <v>12.93342505</v>
      </c>
      <c r="H140" s="130">
        <v>97.28605623</v>
      </c>
      <c r="I140" s="130">
        <v>2137.7854720700002</v>
      </c>
      <c r="J140" s="130">
        <v>88.958005650000004</v>
      </c>
      <c r="K140" s="130">
        <v>10.09313547</v>
      </c>
      <c r="L140" s="130">
        <v>0.20176906</v>
      </c>
      <c r="M140" s="130">
        <v>0</v>
      </c>
      <c r="N140" s="130">
        <v>31.592142800000001</v>
      </c>
      <c r="O140" s="130">
        <v>6.5057730600000001</v>
      </c>
      <c r="P140" s="130">
        <v>18.348350159999999</v>
      </c>
      <c r="Q140" s="130">
        <v>0.29935423</v>
      </c>
      <c r="R140" s="130">
        <v>6.56117872</v>
      </c>
      <c r="S140" s="130">
        <v>0</v>
      </c>
      <c r="T140" s="130">
        <v>0.11966288999999999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9">
        <v>44501</v>
      </c>
      <c r="B141" s="130">
        <v>7367.9578048800004</v>
      </c>
      <c r="C141" s="130">
        <v>2556.5898250700002</v>
      </c>
      <c r="D141" s="130">
        <v>0.48526256000000001</v>
      </c>
      <c r="E141" s="130">
        <v>2181.21072362</v>
      </c>
      <c r="F141" s="130">
        <v>259.44431333</v>
      </c>
      <c r="G141" s="130">
        <v>12.469250199999999</v>
      </c>
      <c r="H141" s="130">
        <v>105.96902742</v>
      </c>
      <c r="I141" s="130">
        <v>2093.2485176300002</v>
      </c>
      <c r="J141" s="130">
        <v>89.893064589999994</v>
      </c>
      <c r="K141" s="130">
        <v>9.8871344800000003</v>
      </c>
      <c r="L141" s="130">
        <v>0.15064229000000001</v>
      </c>
      <c r="M141" s="130">
        <v>0</v>
      </c>
      <c r="N141" s="130">
        <v>30.56946731</v>
      </c>
      <c r="O141" s="130">
        <v>2.6032140699999999</v>
      </c>
      <c r="P141" s="130">
        <v>18.754752710000002</v>
      </c>
      <c r="Q141" s="130">
        <v>0.26636905999999999</v>
      </c>
      <c r="R141" s="130">
        <v>6.3277361299999999</v>
      </c>
      <c r="S141" s="130">
        <v>0</v>
      </c>
      <c r="T141" s="130">
        <v>8.8504410000000006E-2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9">
        <v>44531</v>
      </c>
      <c r="B142" s="130">
        <v>7366.7537518899999</v>
      </c>
      <c r="C142" s="130">
        <v>2470.5143504900002</v>
      </c>
      <c r="D142" s="130">
        <v>0.48351419000000001</v>
      </c>
      <c r="E142" s="130">
        <v>2181.66708814</v>
      </c>
      <c r="F142" s="130">
        <v>173.46494985999999</v>
      </c>
      <c r="G142" s="130">
        <v>12.515397070000001</v>
      </c>
      <c r="H142" s="130">
        <v>46.309051920000002</v>
      </c>
      <c r="I142" s="130">
        <v>2324.12788335</v>
      </c>
      <c r="J142" s="130">
        <v>73.880499060000005</v>
      </c>
      <c r="K142" s="130">
        <v>9.8407405699999995</v>
      </c>
      <c r="L142" s="130">
        <v>0.41438967999999998</v>
      </c>
      <c r="M142" s="130">
        <v>0</v>
      </c>
      <c r="N142" s="130">
        <v>32.870062560000001</v>
      </c>
      <c r="O142" s="130">
        <v>3.5550766299999998</v>
      </c>
      <c r="P142" s="130">
        <v>30.507782720000002</v>
      </c>
      <c r="Q142" s="130">
        <v>0.23678276000000001</v>
      </c>
      <c r="R142" s="130">
        <v>6.2891642799999996</v>
      </c>
      <c r="S142" s="130">
        <v>0</v>
      </c>
      <c r="T142" s="130">
        <v>7.7018610000000001E-2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9">
        <v>44562</v>
      </c>
      <c r="B143" s="130">
        <v>7674.8221800000001</v>
      </c>
      <c r="C143" s="130">
        <v>2472.7606667700002</v>
      </c>
      <c r="D143" s="130">
        <v>0.47470883000000003</v>
      </c>
      <c r="E143" s="130">
        <v>2234.5734941699998</v>
      </c>
      <c r="F143" s="130">
        <v>404.21867615000002</v>
      </c>
      <c r="G143" s="130">
        <v>12.4640536</v>
      </c>
      <c r="H143" s="130">
        <v>53.962431449999997</v>
      </c>
      <c r="I143" s="130">
        <v>2332.2864644199999</v>
      </c>
      <c r="J143" s="130">
        <v>78.212766849999994</v>
      </c>
      <c r="K143" s="130">
        <v>10.24810265</v>
      </c>
      <c r="L143" s="130">
        <v>0.41559692999999998</v>
      </c>
      <c r="M143" s="130">
        <v>0</v>
      </c>
      <c r="N143" s="130">
        <v>34.631416889999997</v>
      </c>
      <c r="O143" s="130">
        <v>3.7902391899999999</v>
      </c>
      <c r="P143" s="130">
        <v>30.24871727</v>
      </c>
      <c r="Q143" s="130">
        <v>0.50971025000000003</v>
      </c>
      <c r="R143" s="130">
        <v>5.9229524700000002</v>
      </c>
      <c r="S143" s="130">
        <v>0</v>
      </c>
      <c r="T143" s="130">
        <v>0.10218211000000001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9">
        <v>44593</v>
      </c>
      <c r="B144" s="130">
        <v>6123.3609324600002</v>
      </c>
      <c r="C144" s="130">
        <v>2421.1028716000001</v>
      </c>
      <c r="D144" s="130">
        <v>0.46935109000000003</v>
      </c>
      <c r="E144" s="130">
        <v>581.35244107999995</v>
      </c>
      <c r="F144" s="130">
        <v>644.87118003</v>
      </c>
      <c r="G144" s="130">
        <v>13.09457922</v>
      </c>
      <c r="H144" s="130">
        <v>49.871872869999997</v>
      </c>
      <c r="I144" s="130">
        <v>2248.6474966800001</v>
      </c>
      <c r="J144" s="130">
        <v>74.40471891</v>
      </c>
      <c r="K144" s="130">
        <v>10.147308300000001</v>
      </c>
      <c r="L144" s="130">
        <v>0.35764476000000001</v>
      </c>
      <c r="M144" s="130">
        <v>0</v>
      </c>
      <c r="N144" s="130">
        <v>32.211411769999998</v>
      </c>
      <c r="O144" s="130">
        <v>3.9281471200000002</v>
      </c>
      <c r="P144" s="130">
        <v>36.124061439999998</v>
      </c>
      <c r="Q144" s="130">
        <v>0.47475994999999999</v>
      </c>
      <c r="R144" s="130">
        <v>6.1284794500000004</v>
      </c>
      <c r="S144" s="130">
        <v>0</v>
      </c>
      <c r="T144" s="130">
        <v>0.17460819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9">
        <v>44621</v>
      </c>
      <c r="B145" s="130">
        <v>6276.6036207400002</v>
      </c>
      <c r="C145" s="130">
        <v>2567.7261166600001</v>
      </c>
      <c r="D145" s="130">
        <v>0.47170659999999998</v>
      </c>
      <c r="E145" s="130">
        <v>581.81002529</v>
      </c>
      <c r="F145" s="130">
        <v>723.88651458000004</v>
      </c>
      <c r="G145" s="130">
        <v>13.5536072</v>
      </c>
      <c r="H145" s="130">
        <v>50.948149180000001</v>
      </c>
      <c r="I145" s="130">
        <v>2169.86768734</v>
      </c>
      <c r="J145" s="130">
        <v>74.888663530000002</v>
      </c>
      <c r="K145" s="130">
        <v>10.05436533</v>
      </c>
      <c r="L145" s="130">
        <v>0.33108537999999998</v>
      </c>
      <c r="M145" s="130">
        <v>0</v>
      </c>
      <c r="N145" s="130">
        <v>32.203797369999997</v>
      </c>
      <c r="O145" s="130">
        <v>3.9117766</v>
      </c>
      <c r="P145" s="130">
        <v>40.165991570000003</v>
      </c>
      <c r="Q145" s="130">
        <v>0.45111106000000001</v>
      </c>
      <c r="R145" s="130">
        <v>6.1716655400000002</v>
      </c>
      <c r="S145" s="130">
        <v>0</v>
      </c>
      <c r="T145" s="130">
        <v>0.16135751000000001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9">
        <v>44652</v>
      </c>
      <c r="B146" s="130">
        <v>6623.31244651</v>
      </c>
      <c r="C146" s="130">
        <v>3145.3916794800002</v>
      </c>
      <c r="D146" s="130">
        <v>0.46382586999999997</v>
      </c>
      <c r="E146" s="130">
        <v>578.93015392999996</v>
      </c>
      <c r="F146" s="130">
        <v>524.35509391000005</v>
      </c>
      <c r="G146" s="130">
        <v>13.55878798</v>
      </c>
      <c r="H146" s="130">
        <v>49.946901269999998</v>
      </c>
      <c r="I146" s="130">
        <v>2148.9975579100001</v>
      </c>
      <c r="J146" s="130">
        <v>72.382077800000005</v>
      </c>
      <c r="K146" s="130">
        <v>10.16712046</v>
      </c>
      <c r="L146" s="130">
        <v>0.32305365000000003</v>
      </c>
      <c r="M146" s="130">
        <v>0</v>
      </c>
      <c r="N146" s="130">
        <v>31.9050625</v>
      </c>
      <c r="O146" s="130">
        <v>4.0029836899999998</v>
      </c>
      <c r="P146" s="130">
        <v>36.272148039999998</v>
      </c>
      <c r="Q146" s="130">
        <v>0.40247096999999998</v>
      </c>
      <c r="R146" s="130">
        <v>6.0610726399999999</v>
      </c>
      <c r="S146" s="130">
        <v>0</v>
      </c>
      <c r="T146" s="130">
        <v>0.15245640999999999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9">
        <v>44682</v>
      </c>
      <c r="B147" s="130">
        <v>7562.9051328599999</v>
      </c>
      <c r="C147" s="130">
        <v>3547.4035095999998</v>
      </c>
      <c r="D147" s="130">
        <v>0.46670890999999998</v>
      </c>
      <c r="E147" s="130">
        <v>588.97535607999998</v>
      </c>
      <c r="F147" s="130">
        <v>1003.16834513</v>
      </c>
      <c r="G147" s="130">
        <v>13.282966760000001</v>
      </c>
      <c r="H147" s="130">
        <v>54.91116873</v>
      </c>
      <c r="I147" s="130">
        <v>2196.6039133099998</v>
      </c>
      <c r="J147" s="130">
        <v>71.795892330000001</v>
      </c>
      <c r="K147" s="130">
        <v>10.106179060000001</v>
      </c>
      <c r="L147" s="130">
        <v>0.247305</v>
      </c>
      <c r="M147" s="130">
        <v>0</v>
      </c>
      <c r="N147" s="130">
        <v>31.008629320000001</v>
      </c>
      <c r="O147" s="130">
        <v>3.7508345799999998</v>
      </c>
      <c r="P147" s="130">
        <v>32.645583780000003</v>
      </c>
      <c r="Q147" s="130">
        <v>0.36439421</v>
      </c>
      <c r="R147" s="130">
        <v>8.0204432400000005</v>
      </c>
      <c r="S147" s="130">
        <v>0</v>
      </c>
      <c r="T147" s="130">
        <v>0.15390282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9">
        <v>44713</v>
      </c>
      <c r="B148" s="130">
        <v>8149.0736792199996</v>
      </c>
      <c r="C148" s="130">
        <v>3479.8528929399999</v>
      </c>
      <c r="D148" s="130">
        <v>0.44219372000000001</v>
      </c>
      <c r="E148" s="130">
        <v>562.74728019999998</v>
      </c>
      <c r="F148" s="130">
        <v>1663.30784202</v>
      </c>
      <c r="G148" s="130">
        <v>12.810949430000001</v>
      </c>
      <c r="H148" s="130">
        <v>58.341398390000002</v>
      </c>
      <c r="I148" s="130">
        <v>2219.1829252500002</v>
      </c>
      <c r="J148" s="130">
        <v>68.102250220000002</v>
      </c>
      <c r="K148" s="130">
        <v>9.6485194199999995</v>
      </c>
      <c r="L148" s="130">
        <v>0.15784214999999999</v>
      </c>
      <c r="M148" s="130">
        <v>0</v>
      </c>
      <c r="N148" s="130">
        <v>30.24136927</v>
      </c>
      <c r="O148" s="130">
        <v>3.6709545399999999</v>
      </c>
      <c r="P148" s="130">
        <v>32.189453569999998</v>
      </c>
      <c r="Q148" s="130">
        <v>0.34885036000000003</v>
      </c>
      <c r="R148" s="130">
        <v>7.9078832500000003</v>
      </c>
      <c r="S148" s="130">
        <v>0</v>
      </c>
      <c r="T148" s="130">
        <v>0.12107449000000001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9">
        <v>44743</v>
      </c>
      <c r="B149" s="130">
        <v>8985.5718230900002</v>
      </c>
      <c r="C149" s="130">
        <v>3597.5808732700002</v>
      </c>
      <c r="D149" s="130">
        <v>0.97554178999999996</v>
      </c>
      <c r="E149" s="130">
        <v>785.84642306000001</v>
      </c>
      <c r="F149" s="130">
        <v>1722.5378910500001</v>
      </c>
      <c r="G149" s="130">
        <v>13.53128296</v>
      </c>
      <c r="H149" s="130">
        <v>85.003518310000004</v>
      </c>
      <c r="I149" s="130">
        <v>2625.02110623</v>
      </c>
      <c r="J149" s="130">
        <v>68.291909919999995</v>
      </c>
      <c r="K149" s="130">
        <v>9.7063059700000007</v>
      </c>
      <c r="L149" s="130">
        <v>0.22735596999999999</v>
      </c>
      <c r="M149" s="130">
        <v>0</v>
      </c>
      <c r="N149" s="130">
        <v>31.32753451</v>
      </c>
      <c r="O149" s="130">
        <v>5.1382335699999997</v>
      </c>
      <c r="P149" s="130">
        <v>32.284664210000003</v>
      </c>
      <c r="Q149" s="130">
        <v>0.33124042999999997</v>
      </c>
      <c r="R149" s="130">
        <v>7.6462795699999999</v>
      </c>
      <c r="S149" s="130">
        <v>0</v>
      </c>
      <c r="T149" s="130">
        <v>0.12166227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9">
        <v>44774</v>
      </c>
      <c r="B150" s="130">
        <v>9237.5963343900003</v>
      </c>
      <c r="C150" s="130">
        <v>3609.23544077</v>
      </c>
      <c r="D150" s="130">
        <v>0.9716186</v>
      </c>
      <c r="E150" s="130">
        <v>751.42335934000005</v>
      </c>
      <c r="F150" s="130">
        <v>2025.7344087700001</v>
      </c>
      <c r="G150" s="130">
        <v>12.548277479999999</v>
      </c>
      <c r="H150" s="130">
        <v>85.028291809999999</v>
      </c>
      <c r="I150" s="130">
        <v>2605.5074141700002</v>
      </c>
      <c r="J150" s="130">
        <v>64.389313419999993</v>
      </c>
      <c r="K150" s="130">
        <v>9.7114027600000004</v>
      </c>
      <c r="L150" s="130">
        <v>0.18248934</v>
      </c>
      <c r="M150" s="130">
        <v>0</v>
      </c>
      <c r="N150" s="130">
        <v>27.783219420000002</v>
      </c>
      <c r="O150" s="130">
        <v>5.1116032000000002</v>
      </c>
      <c r="P150" s="130">
        <v>32.148736839999998</v>
      </c>
      <c r="Q150" s="130">
        <v>0.30976123999999999</v>
      </c>
      <c r="R150" s="130">
        <v>7.38376637</v>
      </c>
      <c r="S150" s="130">
        <v>0</v>
      </c>
      <c r="T150" s="130">
        <v>0.12723086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9">
        <v>44805</v>
      </c>
      <c r="B151" s="130">
        <v>9339.11752428</v>
      </c>
      <c r="C151" s="130">
        <v>3581.49477389</v>
      </c>
      <c r="D151" s="130">
        <v>4.4019285200000002</v>
      </c>
      <c r="E151" s="130">
        <v>787.93433670000002</v>
      </c>
      <c r="F151" s="130">
        <v>2017.6423448800001</v>
      </c>
      <c r="G151" s="130">
        <v>11.85523864</v>
      </c>
      <c r="H151" s="130">
        <v>86.291872819999995</v>
      </c>
      <c r="I151" s="130">
        <v>2697.8299905200001</v>
      </c>
      <c r="J151" s="130">
        <v>67.566126920000002</v>
      </c>
      <c r="K151" s="130">
        <v>7.9878908500000003</v>
      </c>
      <c r="L151" s="130">
        <v>4.2228802600000002</v>
      </c>
      <c r="M151" s="130">
        <v>0</v>
      </c>
      <c r="N151" s="130">
        <v>27.21383895</v>
      </c>
      <c r="O151" s="130">
        <v>5.0826732300000002</v>
      </c>
      <c r="P151" s="130">
        <v>32.088173329999996</v>
      </c>
      <c r="Q151" s="130">
        <v>0.31434284000000001</v>
      </c>
      <c r="R151" s="130">
        <v>7.08972377</v>
      </c>
      <c r="S151" s="130">
        <v>0</v>
      </c>
      <c r="T151" s="130">
        <v>0.10138816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9">
        <v>44835</v>
      </c>
      <c r="B152" s="130">
        <v>9297.4785787100009</v>
      </c>
      <c r="C152" s="130">
        <v>3485.1150176900001</v>
      </c>
      <c r="D152" s="130">
        <v>4.4586608099999996</v>
      </c>
      <c r="E152" s="130">
        <v>813.78053441999998</v>
      </c>
      <c r="F152" s="130">
        <v>2035.6436269200001</v>
      </c>
      <c r="G152" s="130">
        <v>9.5559781099999999</v>
      </c>
      <c r="H152" s="130">
        <v>81.501317900000004</v>
      </c>
      <c r="I152" s="130">
        <v>2707.8607929899999</v>
      </c>
      <c r="J152" s="130">
        <v>70.941753309999996</v>
      </c>
      <c r="K152" s="130">
        <v>7.7560183399999998</v>
      </c>
      <c r="L152" s="130">
        <v>10.29952069</v>
      </c>
      <c r="M152" s="130">
        <v>0</v>
      </c>
      <c r="N152" s="130">
        <v>29.269395970000001</v>
      </c>
      <c r="O152" s="130">
        <v>4.9705788200000001</v>
      </c>
      <c r="P152" s="130">
        <v>29.412401509999999</v>
      </c>
      <c r="Q152" s="130">
        <v>0.25083672000000001</v>
      </c>
      <c r="R152" s="130">
        <v>6.5673790900000002</v>
      </c>
      <c r="S152" s="130">
        <v>0</v>
      </c>
      <c r="T152" s="130">
        <v>9.4765420000000003E-2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9">
        <v>44866</v>
      </c>
      <c r="B153" s="130">
        <v>9289.0592209999995</v>
      </c>
      <c r="C153" s="130">
        <v>3418.62033213</v>
      </c>
      <c r="D153" s="130">
        <v>4.5081367700000001</v>
      </c>
      <c r="E153" s="130">
        <v>873.19488441999999</v>
      </c>
      <c r="F153" s="130">
        <v>2054.5280024600002</v>
      </c>
      <c r="G153" s="130">
        <v>8.2365207599999994</v>
      </c>
      <c r="H153" s="130">
        <v>76.503823019999999</v>
      </c>
      <c r="I153" s="130">
        <v>2696.7890870900001</v>
      </c>
      <c r="J153" s="130">
        <v>68.17786839</v>
      </c>
      <c r="K153" s="130">
        <v>7.8189407800000001</v>
      </c>
      <c r="L153" s="130">
        <v>10.42610099</v>
      </c>
      <c r="M153" s="130">
        <v>0</v>
      </c>
      <c r="N153" s="130">
        <v>29.043029130000001</v>
      </c>
      <c r="O153" s="130">
        <v>4.9903797499999998</v>
      </c>
      <c r="P153" s="130">
        <v>29.371961720000002</v>
      </c>
      <c r="Q153" s="130">
        <v>0.20371153</v>
      </c>
      <c r="R153" s="130">
        <v>6.5545319099999997</v>
      </c>
      <c r="S153" s="130">
        <v>0</v>
      </c>
      <c r="T153" s="130">
        <v>9.1910149999999996E-2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9">
        <v>44896</v>
      </c>
      <c r="B154" s="130">
        <v>9008.0352221899993</v>
      </c>
      <c r="C154" s="130">
        <v>3388.18398888</v>
      </c>
      <c r="D154" s="130">
        <v>3.9754354099999998</v>
      </c>
      <c r="E154" s="130">
        <v>651.61291701000005</v>
      </c>
      <c r="F154" s="130">
        <v>2059.34905936</v>
      </c>
      <c r="G154" s="130">
        <v>7.3274078100000004</v>
      </c>
      <c r="H154" s="130">
        <v>69.582208080000001</v>
      </c>
      <c r="I154" s="130">
        <v>2691.77565577</v>
      </c>
      <c r="J154" s="130">
        <v>54.371957510000001</v>
      </c>
      <c r="K154" s="130">
        <v>7.8093671100000002</v>
      </c>
      <c r="L154" s="130">
        <v>5.5290119400000002</v>
      </c>
      <c r="M154" s="130">
        <v>0</v>
      </c>
      <c r="N154" s="130">
        <v>26.991062960000001</v>
      </c>
      <c r="O154" s="130">
        <v>3.7557380299999998</v>
      </c>
      <c r="P154" s="130">
        <v>29.303157980000002</v>
      </c>
      <c r="Q154" s="130">
        <v>0.14997573</v>
      </c>
      <c r="R154" s="130">
        <v>8.2372248900000002</v>
      </c>
      <c r="S154" s="130">
        <v>0</v>
      </c>
      <c r="T154" s="130">
        <v>8.1053719999999996E-2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9">
        <v>44927</v>
      </c>
      <c r="B155" s="130">
        <v>8902.6121368500008</v>
      </c>
      <c r="C155" s="130">
        <v>3318.7828146100001</v>
      </c>
      <c r="D155" s="130">
        <v>4.0257181700000002</v>
      </c>
      <c r="E155" s="130">
        <v>665.83357244000001</v>
      </c>
      <c r="F155" s="130">
        <v>2068.3957180000002</v>
      </c>
      <c r="G155" s="130">
        <v>7.1372975600000004</v>
      </c>
      <c r="H155" s="130">
        <v>62.249200389999999</v>
      </c>
      <c r="I155" s="130">
        <v>2624.7392647299998</v>
      </c>
      <c r="J155" s="130">
        <v>64.508122020000002</v>
      </c>
      <c r="K155" s="130">
        <v>7.9046623199999999</v>
      </c>
      <c r="L155" s="130">
        <v>10.60384584</v>
      </c>
      <c r="M155" s="130">
        <v>0</v>
      </c>
      <c r="N155" s="130">
        <v>27.06354331</v>
      </c>
      <c r="O155" s="130">
        <v>3.6218727999999998</v>
      </c>
      <c r="P155" s="130">
        <v>29.515975959999999</v>
      </c>
      <c r="Q155" s="130">
        <v>9.9113019999999996E-2</v>
      </c>
      <c r="R155" s="130">
        <v>8.0267620599999994</v>
      </c>
      <c r="S155" s="130">
        <v>0</v>
      </c>
      <c r="T155" s="130">
        <v>0.10465362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9">
        <v>44958</v>
      </c>
      <c r="B156" s="130">
        <v>8618.0216139000004</v>
      </c>
      <c r="C156" s="130">
        <v>3241.36932174</v>
      </c>
      <c r="D156" s="130">
        <v>4.4615336699999997</v>
      </c>
      <c r="E156" s="130">
        <v>851.64303128999995</v>
      </c>
      <c r="F156" s="130">
        <v>2066.47968666</v>
      </c>
      <c r="G156" s="130">
        <v>7.54123433</v>
      </c>
      <c r="H156" s="130">
        <v>68.464189610000005</v>
      </c>
      <c r="I156" s="130">
        <v>2210.3607171200001</v>
      </c>
      <c r="J156" s="130">
        <v>79.830538689999997</v>
      </c>
      <c r="K156" s="130">
        <v>7.90070637</v>
      </c>
      <c r="L156" s="130">
        <v>10.67310691</v>
      </c>
      <c r="M156" s="130">
        <v>0</v>
      </c>
      <c r="N156" s="130">
        <v>27.788462800000001</v>
      </c>
      <c r="O156" s="130">
        <v>2.9237797699999999</v>
      </c>
      <c r="P156" s="130">
        <v>30.669980389999999</v>
      </c>
      <c r="Q156" s="130">
        <v>7.1054539999999999E-2</v>
      </c>
      <c r="R156" s="130">
        <v>7.7297113399999997</v>
      </c>
      <c r="S156" s="130">
        <v>0</v>
      </c>
      <c r="T156" s="130">
        <v>0.11455867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 hidden="1" outlineLevel="1">
      <c r="A157" s="9">
        <v>44986</v>
      </c>
      <c r="B157" s="130">
        <v>8177.1284465199997</v>
      </c>
      <c r="C157" s="130">
        <v>3053.11621887</v>
      </c>
      <c r="D157" s="130">
        <v>4.3625687700000002</v>
      </c>
      <c r="E157" s="130">
        <v>822.88726865000001</v>
      </c>
      <c r="F157" s="130">
        <v>2062.22725055</v>
      </c>
      <c r="G157" s="130">
        <v>7.0371226900000003</v>
      </c>
      <c r="H157" s="130">
        <v>69.79156725</v>
      </c>
      <c r="I157" s="130">
        <v>2004.1153833799999</v>
      </c>
      <c r="J157" s="130">
        <v>80.841175980000003</v>
      </c>
      <c r="K157" s="130">
        <v>7.89753331</v>
      </c>
      <c r="L157" s="130">
        <v>6.7084039999999998E-2</v>
      </c>
      <c r="M157" s="130">
        <v>0</v>
      </c>
      <c r="N157" s="130">
        <v>26.67322699</v>
      </c>
      <c r="O157" s="130">
        <v>0.76055861000000002</v>
      </c>
      <c r="P157" s="130">
        <v>29.866552479999999</v>
      </c>
      <c r="Q157" s="130">
        <v>6.8591410000000005E-2</v>
      </c>
      <c r="R157" s="130">
        <v>7.2467441900000003</v>
      </c>
      <c r="S157" s="130">
        <v>0</v>
      </c>
      <c r="T157" s="130">
        <v>0.16959935000000001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 hidden="1" outlineLevel="1">
      <c r="A158" s="9">
        <v>45017</v>
      </c>
      <c r="B158" s="130">
        <v>6877.9780093999998</v>
      </c>
      <c r="C158" s="130">
        <v>2903.8663006199999</v>
      </c>
      <c r="D158" s="130">
        <v>4.31883398</v>
      </c>
      <c r="E158" s="130">
        <v>744.87334329999999</v>
      </c>
      <c r="F158" s="130">
        <v>1914.2439366399999</v>
      </c>
      <c r="G158" s="130">
        <v>5.9198528100000001</v>
      </c>
      <c r="H158" s="130">
        <v>75.613241729999999</v>
      </c>
      <c r="I158" s="130">
        <v>1067.08805295</v>
      </c>
      <c r="J158" s="130">
        <v>93.923339630000001</v>
      </c>
      <c r="K158" s="130">
        <v>7.8508859900000001</v>
      </c>
      <c r="L158" s="130">
        <v>1.912958E-2</v>
      </c>
      <c r="M158" s="130">
        <v>0</v>
      </c>
      <c r="N158" s="130">
        <v>26.638737249999998</v>
      </c>
      <c r="O158" s="130">
        <v>0.186554</v>
      </c>
      <c r="P158" s="130">
        <v>26.239436309999999</v>
      </c>
      <c r="Q158" s="130">
        <v>7.4166209999999996E-2</v>
      </c>
      <c r="R158" s="130">
        <v>6.9608937299999996</v>
      </c>
      <c r="S158" s="130">
        <v>0</v>
      </c>
      <c r="T158" s="130">
        <v>0.16130467000000001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 hidden="1" outlineLevel="1">
      <c r="A159" s="9">
        <v>45047</v>
      </c>
      <c r="B159" s="130">
        <v>6484.0963297999997</v>
      </c>
      <c r="C159" s="130">
        <v>2997.6873726200001</v>
      </c>
      <c r="D159" s="130">
        <v>4.2208056799999998</v>
      </c>
      <c r="E159" s="130">
        <v>685.00906569999995</v>
      </c>
      <c r="F159" s="130">
        <v>1720.6419649500001</v>
      </c>
      <c r="G159" s="130">
        <v>4.8824796800000003</v>
      </c>
      <c r="H159" s="130">
        <v>71.172736259999994</v>
      </c>
      <c r="I159" s="130">
        <v>844.99762526999996</v>
      </c>
      <c r="J159" s="130">
        <v>86.990271870000001</v>
      </c>
      <c r="K159" s="130">
        <v>7.7669871500000003</v>
      </c>
      <c r="L159" s="130">
        <v>1.9099419999999999E-2</v>
      </c>
      <c r="M159" s="130">
        <v>0</v>
      </c>
      <c r="N159" s="130">
        <v>25.69945517</v>
      </c>
      <c r="O159" s="130">
        <v>2.4743965600000002</v>
      </c>
      <c r="P159" s="130">
        <v>25.896925280000001</v>
      </c>
      <c r="Q159" s="130">
        <v>6.5316620000000006E-2</v>
      </c>
      <c r="R159" s="130">
        <v>6.4883315899999996</v>
      </c>
      <c r="S159" s="130">
        <v>0</v>
      </c>
      <c r="T159" s="130">
        <v>8.3495979999999997E-2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 hidden="1" outlineLevel="1">
      <c r="A160" s="9">
        <v>45078</v>
      </c>
      <c r="B160" s="130">
        <v>6735.6365138900001</v>
      </c>
      <c r="C160" s="130">
        <v>3129.2962713900001</v>
      </c>
      <c r="D160" s="130">
        <v>4.1185483899999999</v>
      </c>
      <c r="E160" s="130">
        <v>663.11117506999994</v>
      </c>
      <c r="F160" s="130">
        <v>1756.6542015299999</v>
      </c>
      <c r="G160" s="130">
        <v>8.14687041</v>
      </c>
      <c r="H160" s="130">
        <v>72.355693020000004</v>
      </c>
      <c r="I160" s="130">
        <v>940.78106432000004</v>
      </c>
      <c r="J160" s="130">
        <v>91.486871199999996</v>
      </c>
      <c r="K160" s="130">
        <v>7.7701856899999999</v>
      </c>
      <c r="L160" s="130">
        <v>1.577891E-2</v>
      </c>
      <c r="M160" s="130">
        <v>0</v>
      </c>
      <c r="N160" s="130">
        <v>25.859616849999998</v>
      </c>
      <c r="O160" s="130">
        <v>4.0992461499999999</v>
      </c>
      <c r="P160" s="130">
        <v>25.843124599999999</v>
      </c>
      <c r="Q160" s="130">
        <v>5.9972339999999999E-2</v>
      </c>
      <c r="R160" s="130">
        <v>5.9737733899999998</v>
      </c>
      <c r="S160" s="130">
        <v>0</v>
      </c>
      <c r="T160" s="130">
        <v>6.4120629999999998E-2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 hidden="1" outlineLevel="1">
      <c r="A161" s="9">
        <v>45108</v>
      </c>
      <c r="B161" s="130">
        <v>7004.0375371</v>
      </c>
      <c r="C161" s="130">
        <v>3216.1237025099999</v>
      </c>
      <c r="D161" s="130">
        <v>4.0689735799999998</v>
      </c>
      <c r="E161" s="130">
        <v>701.20072545000005</v>
      </c>
      <c r="F161" s="130">
        <v>1771.8819461099999</v>
      </c>
      <c r="G161" s="130">
        <v>7.8635946299999997</v>
      </c>
      <c r="H161" s="130">
        <v>73.159867360000007</v>
      </c>
      <c r="I161" s="130">
        <v>1062.4429106699999</v>
      </c>
      <c r="J161" s="130">
        <v>96.624500690000005</v>
      </c>
      <c r="K161" s="130">
        <v>7.7941578800000002</v>
      </c>
      <c r="L161" s="130">
        <v>1.274779E-2</v>
      </c>
      <c r="M161" s="130">
        <v>0</v>
      </c>
      <c r="N161" s="130">
        <v>25.36176854</v>
      </c>
      <c r="O161" s="130">
        <v>5.50611797</v>
      </c>
      <c r="P161" s="130">
        <v>26.229140430000001</v>
      </c>
      <c r="Q161" s="130">
        <v>5.6993370000000002E-2</v>
      </c>
      <c r="R161" s="130">
        <v>5.6591072499999999</v>
      </c>
      <c r="S161" s="130">
        <v>0</v>
      </c>
      <c r="T161" s="130">
        <v>5.1282870000000001E-2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 hidden="1" outlineLevel="1">
      <c r="A162" s="9">
        <v>45139</v>
      </c>
      <c r="B162" s="130">
        <v>8228.5725587699999</v>
      </c>
      <c r="C162" s="130">
        <v>3336.5410719299998</v>
      </c>
      <c r="D162" s="130">
        <v>4.0800285399999998</v>
      </c>
      <c r="E162" s="130">
        <v>744.08609171000001</v>
      </c>
      <c r="F162" s="130">
        <v>1757.2794288699999</v>
      </c>
      <c r="G162" s="130">
        <v>11.43183503</v>
      </c>
      <c r="H162" s="130">
        <v>72.885759440000001</v>
      </c>
      <c r="I162" s="130">
        <v>2143.0179573</v>
      </c>
      <c r="J162" s="130">
        <v>98.50070006</v>
      </c>
      <c r="K162" s="130">
        <v>7.7989284699999999</v>
      </c>
      <c r="L162" s="130">
        <v>6.4181400000000001E-3</v>
      </c>
      <c r="M162" s="130">
        <v>0</v>
      </c>
      <c r="N162" s="130">
        <v>20.281712070000001</v>
      </c>
      <c r="O162" s="130">
        <v>5.7075901299999998</v>
      </c>
      <c r="P162" s="130">
        <v>20.112579289999999</v>
      </c>
      <c r="Q162" s="130">
        <v>5.3952670000000001E-2</v>
      </c>
      <c r="R162" s="130">
        <v>6.7610271700000002</v>
      </c>
      <c r="S162" s="130">
        <v>0</v>
      </c>
      <c r="T162" s="130">
        <v>2.7477950000000001E-2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 hidden="1" outlineLevel="1">
      <c r="A163" s="9">
        <v>45170</v>
      </c>
      <c r="B163" s="130">
        <v>8918.9318227999993</v>
      </c>
      <c r="C163" s="130">
        <v>3339.9995307099998</v>
      </c>
      <c r="D163" s="130">
        <v>4.0287687700000001</v>
      </c>
      <c r="E163" s="130">
        <v>715.23018883999998</v>
      </c>
      <c r="F163" s="130">
        <v>1753.2106894200001</v>
      </c>
      <c r="G163" s="130">
        <v>11.050529210000001</v>
      </c>
      <c r="H163" s="130">
        <v>60.44071203</v>
      </c>
      <c r="I163" s="130">
        <v>2873.7674706900002</v>
      </c>
      <c r="J163" s="130">
        <v>101.91781836</v>
      </c>
      <c r="K163" s="130">
        <v>7.10387769</v>
      </c>
      <c r="L163" s="130">
        <v>6.5235500000000004E-3</v>
      </c>
      <c r="M163" s="130">
        <v>0</v>
      </c>
      <c r="N163" s="130">
        <v>20.40797259</v>
      </c>
      <c r="O163" s="130">
        <v>5.7509302900000003</v>
      </c>
      <c r="P163" s="130">
        <v>19.580909389999999</v>
      </c>
      <c r="Q163" s="130">
        <v>5.0770429999999998E-2</v>
      </c>
      <c r="R163" s="130">
        <v>6.3667369699999998</v>
      </c>
      <c r="S163" s="130">
        <v>0</v>
      </c>
      <c r="T163" s="130">
        <v>1.8393860000000001E-2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 hidden="1" outlineLevel="1">
      <c r="A164" s="9">
        <v>45200</v>
      </c>
      <c r="B164" s="130">
        <v>9120.0134759100001</v>
      </c>
      <c r="C164" s="130">
        <v>3467.7883771900001</v>
      </c>
      <c r="D164" s="130">
        <v>3.8847102800000002</v>
      </c>
      <c r="E164" s="130">
        <v>741.84843642999999</v>
      </c>
      <c r="F164" s="130">
        <v>1764.75371075</v>
      </c>
      <c r="G164" s="130">
        <v>11.04758343</v>
      </c>
      <c r="H164" s="130">
        <v>65.812762489999997</v>
      </c>
      <c r="I164" s="130">
        <v>2897.2729501600002</v>
      </c>
      <c r="J164" s="130">
        <v>106.42325935</v>
      </c>
      <c r="K164" s="130">
        <v>5.9235292299999998</v>
      </c>
      <c r="L164" s="130">
        <v>8.4980000000000003E-5</v>
      </c>
      <c r="M164" s="130">
        <v>0</v>
      </c>
      <c r="N164" s="130">
        <v>24.348627579999999</v>
      </c>
      <c r="O164" s="130">
        <v>5.7762931100000001</v>
      </c>
      <c r="P164" s="130">
        <v>19.083402190000001</v>
      </c>
      <c r="Q164" s="130">
        <v>4.7540579999999999E-2</v>
      </c>
      <c r="R164" s="130">
        <v>6.0021199599999999</v>
      </c>
      <c r="S164" s="130">
        <v>0</v>
      </c>
      <c r="T164" s="130">
        <v>8.8200000000000003E-5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 hidden="1" outlineLevel="1">
      <c r="A165" s="9">
        <v>45231</v>
      </c>
      <c r="B165" s="130">
        <v>9199.2613675699995</v>
      </c>
      <c r="C165" s="130">
        <v>3483.1147070400002</v>
      </c>
      <c r="D165" s="130">
        <v>3.87500826</v>
      </c>
      <c r="E165" s="130">
        <v>741.91487984000003</v>
      </c>
      <c r="F165" s="130">
        <v>1786.1172866899999</v>
      </c>
      <c r="G165" s="130">
        <v>10.78586765</v>
      </c>
      <c r="H165" s="130">
        <v>66.482759009999995</v>
      </c>
      <c r="I165" s="130">
        <v>2929.8150116299998</v>
      </c>
      <c r="J165" s="130">
        <v>116.10379313</v>
      </c>
      <c r="K165" s="130">
        <v>6.0087816600000004</v>
      </c>
      <c r="L165" s="130">
        <v>9.1310000000000005E-5</v>
      </c>
      <c r="M165" s="130">
        <v>0</v>
      </c>
      <c r="N165" s="130">
        <v>24.901268829999999</v>
      </c>
      <c r="O165" s="130">
        <v>5.80644443</v>
      </c>
      <c r="P165" s="130">
        <v>18.538179670000002</v>
      </c>
      <c r="Q165" s="130">
        <v>4.4169729999999997E-2</v>
      </c>
      <c r="R165" s="130">
        <v>5.7431172200000002</v>
      </c>
      <c r="S165" s="130">
        <v>0</v>
      </c>
      <c r="T165" s="130">
        <v>1.000147E-2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 hidden="1" outlineLevel="1">
      <c r="A166" s="9">
        <v>45261</v>
      </c>
      <c r="B166" s="130">
        <v>9414.5340897299993</v>
      </c>
      <c r="C166" s="130">
        <v>3546.6743815</v>
      </c>
      <c r="D166" s="130">
        <v>3.93222651</v>
      </c>
      <c r="E166" s="130">
        <v>757.35560802999998</v>
      </c>
      <c r="F166" s="130">
        <v>1808.5024735100001</v>
      </c>
      <c r="G166" s="130">
        <v>11.939864849999999</v>
      </c>
      <c r="H166" s="130">
        <v>64.965468830000006</v>
      </c>
      <c r="I166" s="130">
        <v>3038.8905367900002</v>
      </c>
      <c r="J166" s="130">
        <v>116.60439286</v>
      </c>
      <c r="K166" s="130">
        <v>8.1112248900000008</v>
      </c>
      <c r="L166" s="130">
        <v>9.268E-5</v>
      </c>
      <c r="M166" s="130">
        <v>0</v>
      </c>
      <c r="N166" s="130">
        <v>25.142567039999999</v>
      </c>
      <c r="O166" s="130">
        <v>8.19049446</v>
      </c>
      <c r="P166" s="130">
        <v>18.80260414</v>
      </c>
      <c r="Q166" s="130">
        <v>4.0698699999999997E-2</v>
      </c>
      <c r="R166" s="130">
        <v>5.3562803199999998</v>
      </c>
      <c r="S166" s="130">
        <v>0</v>
      </c>
      <c r="T166" s="130">
        <v>2.5174620000000002E-2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 hidden="1" outlineLevel="1">
      <c r="A167" s="9">
        <v>45292</v>
      </c>
      <c r="B167" s="130">
        <v>9308.5437437100009</v>
      </c>
      <c r="C167" s="130">
        <v>3392.1296690200002</v>
      </c>
      <c r="D167" s="130">
        <v>3.98700169</v>
      </c>
      <c r="E167" s="130">
        <v>719.21816625999998</v>
      </c>
      <c r="F167" s="130">
        <v>1828.1889880199999</v>
      </c>
      <c r="G167" s="130">
        <v>12.190719919999999</v>
      </c>
      <c r="H167" s="130">
        <v>69.086994349999998</v>
      </c>
      <c r="I167" s="130">
        <v>3111.1149528000001</v>
      </c>
      <c r="J167" s="130">
        <v>109.49258268</v>
      </c>
      <c r="K167" s="130">
        <v>8.2280090500000007</v>
      </c>
      <c r="L167" s="130">
        <v>9.4049999999999996E-5</v>
      </c>
      <c r="M167" s="130">
        <v>0</v>
      </c>
      <c r="N167" s="130">
        <v>25.470569990000001</v>
      </c>
      <c r="O167" s="130">
        <v>6.2278593899999999</v>
      </c>
      <c r="P167" s="130">
        <v>18.036210740000001</v>
      </c>
      <c r="Q167" s="130">
        <v>3.7160699999999998E-2</v>
      </c>
      <c r="R167" s="130">
        <v>5.1100609500000003</v>
      </c>
      <c r="S167" s="130">
        <v>0</v>
      </c>
      <c r="T167" s="130">
        <v>2.47041E-2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 hidden="1" outlineLevel="1">
      <c r="A168" s="9">
        <v>45323</v>
      </c>
      <c r="B168" s="130">
        <v>8996.6907025199998</v>
      </c>
      <c r="C168" s="130">
        <v>3119.74086313</v>
      </c>
      <c r="D168" s="130">
        <v>4.0393042699999997</v>
      </c>
      <c r="E168" s="130">
        <v>748.49212131000002</v>
      </c>
      <c r="F168" s="130">
        <v>1809.62403933</v>
      </c>
      <c r="G168" s="130">
        <v>12.0054088</v>
      </c>
      <c r="H168" s="130">
        <v>76.304390490000003</v>
      </c>
      <c r="I168" s="130">
        <v>3044.36253876</v>
      </c>
      <c r="J168" s="130">
        <v>118.36070565</v>
      </c>
      <c r="K168" s="130">
        <v>8.3108136699999999</v>
      </c>
      <c r="L168" s="130">
        <v>5.0000000000000004E-6</v>
      </c>
      <c r="M168" s="130">
        <v>0</v>
      </c>
      <c r="N168" s="130">
        <v>25.769973329999999</v>
      </c>
      <c r="O168" s="130">
        <v>6.2122551499999998</v>
      </c>
      <c r="P168" s="130">
        <v>17.564299800000001</v>
      </c>
      <c r="Q168" s="130">
        <v>3.3455739999999998E-2</v>
      </c>
      <c r="R168" s="130">
        <v>4.8329869199999997</v>
      </c>
      <c r="S168" s="130">
        <v>0</v>
      </c>
      <c r="T168" s="130">
        <v>1.0375411699999999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 hidden="1" outlineLevel="1">
      <c r="A169" s="9">
        <v>45352</v>
      </c>
      <c r="B169" s="130">
        <v>9081.9902847899994</v>
      </c>
      <c r="C169" s="130">
        <v>2991.4375930900001</v>
      </c>
      <c r="D169" s="130">
        <v>4.0382869000000001</v>
      </c>
      <c r="E169" s="130">
        <v>853.20971153000005</v>
      </c>
      <c r="F169" s="130">
        <v>1811.24070678</v>
      </c>
      <c r="G169" s="130">
        <v>11.723815610000001</v>
      </c>
      <c r="H169" s="130">
        <v>78.938746539999997</v>
      </c>
      <c r="I169" s="130">
        <v>3143.9395915599998</v>
      </c>
      <c r="J169" s="130">
        <v>122.73389681</v>
      </c>
      <c r="K169" s="130">
        <v>8.2985273900000003</v>
      </c>
      <c r="L169" s="130">
        <v>1.8577120199999999</v>
      </c>
      <c r="M169" s="130">
        <v>0</v>
      </c>
      <c r="N169" s="130">
        <v>25.44468749</v>
      </c>
      <c r="O169" s="130">
        <v>6.0601357199999999</v>
      </c>
      <c r="P169" s="130">
        <v>17.274363279999999</v>
      </c>
      <c r="Q169" s="130">
        <v>2.9697500000000002E-2</v>
      </c>
      <c r="R169" s="130">
        <v>4.7135442200000002</v>
      </c>
      <c r="S169" s="130">
        <v>0</v>
      </c>
      <c r="T169" s="130">
        <v>1.04926835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  <row r="170" spans="1:52">
      <c r="A170" s="9">
        <v>45383</v>
      </c>
      <c r="B170" s="130">
        <v>9204.2771225699998</v>
      </c>
      <c r="C170" s="130">
        <v>3093.7498395100001</v>
      </c>
      <c r="D170" s="130">
        <v>4.0257881400000004</v>
      </c>
      <c r="E170" s="130">
        <v>864.16889130000004</v>
      </c>
      <c r="F170" s="130">
        <v>1821.2314364399999</v>
      </c>
      <c r="G170" s="130">
        <v>24.050628750000001</v>
      </c>
      <c r="H170" s="130">
        <v>79.761036820000001</v>
      </c>
      <c r="I170" s="130">
        <v>3134.3037343000001</v>
      </c>
      <c r="J170" s="130">
        <v>117.66609395</v>
      </c>
      <c r="K170" s="130">
        <v>8.7484693700000005</v>
      </c>
      <c r="L170" s="130">
        <v>1.82495181</v>
      </c>
      <c r="M170" s="130">
        <v>0</v>
      </c>
      <c r="N170" s="130">
        <v>25.234544669999998</v>
      </c>
      <c r="O170" s="130">
        <v>5.9561279300000001</v>
      </c>
      <c r="P170" s="130">
        <v>18.19590788</v>
      </c>
      <c r="Q170" s="130">
        <v>2.5801999999999999E-2</v>
      </c>
      <c r="R170" s="130">
        <v>4.2863254499999996</v>
      </c>
      <c r="S170" s="130">
        <v>0</v>
      </c>
      <c r="T170" s="130">
        <v>1.0475442500000001</v>
      </c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</row>
    <row r="171" spans="1:52">
      <c r="A171" s="9">
        <v>45413</v>
      </c>
      <c r="B171" s="130">
        <v>9230.6093366999994</v>
      </c>
      <c r="C171" s="130">
        <v>3126.14235138</v>
      </c>
      <c r="D171" s="130">
        <v>3.9526059899999999</v>
      </c>
      <c r="E171" s="130">
        <v>887.38932235000004</v>
      </c>
      <c r="F171" s="130">
        <v>1821.49040109</v>
      </c>
      <c r="G171" s="130">
        <v>24.307846260000002</v>
      </c>
      <c r="H171" s="130">
        <v>81.70816524</v>
      </c>
      <c r="I171" s="130">
        <v>3105.93873325</v>
      </c>
      <c r="J171" s="130">
        <v>114.38006271</v>
      </c>
      <c r="K171" s="130">
        <v>7.7543331100000001</v>
      </c>
      <c r="L171" s="130">
        <v>1.784764</v>
      </c>
      <c r="M171" s="130">
        <v>0</v>
      </c>
      <c r="N171" s="130">
        <v>26.50784144</v>
      </c>
      <c r="O171" s="130">
        <v>5.8857411700000002</v>
      </c>
      <c r="P171" s="130">
        <v>17.800650529999999</v>
      </c>
      <c r="Q171" s="130">
        <v>2.1813019999999999E-2</v>
      </c>
      <c r="R171" s="130">
        <v>4.4964776899999999</v>
      </c>
      <c r="S171" s="130">
        <v>0</v>
      </c>
      <c r="T171" s="130">
        <v>1.0482274700000001</v>
      </c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</row>
    <row r="172" spans="1:52">
      <c r="A172" s="9">
        <v>45444</v>
      </c>
      <c r="B172" s="130">
        <v>8382.3073361400002</v>
      </c>
      <c r="C172" s="130">
        <v>3300.7895806800002</v>
      </c>
      <c r="D172" s="130">
        <v>4.0023427399999996</v>
      </c>
      <c r="E172" s="130">
        <v>899.18903082999998</v>
      </c>
      <c r="F172" s="130">
        <v>1826.82498386</v>
      </c>
      <c r="G172" s="130">
        <v>21.586002130000001</v>
      </c>
      <c r="H172" s="130">
        <v>82.529256500000002</v>
      </c>
      <c r="I172" s="130">
        <v>2040.8699053800001</v>
      </c>
      <c r="J172" s="130">
        <v>144.19469214</v>
      </c>
      <c r="K172" s="130">
        <v>7.1183376999999997</v>
      </c>
      <c r="L172" s="130">
        <v>1.7431912000000001</v>
      </c>
      <c r="M172" s="130">
        <v>0</v>
      </c>
      <c r="N172" s="130">
        <v>25.93877904</v>
      </c>
      <c r="O172" s="130">
        <v>5.7439228399999998</v>
      </c>
      <c r="P172" s="130">
        <v>16.562449189999999</v>
      </c>
      <c r="Q172" s="130">
        <v>1.7685679999999999E-2</v>
      </c>
      <c r="R172" s="130">
        <v>4.15003952</v>
      </c>
      <c r="S172" s="130">
        <v>0</v>
      </c>
      <c r="T172" s="130">
        <v>1.04713671</v>
      </c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</row>
    <row r="173" spans="1:52">
      <c r="A173" s="9">
        <v>45474</v>
      </c>
      <c r="B173" s="130">
        <v>9676.88672443</v>
      </c>
      <c r="C173" s="130">
        <v>3306.7929264700001</v>
      </c>
      <c r="D173" s="130">
        <v>4.0536624000000003</v>
      </c>
      <c r="E173" s="130">
        <v>963.03832790000001</v>
      </c>
      <c r="F173" s="130">
        <v>1852.09916604</v>
      </c>
      <c r="G173" s="130">
        <v>23.297627800000001</v>
      </c>
      <c r="H173" s="130">
        <v>81.736927460000004</v>
      </c>
      <c r="I173" s="130">
        <v>3247.0239372199999</v>
      </c>
      <c r="J173" s="130">
        <v>138.20483862</v>
      </c>
      <c r="K173" s="130">
        <v>6.1669937700000004</v>
      </c>
      <c r="L173" s="130">
        <v>1.6799999999999998E-5</v>
      </c>
      <c r="M173" s="130">
        <v>0</v>
      </c>
      <c r="N173" s="130">
        <v>26.666883510000002</v>
      </c>
      <c r="O173" s="130">
        <v>7.0811654099999997</v>
      </c>
      <c r="P173" s="130">
        <v>15.782183829999999</v>
      </c>
      <c r="Q173" s="130">
        <v>1.344995E-2</v>
      </c>
      <c r="R173" s="130">
        <v>3.8856832099999998</v>
      </c>
      <c r="S173" s="130">
        <v>0</v>
      </c>
      <c r="T173" s="130">
        <v>1.04293404</v>
      </c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</row>
    <row r="174" spans="1:52">
      <c r="A174" s="9">
        <v>45505</v>
      </c>
      <c r="B174" s="130">
        <v>10022.63718498</v>
      </c>
      <c r="C174" s="130">
        <v>3417.8569145199999</v>
      </c>
      <c r="D174" s="130">
        <v>3.9833546399999999</v>
      </c>
      <c r="E174" s="130">
        <v>1038.6990178999999</v>
      </c>
      <c r="F174" s="130">
        <v>1848.9947821799999</v>
      </c>
      <c r="G174" s="130">
        <v>21.606757980000001</v>
      </c>
      <c r="H174" s="130">
        <v>79.645175570000006</v>
      </c>
      <c r="I174" s="130">
        <v>3443.3712715400002</v>
      </c>
      <c r="J174" s="130">
        <v>113.69130140999999</v>
      </c>
      <c r="K174" s="130">
        <v>5.3923124600000003</v>
      </c>
      <c r="L174" s="130">
        <v>5.0000000000000004E-6</v>
      </c>
      <c r="M174" s="130">
        <v>0</v>
      </c>
      <c r="N174" s="130">
        <v>22.42536501</v>
      </c>
      <c r="O174" s="130">
        <v>7.0863883000000003</v>
      </c>
      <c r="P174" s="130">
        <v>15.36960328</v>
      </c>
      <c r="Q174" s="130">
        <v>9.0854600000000001E-3</v>
      </c>
      <c r="R174" s="130">
        <v>3.4960211399999999</v>
      </c>
      <c r="S174" s="130">
        <v>0</v>
      </c>
      <c r="T174" s="130">
        <v>1.0098285899999999</v>
      </c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</row>
    <row r="175" spans="1:52">
      <c r="A175" s="9">
        <v>45536</v>
      </c>
      <c r="B175" s="130">
        <v>10257.5106462</v>
      </c>
      <c r="C175" s="130">
        <v>3576.6744232699998</v>
      </c>
      <c r="D175" s="130">
        <v>3.9705670400000002</v>
      </c>
      <c r="E175" s="130">
        <v>1150.4207718600001</v>
      </c>
      <c r="F175" s="130">
        <v>1839.6834340299999</v>
      </c>
      <c r="G175" s="130">
        <v>21.333521139999998</v>
      </c>
      <c r="H175" s="130">
        <v>83.946242889999994</v>
      </c>
      <c r="I175" s="130">
        <v>3428.41046585</v>
      </c>
      <c r="J175" s="130">
        <v>105.88879875000001</v>
      </c>
      <c r="K175" s="130">
        <v>4.4130728299999999</v>
      </c>
      <c r="L175" s="130">
        <v>5.0000000000000004E-6</v>
      </c>
      <c r="M175" s="130">
        <v>0</v>
      </c>
      <c r="N175" s="130">
        <v>16.801407959999999</v>
      </c>
      <c r="O175" s="130">
        <v>6.9476100499999998</v>
      </c>
      <c r="P175" s="130">
        <v>14.82970186</v>
      </c>
      <c r="Q175" s="130">
        <v>0</v>
      </c>
      <c r="R175" s="130">
        <v>3.1991048900000001</v>
      </c>
      <c r="S175" s="130">
        <v>0</v>
      </c>
      <c r="T175" s="130">
        <v>0.99151878000000004</v>
      </c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</row>
    <row r="176" spans="1:52">
      <c r="A176" s="9">
        <v>45566</v>
      </c>
      <c r="B176" s="130">
        <v>10093.619867650001</v>
      </c>
      <c r="C176" s="130">
        <v>3668.5142173899999</v>
      </c>
      <c r="D176" s="130">
        <v>3.9038968500000002</v>
      </c>
      <c r="E176" s="130">
        <v>1202.71487667</v>
      </c>
      <c r="F176" s="130">
        <v>1833.9666276400001</v>
      </c>
      <c r="G176" s="130">
        <v>21.81669849</v>
      </c>
      <c r="H176" s="130">
        <v>79.801414960000002</v>
      </c>
      <c r="I176" s="130">
        <v>3123.65658592</v>
      </c>
      <c r="J176" s="130">
        <v>102.52206201</v>
      </c>
      <c r="K176" s="130">
        <v>4.25593954</v>
      </c>
      <c r="L176" s="130">
        <v>10.00468556</v>
      </c>
      <c r="M176" s="130">
        <v>0</v>
      </c>
      <c r="N176" s="130">
        <v>17.581209139999999</v>
      </c>
      <c r="O176" s="130">
        <v>6.8161652899999998</v>
      </c>
      <c r="P176" s="130">
        <v>14.328922909999999</v>
      </c>
      <c r="Q176" s="130">
        <v>0</v>
      </c>
      <c r="R176" s="130">
        <v>2.7310343000000001</v>
      </c>
      <c r="S176" s="130">
        <v>0</v>
      </c>
      <c r="T176" s="130">
        <v>1.0055309800000001</v>
      </c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</row>
    <row r="177" spans="1:52">
      <c r="A177" s="9">
        <v>45597</v>
      </c>
      <c r="B177" s="130">
        <v>10524.54287261</v>
      </c>
      <c r="C177" s="130">
        <v>3705.9182680200001</v>
      </c>
      <c r="D177" s="130">
        <v>3.9536992</v>
      </c>
      <c r="E177" s="130">
        <v>1256.49071613</v>
      </c>
      <c r="F177" s="130">
        <v>1845.49723907</v>
      </c>
      <c r="G177" s="130">
        <v>20.38985023</v>
      </c>
      <c r="H177" s="130">
        <v>79.760997590000002</v>
      </c>
      <c r="I177" s="130">
        <v>3434.0461206199998</v>
      </c>
      <c r="J177" s="130">
        <v>114.28711696000001</v>
      </c>
      <c r="K177" s="130">
        <v>4.2609976400000003</v>
      </c>
      <c r="L177" s="130">
        <v>10.141491589999999</v>
      </c>
      <c r="M177" s="130">
        <v>0</v>
      </c>
      <c r="N177" s="130">
        <v>17.57299853</v>
      </c>
      <c r="O177" s="130">
        <v>6.7837246999999996</v>
      </c>
      <c r="P177" s="130">
        <v>21.734245130000001</v>
      </c>
      <c r="Q177" s="130">
        <v>0</v>
      </c>
      <c r="R177" s="130">
        <v>2.7162589399999999</v>
      </c>
      <c r="S177" s="130">
        <v>0</v>
      </c>
      <c r="T177" s="130">
        <v>0.98914826</v>
      </c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</row>
    <row r="178" spans="1:52">
      <c r="A178" s="9">
        <v>45627</v>
      </c>
      <c r="B178" s="130">
        <v>10564.934418880001</v>
      </c>
      <c r="C178" s="130">
        <v>3674.9324021500001</v>
      </c>
      <c r="D178" s="130">
        <v>4.0053187299999999</v>
      </c>
      <c r="E178" s="130">
        <v>1318.00218092</v>
      </c>
      <c r="F178" s="130">
        <v>1808.1760744200001</v>
      </c>
      <c r="G178" s="130">
        <v>35.75897741</v>
      </c>
      <c r="H178" s="130">
        <v>83.773749319999993</v>
      </c>
      <c r="I178" s="130">
        <v>3470.0263175099999</v>
      </c>
      <c r="J178" s="130">
        <v>115.33165585</v>
      </c>
      <c r="K178" s="130">
        <v>4.2825852500000003</v>
      </c>
      <c r="L178" s="130">
        <v>11.08358379</v>
      </c>
      <c r="M178" s="130">
        <v>0</v>
      </c>
      <c r="N178" s="130">
        <v>16.36881588</v>
      </c>
      <c r="O178" s="130">
        <v>6.7664294299999996</v>
      </c>
      <c r="P178" s="130">
        <v>12.90392012</v>
      </c>
      <c r="Q178" s="130">
        <v>0</v>
      </c>
      <c r="R178" s="130">
        <v>2.5675340900000001</v>
      </c>
      <c r="S178" s="130">
        <v>0</v>
      </c>
      <c r="T178" s="130">
        <v>0.95487401000000005</v>
      </c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</row>
    <row r="179" spans="1:52">
      <c r="A179" s="9">
        <v>45658</v>
      </c>
      <c r="B179" s="130">
        <v>10254.261164940001</v>
      </c>
      <c r="C179" s="130">
        <v>3511.8232722500002</v>
      </c>
      <c r="D179" s="130">
        <v>3.93611595</v>
      </c>
      <c r="E179" s="130">
        <v>1375.3828145699999</v>
      </c>
      <c r="F179" s="130">
        <v>1807.1397069</v>
      </c>
      <c r="G179" s="130">
        <v>37.501765339999999</v>
      </c>
      <c r="H179" s="130">
        <v>76.891448969999999</v>
      </c>
      <c r="I179" s="130">
        <v>3234.3420458199998</v>
      </c>
      <c r="J179" s="130">
        <v>149.73048163000001</v>
      </c>
      <c r="K179" s="130">
        <v>4.1900623899999996</v>
      </c>
      <c r="L179" s="130">
        <v>11.123452139999999</v>
      </c>
      <c r="M179" s="130">
        <v>0</v>
      </c>
      <c r="N179" s="130">
        <v>16.11096152</v>
      </c>
      <c r="O179" s="130">
        <v>6.7082412700000003</v>
      </c>
      <c r="P179" s="130">
        <v>12.76687068</v>
      </c>
      <c r="Q179" s="130">
        <v>0</v>
      </c>
      <c r="R179" s="130">
        <v>5.63670779</v>
      </c>
      <c r="S179" s="130">
        <v>0</v>
      </c>
      <c r="T179" s="130">
        <v>0.97721771999999996</v>
      </c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</row>
    <row r="180" spans="1:52">
      <c r="A180" s="9">
        <v>45689</v>
      </c>
      <c r="B180" s="130">
        <v>10074.35223235</v>
      </c>
      <c r="C180" s="130">
        <v>3455.55951387</v>
      </c>
      <c r="D180" s="130">
        <v>3.5535619399999998</v>
      </c>
      <c r="E180" s="130">
        <v>1354.4657028300001</v>
      </c>
      <c r="F180" s="130">
        <v>1800.72261239</v>
      </c>
      <c r="G180" s="130">
        <v>36.403946310000002</v>
      </c>
      <c r="H180" s="130">
        <v>79.270986050000005</v>
      </c>
      <c r="I180" s="130">
        <v>3123.8876977999998</v>
      </c>
      <c r="J180" s="130">
        <v>161.43625789999999</v>
      </c>
      <c r="K180" s="130">
        <v>4.2389955300000004</v>
      </c>
      <c r="L180" s="130">
        <v>13.57807483</v>
      </c>
      <c r="M180" s="130">
        <v>0</v>
      </c>
      <c r="N180" s="130">
        <v>16.160788279999998</v>
      </c>
      <c r="O180" s="130">
        <v>6.6154381500000001</v>
      </c>
      <c r="P180" s="130">
        <v>12.38456302</v>
      </c>
      <c r="Q180" s="130">
        <v>0</v>
      </c>
      <c r="R180" s="130">
        <v>5.15075781</v>
      </c>
      <c r="S180" s="130">
        <v>0</v>
      </c>
      <c r="T180" s="130">
        <v>0.92333564000000001</v>
      </c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</row>
    <row r="181" spans="1:52">
      <c r="A181" s="9">
        <v>45717</v>
      </c>
      <c r="B181" s="130">
        <v>9483.2102896899996</v>
      </c>
      <c r="C181" s="130">
        <v>3566.6249241199998</v>
      </c>
      <c r="D181" s="130">
        <v>3.1120044600000001</v>
      </c>
      <c r="E181" s="130">
        <v>1467.5046714800001</v>
      </c>
      <c r="F181" s="130">
        <v>1773.1236984699999</v>
      </c>
      <c r="G181" s="130">
        <v>43.879711399999998</v>
      </c>
      <c r="H181" s="130">
        <v>82.070411629999995</v>
      </c>
      <c r="I181" s="130">
        <v>2230.7051548999998</v>
      </c>
      <c r="J181" s="130">
        <v>130.49467544999999</v>
      </c>
      <c r="K181" s="130">
        <v>4.2076094399999997</v>
      </c>
      <c r="L181" s="130">
        <v>52.292186469999997</v>
      </c>
      <c r="M181" s="130">
        <v>0</v>
      </c>
      <c r="N181" s="130">
        <v>3.3410522199999999</v>
      </c>
      <c r="O181" s="130">
        <v>116.97110327999999</v>
      </c>
      <c r="P181" s="130">
        <v>3.3021366200000002</v>
      </c>
      <c r="Q181" s="130">
        <v>0</v>
      </c>
      <c r="R181" s="130">
        <v>4.6910170999999998</v>
      </c>
      <c r="S181" s="130">
        <v>0</v>
      </c>
      <c r="T181" s="130">
        <v>0.88993264999999999</v>
      </c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</row>
    <row r="182" spans="1:52">
      <c r="A182" s="9">
        <v>45748</v>
      </c>
      <c r="B182" s="130">
        <v>9412.8235233800006</v>
      </c>
      <c r="C182" s="130">
        <v>3690.97436939</v>
      </c>
      <c r="D182" s="130">
        <v>2.6589417100000001</v>
      </c>
      <c r="E182" s="130">
        <v>1520.7752737799999</v>
      </c>
      <c r="F182" s="130">
        <v>1761.0232424999999</v>
      </c>
      <c r="G182" s="130">
        <v>42.114001909999999</v>
      </c>
      <c r="H182" s="130">
        <v>83.261343220000001</v>
      </c>
      <c r="I182" s="130">
        <v>1992.0668056100001</v>
      </c>
      <c r="J182" s="130">
        <v>134.57463738000001</v>
      </c>
      <c r="K182" s="130">
        <v>4.1309511199999998</v>
      </c>
      <c r="L182" s="130">
        <v>51.751248680000003</v>
      </c>
      <c r="M182" s="130">
        <v>0</v>
      </c>
      <c r="N182" s="130">
        <v>3.3787730800000002</v>
      </c>
      <c r="O182" s="130">
        <v>115.96956849999999</v>
      </c>
      <c r="P182" s="130">
        <v>4.7948066200000001</v>
      </c>
      <c r="Q182" s="130">
        <v>0</v>
      </c>
      <c r="R182" s="130">
        <v>4.42675923</v>
      </c>
      <c r="S182" s="130">
        <v>0</v>
      </c>
      <c r="T182" s="130">
        <v>0.92280065</v>
      </c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54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0" customFormat="1" ht="14.4">
      <c r="A1" s="4" t="s">
        <v>129</v>
      </c>
    </row>
    <row r="2" spans="1:20" s="10" customFormat="1" ht="5.25" customHeight="1">
      <c r="A2" s="42"/>
    </row>
    <row r="3" spans="1:20" ht="26.25" customHeight="1">
      <c r="A3" s="214" t="s">
        <v>66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1" t="s">
        <v>127</v>
      </c>
    </row>
    <row r="5" spans="1:20" ht="12.75" customHeight="1">
      <c r="A5" s="22" t="s">
        <v>226</v>
      </c>
    </row>
    <row r="6" spans="1:20" s="25" customFormat="1">
      <c r="A6" s="216" t="s">
        <v>0</v>
      </c>
      <c r="B6" s="205" t="s">
        <v>1</v>
      </c>
      <c r="C6" s="205" t="s">
        <v>54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53</v>
      </c>
      <c r="M6" s="217" t="s">
        <v>52</v>
      </c>
    </row>
    <row r="7" spans="1:20" s="25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6">
      <c r="A8" s="216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217"/>
    </row>
    <row r="9" spans="1:20" hidden="1">
      <c r="A9" s="119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20"/>
    </row>
    <row r="10" spans="1:20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</row>
    <row r="11" spans="1:20" hidden="1" outlineLevel="1">
      <c r="A11" s="9">
        <v>40544</v>
      </c>
      <c r="B11" s="130">
        <v>2803.4378432799999</v>
      </c>
      <c r="C11" s="130"/>
      <c r="D11" s="35"/>
      <c r="E11" s="35"/>
      <c r="F11" s="35"/>
      <c r="G11" s="35"/>
      <c r="H11" s="35"/>
      <c r="I11" s="35"/>
      <c r="J11" s="35"/>
      <c r="K11" s="35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9">
        <v>40575</v>
      </c>
      <c r="B12" s="130">
        <v>2501.2186974900001</v>
      </c>
      <c r="C12" s="130"/>
      <c r="D12" s="35"/>
      <c r="E12" s="35"/>
      <c r="F12" s="35"/>
      <c r="G12" s="35"/>
      <c r="H12" s="35"/>
      <c r="I12" s="35"/>
      <c r="J12" s="35"/>
      <c r="K12" s="35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9">
        <v>40603</v>
      </c>
      <c r="B13" s="130">
        <v>2746.98833517</v>
      </c>
      <c r="C13" s="130"/>
      <c r="D13" s="35"/>
      <c r="E13" s="35"/>
      <c r="F13" s="35"/>
      <c r="G13" s="35"/>
      <c r="H13" s="35"/>
      <c r="I13" s="35"/>
      <c r="J13" s="35"/>
      <c r="K13" s="35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9">
        <v>40634</v>
      </c>
      <c r="B14" s="130">
        <v>2805.6574067000001</v>
      </c>
      <c r="C14" s="130"/>
      <c r="D14" s="35"/>
      <c r="E14" s="35"/>
      <c r="F14" s="35"/>
      <c r="G14" s="35"/>
      <c r="H14" s="35"/>
      <c r="I14" s="35"/>
      <c r="J14" s="35"/>
      <c r="K14" s="35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9">
        <v>40664</v>
      </c>
      <c r="B15" s="130">
        <v>2775.2157862099998</v>
      </c>
      <c r="C15" s="130"/>
      <c r="D15" s="35"/>
      <c r="E15" s="35"/>
      <c r="F15" s="35"/>
      <c r="G15" s="35"/>
      <c r="H15" s="35"/>
      <c r="I15" s="35"/>
      <c r="J15" s="35"/>
      <c r="K15" s="35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9">
        <v>40695</v>
      </c>
      <c r="B16" s="130">
        <v>2840.9108354499999</v>
      </c>
      <c r="C16" s="130"/>
      <c r="D16" s="35"/>
      <c r="E16" s="35"/>
      <c r="F16" s="35"/>
      <c r="G16" s="35"/>
      <c r="H16" s="35"/>
      <c r="I16" s="35"/>
      <c r="J16" s="35"/>
      <c r="K16" s="35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9">
        <v>40725</v>
      </c>
      <c r="B17" s="130">
        <v>2729.5551887800002</v>
      </c>
      <c r="C17" s="130"/>
      <c r="D17" s="35"/>
      <c r="E17" s="35"/>
      <c r="F17" s="35"/>
      <c r="G17" s="35"/>
      <c r="H17" s="35"/>
      <c r="I17" s="35"/>
      <c r="J17" s="35"/>
      <c r="K17" s="35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9">
        <v>40756</v>
      </c>
      <c r="B18" s="130">
        <v>2885.8467920600001</v>
      </c>
      <c r="C18" s="130"/>
      <c r="D18" s="35"/>
      <c r="E18" s="35"/>
      <c r="F18" s="35"/>
      <c r="G18" s="35"/>
      <c r="H18" s="35"/>
      <c r="I18" s="35"/>
      <c r="J18" s="35"/>
      <c r="K18" s="35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9">
        <v>40787</v>
      </c>
      <c r="B19" s="130">
        <v>2892.8137587699998</v>
      </c>
      <c r="C19" s="130"/>
      <c r="D19" s="35"/>
      <c r="E19" s="35"/>
      <c r="F19" s="35"/>
      <c r="G19" s="35"/>
      <c r="H19" s="35"/>
      <c r="I19" s="35"/>
      <c r="J19" s="35"/>
      <c r="K19" s="35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9">
        <v>40817</v>
      </c>
      <c r="B20" s="130">
        <v>3020.5952876400002</v>
      </c>
      <c r="C20" s="130"/>
      <c r="D20" s="35"/>
      <c r="E20" s="35"/>
      <c r="F20" s="35"/>
      <c r="G20" s="35"/>
      <c r="H20" s="35"/>
      <c r="I20" s="35"/>
      <c r="J20" s="35"/>
      <c r="K20" s="35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9">
        <v>40848</v>
      </c>
      <c r="B21" s="130">
        <v>2893.9240867200001</v>
      </c>
      <c r="C21" s="130"/>
      <c r="D21" s="35"/>
      <c r="E21" s="35"/>
      <c r="F21" s="35"/>
      <c r="G21" s="35"/>
      <c r="H21" s="35"/>
      <c r="I21" s="35"/>
      <c r="J21" s="35"/>
      <c r="K21" s="35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9">
        <v>40878</v>
      </c>
      <c r="B22" s="130">
        <v>2995.0712979700002</v>
      </c>
      <c r="C22" s="130"/>
      <c r="D22" s="35"/>
      <c r="E22" s="35"/>
      <c r="F22" s="35"/>
      <c r="G22" s="35"/>
      <c r="H22" s="35"/>
      <c r="I22" s="35"/>
      <c r="J22" s="35"/>
      <c r="K22" s="35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9">
        <v>40909</v>
      </c>
      <c r="B23" s="130">
        <v>2912.7152107299999</v>
      </c>
      <c r="C23" s="130"/>
      <c r="D23" s="35"/>
      <c r="E23" s="35"/>
      <c r="F23" s="35"/>
      <c r="G23" s="35"/>
      <c r="H23" s="35"/>
      <c r="I23" s="35"/>
      <c r="J23" s="35"/>
      <c r="K23" s="35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9">
        <v>40940</v>
      </c>
      <c r="B24" s="130">
        <v>2870.6668267499999</v>
      </c>
      <c r="C24" s="130"/>
      <c r="D24" s="35"/>
      <c r="E24" s="35"/>
      <c r="F24" s="35"/>
      <c r="G24" s="35"/>
      <c r="H24" s="35"/>
      <c r="I24" s="35"/>
      <c r="J24" s="35"/>
      <c r="K24" s="35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9">
        <v>40969</v>
      </c>
      <c r="B25" s="130">
        <v>2842.5993070999998</v>
      </c>
      <c r="C25" s="130"/>
      <c r="D25" s="35"/>
      <c r="E25" s="35"/>
      <c r="F25" s="35"/>
      <c r="G25" s="35"/>
      <c r="H25" s="35"/>
      <c r="I25" s="35"/>
      <c r="J25" s="35"/>
      <c r="K25" s="35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9">
        <v>41000</v>
      </c>
      <c r="B26" s="130">
        <v>2824.5388693599998</v>
      </c>
      <c r="C26" s="130"/>
      <c r="D26" s="35"/>
      <c r="E26" s="35"/>
      <c r="F26" s="35"/>
      <c r="G26" s="35"/>
      <c r="H26" s="35"/>
      <c r="I26" s="35"/>
      <c r="J26" s="35"/>
      <c r="K26" s="35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9">
        <v>41030</v>
      </c>
      <c r="B27" s="130">
        <v>2852.2578164400002</v>
      </c>
      <c r="C27" s="130"/>
      <c r="D27" s="35"/>
      <c r="E27" s="35"/>
      <c r="F27" s="35"/>
      <c r="G27" s="35"/>
      <c r="H27" s="35"/>
      <c r="I27" s="35"/>
      <c r="J27" s="35"/>
      <c r="K27" s="35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9">
        <v>41061</v>
      </c>
      <c r="B28" s="130">
        <v>2970.9997062000002</v>
      </c>
      <c r="C28" s="130"/>
      <c r="D28" s="35"/>
      <c r="E28" s="35"/>
      <c r="F28" s="35"/>
      <c r="G28" s="35"/>
      <c r="H28" s="35"/>
      <c r="I28" s="35"/>
      <c r="J28" s="35"/>
      <c r="K28" s="35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9">
        <v>41091</v>
      </c>
      <c r="B29" s="130">
        <v>3161.9330668100001</v>
      </c>
      <c r="C29" s="130"/>
      <c r="D29" s="35"/>
      <c r="E29" s="35"/>
      <c r="F29" s="35"/>
      <c r="G29" s="35"/>
      <c r="H29" s="35"/>
      <c r="I29" s="35"/>
      <c r="J29" s="35"/>
      <c r="K29" s="35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9">
        <v>41122</v>
      </c>
      <c r="B30" s="130">
        <v>3215.1197901400001</v>
      </c>
      <c r="C30" s="130"/>
      <c r="D30" s="35"/>
      <c r="E30" s="35"/>
      <c r="F30" s="35"/>
      <c r="G30" s="35"/>
      <c r="H30" s="35"/>
      <c r="I30" s="35"/>
      <c r="J30" s="35"/>
      <c r="K30" s="35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9">
        <v>41153</v>
      </c>
      <c r="B31" s="130">
        <v>3227.4021722500001</v>
      </c>
      <c r="C31" s="130"/>
      <c r="D31" s="35"/>
      <c r="E31" s="35"/>
      <c r="F31" s="35"/>
      <c r="G31" s="35"/>
      <c r="H31" s="35"/>
      <c r="I31" s="35"/>
      <c r="J31" s="35"/>
      <c r="K31" s="35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9">
        <v>41183</v>
      </c>
      <c r="B32" s="130">
        <v>3275.6521525399999</v>
      </c>
      <c r="C32" s="130"/>
      <c r="D32" s="35"/>
      <c r="E32" s="35"/>
      <c r="F32" s="35"/>
      <c r="G32" s="35"/>
      <c r="H32" s="35"/>
      <c r="I32" s="35"/>
      <c r="J32" s="35"/>
      <c r="K32" s="35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9">
        <v>41214</v>
      </c>
      <c r="B33" s="130">
        <v>3288.1999170300001</v>
      </c>
      <c r="C33" s="130"/>
      <c r="D33" s="35"/>
      <c r="E33" s="35"/>
      <c r="F33" s="35"/>
      <c r="G33" s="35"/>
      <c r="H33" s="35"/>
      <c r="I33" s="35"/>
      <c r="J33" s="35"/>
      <c r="K33" s="35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9">
        <v>41244</v>
      </c>
      <c r="B34" s="130">
        <v>3319.5274939300002</v>
      </c>
      <c r="C34" s="130"/>
      <c r="D34" s="35"/>
      <c r="E34" s="35"/>
      <c r="F34" s="35"/>
      <c r="G34" s="35"/>
      <c r="H34" s="35"/>
      <c r="I34" s="35"/>
      <c r="J34" s="35"/>
      <c r="K34" s="35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9">
        <v>41275</v>
      </c>
      <c r="B35" s="130">
        <v>3284.4903183599999</v>
      </c>
      <c r="C35" s="130"/>
      <c r="D35" s="35"/>
      <c r="E35" s="35"/>
      <c r="F35" s="35"/>
      <c r="G35" s="35"/>
      <c r="H35" s="35"/>
      <c r="I35" s="35"/>
      <c r="J35" s="35"/>
      <c r="K35" s="35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9">
        <v>41306</v>
      </c>
      <c r="B36" s="130">
        <v>3330.9878207800002</v>
      </c>
      <c r="C36" s="130">
        <v>68.331240649999998</v>
      </c>
      <c r="D36" s="130">
        <v>24.30107791</v>
      </c>
      <c r="E36" s="130">
        <v>12.335012900000001</v>
      </c>
      <c r="F36" s="130">
        <v>0</v>
      </c>
      <c r="G36" s="130">
        <v>11.966065009999999</v>
      </c>
      <c r="H36" s="130">
        <v>44.030162740000002</v>
      </c>
      <c r="I36" s="130">
        <v>9.0188973899999993</v>
      </c>
      <c r="J36" s="130">
        <v>14.63205496</v>
      </c>
      <c r="K36" s="130">
        <v>20.379210390000001</v>
      </c>
      <c r="L36" s="130">
        <v>3262.6565801299998</v>
      </c>
      <c r="M36" s="130">
        <v>418.36620160000001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9">
        <v>41334</v>
      </c>
      <c r="B37" s="130">
        <v>3180.7684887300002</v>
      </c>
      <c r="C37" s="130">
        <v>61.5844849</v>
      </c>
      <c r="D37" s="130">
        <v>25.904013299999999</v>
      </c>
      <c r="E37" s="130">
        <v>12.342349479999999</v>
      </c>
      <c r="F37" s="130">
        <v>1.9495250099999999</v>
      </c>
      <c r="G37" s="130">
        <v>11.612138809999999</v>
      </c>
      <c r="H37" s="130">
        <v>35.680471599999997</v>
      </c>
      <c r="I37" s="130">
        <v>9.0188973899999993</v>
      </c>
      <c r="J37" s="130">
        <v>6.4780531799999999</v>
      </c>
      <c r="K37" s="130">
        <v>20.183521030000001</v>
      </c>
      <c r="L37" s="130">
        <v>3119.1840038299997</v>
      </c>
      <c r="M37" s="130">
        <v>459.96170527999999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9">
        <v>41365</v>
      </c>
      <c r="B38" s="130">
        <v>3198.41277618</v>
      </c>
      <c r="C38" s="130">
        <v>63.736523169999998</v>
      </c>
      <c r="D38" s="130">
        <v>27.787142540000001</v>
      </c>
      <c r="E38" s="130">
        <v>10.81843873</v>
      </c>
      <c r="F38" s="130">
        <v>5.7220340800000002</v>
      </c>
      <c r="G38" s="130">
        <v>11.246669730000001</v>
      </c>
      <c r="H38" s="130">
        <v>35.94938063</v>
      </c>
      <c r="I38" s="130">
        <v>9.0188973899999993</v>
      </c>
      <c r="J38" s="130">
        <v>6.5273382299999998</v>
      </c>
      <c r="K38" s="130">
        <v>20.403145009999999</v>
      </c>
      <c r="L38" s="130">
        <v>3134.67625301</v>
      </c>
      <c r="M38" s="130">
        <v>384.36442568000001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9">
        <v>41395</v>
      </c>
      <c r="B39" s="130">
        <v>3262.56110214</v>
      </c>
      <c r="C39" s="130">
        <v>28.257154669999998</v>
      </c>
      <c r="D39" s="130">
        <v>15.019732919999999</v>
      </c>
      <c r="E39" s="130">
        <v>5.0023597899999999</v>
      </c>
      <c r="F39" s="130">
        <v>5.7290577899999997</v>
      </c>
      <c r="G39" s="130">
        <v>4.2883153399999996</v>
      </c>
      <c r="H39" s="130">
        <v>13.237421749999999</v>
      </c>
      <c r="I39" s="130">
        <v>9.0188973899999993</v>
      </c>
      <c r="J39" s="130">
        <v>3.8205138000000001</v>
      </c>
      <c r="K39" s="130">
        <v>0.39801056000000001</v>
      </c>
      <c r="L39" s="130">
        <v>3234.3039474699999</v>
      </c>
      <c r="M39" s="130">
        <v>350.94628947000001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9">
        <v>41426</v>
      </c>
      <c r="B40" s="130">
        <v>3357.40141657</v>
      </c>
      <c r="C40" s="130">
        <v>27.344182929999999</v>
      </c>
      <c r="D40" s="130">
        <v>14.10261704</v>
      </c>
      <c r="E40" s="130">
        <v>4.2198458399999996</v>
      </c>
      <c r="F40" s="130">
        <v>5.7021519400000003</v>
      </c>
      <c r="G40" s="130">
        <v>4.1806192600000003</v>
      </c>
      <c r="H40" s="130">
        <v>13.24156589</v>
      </c>
      <c r="I40" s="130">
        <v>9.0188973899999993</v>
      </c>
      <c r="J40" s="130">
        <v>3.8205138000000001</v>
      </c>
      <c r="K40" s="130">
        <v>0.40215469999999998</v>
      </c>
      <c r="L40" s="130">
        <v>3330.05723364</v>
      </c>
      <c r="M40" s="130">
        <v>360.02438173000002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9">
        <v>41456</v>
      </c>
      <c r="B41" s="130">
        <v>3345.9198434</v>
      </c>
      <c r="C41" s="130">
        <v>27.339030390000001</v>
      </c>
      <c r="D41" s="130">
        <v>14.15921372</v>
      </c>
      <c r="E41" s="130">
        <v>4.2198622400000003</v>
      </c>
      <c r="F41" s="130">
        <v>5.8523958499999997</v>
      </c>
      <c r="G41" s="130">
        <v>4.0869556300000003</v>
      </c>
      <c r="H41" s="130">
        <v>13.179816669999999</v>
      </c>
      <c r="I41" s="130">
        <v>9.0188973899999993</v>
      </c>
      <c r="J41" s="130">
        <v>3.8205138000000001</v>
      </c>
      <c r="K41" s="130">
        <v>0.34040547999999998</v>
      </c>
      <c r="L41" s="130">
        <v>3318.5808130099999</v>
      </c>
      <c r="M41" s="130">
        <v>430.37704657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9">
        <v>41487</v>
      </c>
      <c r="B42" s="130">
        <v>3361.7871502100002</v>
      </c>
      <c r="C42" s="130">
        <v>27.039809609999999</v>
      </c>
      <c r="D42" s="130">
        <v>13.88532124</v>
      </c>
      <c r="E42" s="130">
        <v>4.2194743099999998</v>
      </c>
      <c r="F42" s="130">
        <v>5.6830421800000002</v>
      </c>
      <c r="G42" s="130">
        <v>3.9828047500000001</v>
      </c>
      <c r="H42" s="130">
        <v>13.154488369999999</v>
      </c>
      <c r="I42" s="130">
        <v>9.0188973899999993</v>
      </c>
      <c r="J42" s="130">
        <v>3.8205138000000001</v>
      </c>
      <c r="K42" s="130">
        <v>0.31507718000000001</v>
      </c>
      <c r="L42" s="130">
        <v>3334.7473406000004</v>
      </c>
      <c r="M42" s="130">
        <v>423.72986085000002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9">
        <v>41518</v>
      </c>
      <c r="B43" s="130">
        <v>3460.1242461000002</v>
      </c>
      <c r="C43" s="130">
        <v>26.828060099999998</v>
      </c>
      <c r="D43" s="130">
        <v>13.67031042</v>
      </c>
      <c r="E43" s="130">
        <v>4.2196322500000001</v>
      </c>
      <c r="F43" s="130">
        <v>5.5766425899999996</v>
      </c>
      <c r="G43" s="130">
        <v>3.8740355800000001</v>
      </c>
      <c r="H43" s="130">
        <v>13.15774968</v>
      </c>
      <c r="I43" s="130">
        <v>9.0188973899999993</v>
      </c>
      <c r="J43" s="130">
        <v>3.8205138000000001</v>
      </c>
      <c r="K43" s="130">
        <v>0.31833848999999997</v>
      </c>
      <c r="L43" s="130">
        <v>3433.296186</v>
      </c>
      <c r="M43" s="130">
        <v>511.98341506999998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9">
        <v>41548</v>
      </c>
      <c r="B44" s="130">
        <v>3494.2569522099998</v>
      </c>
      <c r="C44" s="130">
        <v>26.69674234</v>
      </c>
      <c r="D44" s="130">
        <v>13.53563241</v>
      </c>
      <c r="E44" s="130">
        <v>4.2194551499999999</v>
      </c>
      <c r="F44" s="130">
        <v>5.54974787</v>
      </c>
      <c r="G44" s="130">
        <v>3.7664293899999999</v>
      </c>
      <c r="H44" s="130">
        <v>13.16110993</v>
      </c>
      <c r="I44" s="130">
        <v>9.0188973899999993</v>
      </c>
      <c r="J44" s="130">
        <v>3.8205138000000001</v>
      </c>
      <c r="K44" s="130">
        <v>0.32169873999999998</v>
      </c>
      <c r="L44" s="130">
        <v>3467.5602098700001</v>
      </c>
      <c r="M44" s="130">
        <v>514.22453298000005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9">
        <v>41579</v>
      </c>
      <c r="B45" s="130">
        <v>3524.9934783200001</v>
      </c>
      <c r="C45" s="130">
        <v>22.907135319999998</v>
      </c>
      <c r="D45" s="130">
        <v>9.7950239099999994</v>
      </c>
      <c r="E45" s="130">
        <v>4.2190621699999999</v>
      </c>
      <c r="F45" s="130">
        <v>1.9084540299999999</v>
      </c>
      <c r="G45" s="130">
        <v>3.6675077100000002</v>
      </c>
      <c r="H45" s="130">
        <v>13.112111410000001</v>
      </c>
      <c r="I45" s="130">
        <v>9.0188973899999993</v>
      </c>
      <c r="J45" s="130">
        <v>3.8205138000000001</v>
      </c>
      <c r="K45" s="130">
        <v>0.27270021999999999</v>
      </c>
      <c r="L45" s="130">
        <v>3502.0863429999999</v>
      </c>
      <c r="M45" s="130">
        <v>449.37041327999998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9">
        <v>41609</v>
      </c>
      <c r="B46" s="130">
        <v>3583.9572621299999</v>
      </c>
      <c r="C46" s="130">
        <v>22.29134436</v>
      </c>
      <c r="D46" s="130">
        <v>9.2144878299999995</v>
      </c>
      <c r="E46" s="130">
        <v>4.2126057499999998</v>
      </c>
      <c r="F46" s="130">
        <v>1.8783184799999999</v>
      </c>
      <c r="G46" s="130">
        <v>3.1235636000000002</v>
      </c>
      <c r="H46" s="130">
        <v>13.076856530000001</v>
      </c>
      <c r="I46" s="130">
        <v>9.0188973899999993</v>
      </c>
      <c r="J46" s="130">
        <v>3.8205138000000001</v>
      </c>
      <c r="K46" s="130">
        <v>0.23744534</v>
      </c>
      <c r="L46" s="130">
        <v>3561.6659177699999</v>
      </c>
      <c r="M46" s="130">
        <v>438.85906158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9">
        <v>41640</v>
      </c>
      <c r="B47" s="130">
        <v>3542.7252960800001</v>
      </c>
      <c r="C47" s="130">
        <v>22.034298509999999</v>
      </c>
      <c r="D47" s="130">
        <v>8.9912277500000002</v>
      </c>
      <c r="E47" s="130">
        <v>4.2125071199999997</v>
      </c>
      <c r="F47" s="130">
        <v>1.84776187</v>
      </c>
      <c r="G47" s="130">
        <v>2.9309587600000002</v>
      </c>
      <c r="H47" s="130">
        <v>13.043070760000001</v>
      </c>
      <c r="I47" s="130">
        <v>9.0188973899999993</v>
      </c>
      <c r="J47" s="130">
        <v>3.8205138000000001</v>
      </c>
      <c r="K47" s="130">
        <v>0.20365957000000001</v>
      </c>
      <c r="L47" s="130">
        <v>3520.69099757</v>
      </c>
      <c r="M47" s="130">
        <v>447.32040131000002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9">
        <v>41671</v>
      </c>
      <c r="B48" s="130">
        <v>3928.6706273899999</v>
      </c>
      <c r="C48" s="130">
        <v>25.019538860000001</v>
      </c>
      <c r="D48" s="130">
        <v>8.7212959899999998</v>
      </c>
      <c r="E48" s="130">
        <v>4.2124580700000003</v>
      </c>
      <c r="F48" s="130">
        <v>1.8166935099999999</v>
      </c>
      <c r="G48" s="130">
        <v>2.69214441</v>
      </c>
      <c r="H48" s="130">
        <v>16.298242869999999</v>
      </c>
      <c r="I48" s="130">
        <v>11.268036410000001</v>
      </c>
      <c r="J48" s="130">
        <v>4.7732762400000004</v>
      </c>
      <c r="K48" s="130">
        <v>0.25693021999999999</v>
      </c>
      <c r="L48" s="130">
        <v>3903.6510885299999</v>
      </c>
      <c r="M48" s="130">
        <v>409.66995678000001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9">
        <v>41699</v>
      </c>
      <c r="B49" s="130">
        <v>4051.2320610699999</v>
      </c>
      <c r="C49" s="130">
        <v>26.78576726</v>
      </c>
      <c r="D49" s="130">
        <v>8.9042160100000007</v>
      </c>
      <c r="E49" s="130">
        <v>4.2126751100000002</v>
      </c>
      <c r="F49" s="130">
        <v>1.7879592200000001</v>
      </c>
      <c r="G49" s="130">
        <v>2.9035816799999998</v>
      </c>
      <c r="H49" s="130">
        <v>17.881551250000001</v>
      </c>
      <c r="I49" s="130">
        <v>12.360617209999999</v>
      </c>
      <c r="J49" s="130">
        <v>5.2361066599999999</v>
      </c>
      <c r="K49" s="130">
        <v>0.28482738000000002</v>
      </c>
      <c r="L49" s="130">
        <v>4024.44629381</v>
      </c>
      <c r="M49" s="130">
        <v>444.68984833000002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9">
        <v>41730</v>
      </c>
      <c r="B50" s="130">
        <v>4078.95404706</v>
      </c>
      <c r="C50" s="130">
        <v>27.367551580000001</v>
      </c>
      <c r="D50" s="130">
        <v>8.7533704599999993</v>
      </c>
      <c r="E50" s="130">
        <v>4.2124208200000002</v>
      </c>
      <c r="F50" s="130">
        <v>1.75685756</v>
      </c>
      <c r="G50" s="130">
        <v>2.7840920800000002</v>
      </c>
      <c r="H50" s="130">
        <v>18.614181120000001</v>
      </c>
      <c r="I50" s="130">
        <v>12.86496799</v>
      </c>
      <c r="J50" s="130">
        <v>5.4497557399999996</v>
      </c>
      <c r="K50" s="130">
        <v>0.29945738999999999</v>
      </c>
      <c r="L50" s="130">
        <v>4051.5864954799999</v>
      </c>
      <c r="M50" s="130">
        <v>447.86562572999998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9">
        <v>41760</v>
      </c>
      <c r="B51" s="130">
        <v>4057.2699506600002</v>
      </c>
      <c r="C51" s="130">
        <v>27.600035349999999</v>
      </c>
      <c r="D51" s="130">
        <v>8.6854815700000003</v>
      </c>
      <c r="E51" s="130">
        <v>4.21251715</v>
      </c>
      <c r="F51" s="130">
        <v>1.7283652599999999</v>
      </c>
      <c r="G51" s="130">
        <v>2.7445991599999999</v>
      </c>
      <c r="H51" s="130">
        <v>18.914553779999999</v>
      </c>
      <c r="I51" s="130">
        <v>13.286311749999999</v>
      </c>
      <c r="J51" s="130">
        <v>5.62824203</v>
      </c>
      <c r="K51" s="130">
        <v>0</v>
      </c>
      <c r="L51" s="130">
        <v>4029.6699153099999</v>
      </c>
      <c r="M51" s="130">
        <v>343.97184967999999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9">
        <v>41791</v>
      </c>
      <c r="B52" s="130">
        <v>4038.0166814600002</v>
      </c>
      <c r="C52" s="130">
        <v>27.60744575</v>
      </c>
      <c r="D52" s="130">
        <v>8.6152274299999991</v>
      </c>
      <c r="E52" s="130">
        <v>4.2127344500000001</v>
      </c>
      <c r="F52" s="130">
        <v>1.6987737700000001</v>
      </c>
      <c r="G52" s="130">
        <v>2.70371921</v>
      </c>
      <c r="H52" s="130">
        <v>18.992218319999999</v>
      </c>
      <c r="I52" s="130">
        <v>13.340866309999999</v>
      </c>
      <c r="J52" s="130">
        <v>5.6513520100000001</v>
      </c>
      <c r="K52" s="130">
        <v>0</v>
      </c>
      <c r="L52" s="130">
        <v>4010.4092357099998</v>
      </c>
      <c r="M52" s="130">
        <v>284.69949908000001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9">
        <v>41821</v>
      </c>
      <c r="B53" s="130">
        <v>3789.1257384700002</v>
      </c>
      <c r="C53" s="130">
        <v>27.081366200000001</v>
      </c>
      <c r="D53" s="130">
        <v>7.6491703500000003</v>
      </c>
      <c r="E53" s="130">
        <v>4.2124084899999996</v>
      </c>
      <c r="F53" s="130">
        <v>1.64997101</v>
      </c>
      <c r="G53" s="130">
        <v>1.78679085</v>
      </c>
      <c r="H53" s="130">
        <v>19.432195849999999</v>
      </c>
      <c r="I53" s="130">
        <v>13.649923490000001</v>
      </c>
      <c r="J53" s="130">
        <v>5.7822723600000003</v>
      </c>
      <c r="K53" s="130">
        <v>0</v>
      </c>
      <c r="L53" s="130">
        <v>3762.0443722700002</v>
      </c>
      <c r="M53" s="130">
        <v>260.74193194999998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9">
        <v>41852</v>
      </c>
      <c r="B54" s="130">
        <v>3990.4145779300002</v>
      </c>
      <c r="C54" s="130">
        <v>29.43200818</v>
      </c>
      <c r="D54" s="130">
        <v>7.5766140000000002</v>
      </c>
      <c r="E54" s="130">
        <v>4.2126257999999996</v>
      </c>
      <c r="F54" s="130">
        <v>1.6169778699999999</v>
      </c>
      <c r="G54" s="130">
        <v>1.7470103299999999</v>
      </c>
      <c r="H54" s="130">
        <v>21.855394180000001</v>
      </c>
      <c r="I54" s="130">
        <v>15.352071410000001</v>
      </c>
      <c r="J54" s="130">
        <v>6.5033227699999996</v>
      </c>
      <c r="K54" s="130">
        <v>0</v>
      </c>
      <c r="L54" s="130">
        <v>3960.98256975</v>
      </c>
      <c r="M54" s="130">
        <v>274.51612134999999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9">
        <v>41883</v>
      </c>
      <c r="B55" s="130">
        <v>3925.2462704599998</v>
      </c>
      <c r="C55" s="130">
        <v>28.28645173</v>
      </c>
      <c r="D55" s="130">
        <v>7.4857622599999996</v>
      </c>
      <c r="E55" s="130">
        <v>4.2123963</v>
      </c>
      <c r="F55" s="130">
        <v>1.57931556</v>
      </c>
      <c r="G55" s="130">
        <v>1.6940504000000001</v>
      </c>
      <c r="H55" s="130">
        <v>20.800689469999998</v>
      </c>
      <c r="I55" s="130">
        <v>14.611206170000001</v>
      </c>
      <c r="J55" s="130">
        <v>6.1894833</v>
      </c>
      <c r="K55" s="130">
        <v>0</v>
      </c>
      <c r="L55" s="130">
        <v>3896.9598187299998</v>
      </c>
      <c r="M55" s="130">
        <v>317.84737849999999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9">
        <v>41913</v>
      </c>
      <c r="B56" s="130">
        <v>3930.7342147899999</v>
      </c>
      <c r="C56" s="130">
        <v>28.215403739999999</v>
      </c>
      <c r="D56" s="130">
        <v>7.4123063800000004</v>
      </c>
      <c r="E56" s="130">
        <v>4.21239629</v>
      </c>
      <c r="F56" s="130">
        <v>1.54497368</v>
      </c>
      <c r="G56" s="130">
        <v>1.6549364099999999</v>
      </c>
      <c r="H56" s="130">
        <v>20.803097359999999</v>
      </c>
      <c r="I56" s="130">
        <v>14.61289756</v>
      </c>
      <c r="J56" s="130">
        <v>6.1901998000000003</v>
      </c>
      <c r="K56" s="130">
        <v>0</v>
      </c>
      <c r="L56" s="130">
        <v>3902.5188110499998</v>
      </c>
      <c r="M56" s="130">
        <v>323.08011987999998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9">
        <v>41944</v>
      </c>
      <c r="B57" s="130">
        <v>4113.1988561099997</v>
      </c>
      <c r="C57" s="130">
        <v>31.380869359999998</v>
      </c>
      <c r="D57" s="130">
        <v>7.3352544499999999</v>
      </c>
      <c r="E57" s="130">
        <v>4.9188379099999997</v>
      </c>
      <c r="F57" s="130">
        <v>1.51215674</v>
      </c>
      <c r="G57" s="130">
        <v>0.90425979999999995</v>
      </c>
      <c r="H57" s="130">
        <v>24.045614910000001</v>
      </c>
      <c r="I57" s="130">
        <v>16.890566889999999</v>
      </c>
      <c r="J57" s="130">
        <v>7.1550480199999997</v>
      </c>
      <c r="K57" s="130">
        <v>0</v>
      </c>
      <c r="L57" s="130">
        <v>4081.8179867500003</v>
      </c>
      <c r="M57" s="130">
        <v>320.34284866000002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9">
        <v>41974</v>
      </c>
      <c r="B58" s="130">
        <v>4332.43955826</v>
      </c>
      <c r="C58" s="130">
        <v>25.96378065</v>
      </c>
      <c r="D58" s="130">
        <v>8.6303205100000007</v>
      </c>
      <c r="E58" s="130">
        <v>3.8146926900000002</v>
      </c>
      <c r="F58" s="130">
        <v>3.9620085</v>
      </c>
      <c r="G58" s="130">
        <v>0.85361931999999996</v>
      </c>
      <c r="H58" s="130">
        <v>17.33346014</v>
      </c>
      <c r="I58" s="130">
        <v>17.33346014</v>
      </c>
      <c r="J58" s="130">
        <v>0</v>
      </c>
      <c r="K58" s="130">
        <v>0</v>
      </c>
      <c r="L58" s="130">
        <v>4306.4757776099996</v>
      </c>
      <c r="M58" s="130">
        <v>353.03329790999999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9">
        <v>42005</v>
      </c>
      <c r="B59" s="130">
        <v>4377.08182459</v>
      </c>
      <c r="C59" s="130">
        <v>26.278706209999999</v>
      </c>
      <c r="D59" s="130">
        <v>8.51735401</v>
      </c>
      <c r="E59" s="130">
        <v>3.3931552900000002</v>
      </c>
      <c r="F59" s="130">
        <v>3.89461901</v>
      </c>
      <c r="G59" s="130">
        <v>1.2295797100000001</v>
      </c>
      <c r="H59" s="130">
        <v>17.761352200000001</v>
      </c>
      <c r="I59" s="130">
        <v>17.761352200000001</v>
      </c>
      <c r="J59" s="130">
        <v>0</v>
      </c>
      <c r="K59" s="130">
        <v>0</v>
      </c>
      <c r="L59" s="130">
        <v>4350.8031183800003</v>
      </c>
      <c r="M59" s="130">
        <v>366.52237704999999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9">
        <v>42036</v>
      </c>
      <c r="B60" s="130">
        <v>5635.4031179499998</v>
      </c>
      <c r="C60" s="130">
        <v>38.924978600000003</v>
      </c>
      <c r="D60" s="130">
        <v>8.4065891100000005</v>
      </c>
      <c r="E60" s="130">
        <v>3.3899292600000002</v>
      </c>
      <c r="F60" s="130">
        <v>3.8338254799999998</v>
      </c>
      <c r="G60" s="130">
        <v>1.1828343699999999</v>
      </c>
      <c r="H60" s="130">
        <v>30.518389490000001</v>
      </c>
      <c r="I60" s="130">
        <v>30.518389490000001</v>
      </c>
      <c r="J60" s="130">
        <v>0</v>
      </c>
      <c r="K60" s="130">
        <v>0</v>
      </c>
      <c r="L60" s="130">
        <v>5596.4781393499998</v>
      </c>
      <c r="M60" s="130">
        <v>391.91958889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9">
        <v>42064</v>
      </c>
      <c r="B61" s="130">
        <v>4945.4705940800004</v>
      </c>
      <c r="C61" s="130">
        <v>34.053669659999997</v>
      </c>
      <c r="D61" s="130">
        <v>8.2845500300000001</v>
      </c>
      <c r="E61" s="130">
        <v>3.3896771499999998</v>
      </c>
      <c r="F61" s="130">
        <v>3.7552833900000002</v>
      </c>
      <c r="G61" s="130">
        <v>1.1395894900000001</v>
      </c>
      <c r="H61" s="130">
        <v>25.769119629999999</v>
      </c>
      <c r="I61" s="130">
        <v>25.769119629999999</v>
      </c>
      <c r="J61" s="130">
        <v>0</v>
      </c>
      <c r="K61" s="130">
        <v>0</v>
      </c>
      <c r="L61" s="130">
        <v>4911.4169244199993</v>
      </c>
      <c r="M61" s="130">
        <v>370.49440454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9">
        <v>42095</v>
      </c>
      <c r="B62" s="130">
        <v>4562.9574740999997</v>
      </c>
      <c r="C62" s="130">
        <v>30.940439649999998</v>
      </c>
      <c r="D62" s="130">
        <v>7.80487647</v>
      </c>
      <c r="E62" s="130">
        <v>3.3894589399999999</v>
      </c>
      <c r="F62" s="130">
        <v>3.3173507799999999</v>
      </c>
      <c r="G62" s="130">
        <v>1.0980667500000001</v>
      </c>
      <c r="H62" s="130">
        <v>23.135563179999998</v>
      </c>
      <c r="I62" s="130">
        <v>23.135563179999998</v>
      </c>
      <c r="J62" s="130">
        <v>0</v>
      </c>
      <c r="K62" s="130">
        <v>0</v>
      </c>
      <c r="L62" s="130">
        <v>4532.0170344499993</v>
      </c>
      <c r="M62" s="130">
        <v>412.03667603999997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9">
        <v>42125</v>
      </c>
      <c r="B63" s="130">
        <v>4593.9300502799997</v>
      </c>
      <c r="C63" s="130">
        <v>30.715798960000001</v>
      </c>
      <c r="D63" s="130">
        <v>7.5787023400000004</v>
      </c>
      <c r="E63" s="130">
        <v>3.3896640499999999</v>
      </c>
      <c r="F63" s="130">
        <v>3.1301790500000002</v>
      </c>
      <c r="G63" s="130">
        <v>1.0588592400000001</v>
      </c>
      <c r="H63" s="130">
        <v>23.137096620000001</v>
      </c>
      <c r="I63" s="130">
        <v>23.137096620000001</v>
      </c>
      <c r="J63" s="130">
        <v>0</v>
      </c>
      <c r="K63" s="130">
        <v>0</v>
      </c>
      <c r="L63" s="130">
        <v>4563.2142513199997</v>
      </c>
      <c r="M63" s="130">
        <v>410.22984916000001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9">
        <v>42156</v>
      </c>
      <c r="B64" s="130">
        <v>4477.0987107399997</v>
      </c>
      <c r="C64" s="130">
        <v>30.54282443</v>
      </c>
      <c r="D64" s="130">
        <v>7.4418588000000003</v>
      </c>
      <c r="E64" s="130">
        <v>3.3897666100000001</v>
      </c>
      <c r="F64" s="130">
        <v>2.9925352699999999</v>
      </c>
      <c r="G64" s="130">
        <v>1.0595569199999999</v>
      </c>
      <c r="H64" s="130">
        <v>23.100965630000001</v>
      </c>
      <c r="I64" s="130">
        <v>23.100965630000001</v>
      </c>
      <c r="J64" s="130">
        <v>0</v>
      </c>
      <c r="K64" s="130">
        <v>0</v>
      </c>
      <c r="L64" s="130">
        <v>4446.5558863099996</v>
      </c>
      <c r="M64" s="130">
        <v>381.66924067999997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9">
        <v>42186</v>
      </c>
      <c r="B65" s="130">
        <v>4490.8512706800002</v>
      </c>
      <c r="C65" s="130">
        <v>31.274783939999999</v>
      </c>
      <c r="D65" s="130">
        <v>7.5182116499999996</v>
      </c>
      <c r="E65" s="130">
        <v>3.3894428099999998</v>
      </c>
      <c r="F65" s="130">
        <v>3.1718012999999998</v>
      </c>
      <c r="G65" s="130">
        <v>0.95696753999999995</v>
      </c>
      <c r="H65" s="130">
        <v>23.756572290000001</v>
      </c>
      <c r="I65" s="130">
        <v>23.756572290000001</v>
      </c>
      <c r="J65" s="130">
        <v>0</v>
      </c>
      <c r="K65" s="130">
        <v>0</v>
      </c>
      <c r="L65" s="130">
        <v>4459.5764867400003</v>
      </c>
      <c r="M65" s="130">
        <v>389.29336518999997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9">
        <v>42217</v>
      </c>
      <c r="B66" s="130">
        <v>4330.4524982399998</v>
      </c>
      <c r="C66" s="130">
        <v>30.458109889999999</v>
      </c>
      <c r="D66" s="130">
        <v>7.1701818700000004</v>
      </c>
      <c r="E66" s="130">
        <v>3.3895952299999998</v>
      </c>
      <c r="F66" s="130">
        <v>2.87546839</v>
      </c>
      <c r="G66" s="130">
        <v>0.90511825000000001</v>
      </c>
      <c r="H66" s="130">
        <v>23.287928019999999</v>
      </c>
      <c r="I66" s="130">
        <v>23.287928019999999</v>
      </c>
      <c r="J66" s="130">
        <v>0</v>
      </c>
      <c r="K66" s="130">
        <v>0</v>
      </c>
      <c r="L66" s="130">
        <v>4299.99438835</v>
      </c>
      <c r="M66" s="130">
        <v>351.01535064000001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9">
        <v>42248</v>
      </c>
      <c r="B67" s="130">
        <v>4521.3115885200004</v>
      </c>
      <c r="C67" s="130">
        <v>30.777593209999999</v>
      </c>
      <c r="D67" s="130">
        <v>7.1136111800000004</v>
      </c>
      <c r="E67" s="130">
        <v>3.3894123299999999</v>
      </c>
      <c r="F67" s="130">
        <v>2.8224549699999999</v>
      </c>
      <c r="G67" s="130">
        <v>0.90174388000000005</v>
      </c>
      <c r="H67" s="130">
        <v>23.66398203</v>
      </c>
      <c r="I67" s="130">
        <v>23.66398203</v>
      </c>
      <c r="J67" s="130">
        <v>0</v>
      </c>
      <c r="K67" s="130">
        <v>0</v>
      </c>
      <c r="L67" s="130">
        <v>4490.5339953100001</v>
      </c>
      <c r="M67" s="130">
        <v>340.22632045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9">
        <v>42278</v>
      </c>
      <c r="B68" s="130">
        <v>4701.3050243099997</v>
      </c>
      <c r="C68" s="130">
        <v>32.08565883</v>
      </c>
      <c r="D68" s="130">
        <v>6.9086349499999997</v>
      </c>
      <c r="E68" s="130">
        <v>3.3894733000000001</v>
      </c>
      <c r="F68" s="130">
        <v>2.6700461099999999</v>
      </c>
      <c r="G68" s="130">
        <v>0.84911554</v>
      </c>
      <c r="H68" s="130">
        <v>25.17702388</v>
      </c>
      <c r="I68" s="130">
        <v>25.17702388</v>
      </c>
      <c r="J68" s="130">
        <v>0</v>
      </c>
      <c r="K68" s="130">
        <v>0</v>
      </c>
      <c r="L68" s="130">
        <v>4669.2193654799994</v>
      </c>
      <c r="M68" s="130">
        <v>319.53115882999998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9">
        <v>42309</v>
      </c>
      <c r="B69" s="130">
        <v>4912.9356035800001</v>
      </c>
      <c r="C69" s="130">
        <v>32.906275110000003</v>
      </c>
      <c r="D69" s="130">
        <v>6.6512564100000002</v>
      </c>
      <c r="E69" s="130">
        <v>3.38925382</v>
      </c>
      <c r="F69" s="130">
        <v>2.51511672</v>
      </c>
      <c r="G69" s="130">
        <v>0.74688586999999995</v>
      </c>
      <c r="H69" s="130">
        <v>26.255018700000001</v>
      </c>
      <c r="I69" s="130">
        <v>26.255018700000001</v>
      </c>
      <c r="J69" s="130">
        <v>0</v>
      </c>
      <c r="K69" s="130">
        <v>0</v>
      </c>
      <c r="L69" s="130">
        <v>4880.0293284700001</v>
      </c>
      <c r="M69" s="130">
        <v>342.70508124999998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9">
        <v>42339</v>
      </c>
      <c r="B70" s="130">
        <v>4650.72902522</v>
      </c>
      <c r="C70" s="130">
        <v>31.66581729</v>
      </c>
      <c r="D70" s="130">
        <v>5.2832744199999997</v>
      </c>
      <c r="E70" s="130">
        <v>3.1318282000000002</v>
      </c>
      <c r="F70" s="130">
        <v>2.0091400799999999</v>
      </c>
      <c r="G70" s="130">
        <v>0.14230614</v>
      </c>
      <c r="H70" s="130">
        <v>26.382542870000002</v>
      </c>
      <c r="I70" s="130">
        <v>26.382542870000002</v>
      </c>
      <c r="J70" s="130">
        <v>0</v>
      </c>
      <c r="K70" s="130">
        <v>0</v>
      </c>
      <c r="L70" s="130">
        <v>4619.0632079299994</v>
      </c>
      <c r="M70" s="130">
        <v>389.85453931000001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9">
        <v>42370</v>
      </c>
      <c r="B71" s="130">
        <v>4644.7275727400001</v>
      </c>
      <c r="C71" s="130">
        <v>32.745029539999997</v>
      </c>
      <c r="D71" s="130">
        <v>5.0971469200000001</v>
      </c>
      <c r="E71" s="130">
        <v>3.1663047299999998</v>
      </c>
      <c r="F71" s="130">
        <v>1.80336031</v>
      </c>
      <c r="G71" s="130">
        <v>0.12748187999999999</v>
      </c>
      <c r="H71" s="130">
        <v>27.647882620000001</v>
      </c>
      <c r="I71" s="130">
        <v>27.647882620000001</v>
      </c>
      <c r="J71" s="130">
        <v>0</v>
      </c>
      <c r="K71" s="130">
        <v>0</v>
      </c>
      <c r="L71" s="130">
        <v>4611.9825431999998</v>
      </c>
      <c r="M71" s="130">
        <v>279.02834357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9">
        <v>42401</v>
      </c>
      <c r="B72" s="130">
        <v>4623.3809822599997</v>
      </c>
      <c r="C72" s="130">
        <v>34.158778220000002</v>
      </c>
      <c r="D72" s="130">
        <v>4.4194556499999997</v>
      </c>
      <c r="E72" s="130">
        <v>3.1743785299999998</v>
      </c>
      <c r="F72" s="130">
        <v>1.1336376500000001</v>
      </c>
      <c r="G72" s="130">
        <v>0.11143947</v>
      </c>
      <c r="H72" s="130">
        <v>29.739322569999999</v>
      </c>
      <c r="I72" s="130">
        <v>29.739322569999999</v>
      </c>
      <c r="J72" s="130">
        <v>0</v>
      </c>
      <c r="K72" s="130">
        <v>0</v>
      </c>
      <c r="L72" s="130">
        <v>4589.2222040400002</v>
      </c>
      <c r="M72" s="130">
        <v>320.08113337999998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9">
        <v>42430</v>
      </c>
      <c r="B73" s="130">
        <v>4003.7585132200002</v>
      </c>
      <c r="C73" s="130">
        <v>33.259805370000002</v>
      </c>
      <c r="D73" s="130">
        <v>4.4398152199999998</v>
      </c>
      <c r="E73" s="130">
        <v>3.2088550599999999</v>
      </c>
      <c r="F73" s="130">
        <v>1.1350822</v>
      </c>
      <c r="G73" s="130">
        <v>9.5877959999999998E-2</v>
      </c>
      <c r="H73" s="130">
        <v>28.819990149999999</v>
      </c>
      <c r="I73" s="130">
        <v>28.819990149999999</v>
      </c>
      <c r="J73" s="130">
        <v>0</v>
      </c>
      <c r="K73" s="130">
        <v>0</v>
      </c>
      <c r="L73" s="130">
        <v>3970.4987078499998</v>
      </c>
      <c r="M73" s="130">
        <v>432.35081281999999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9">
        <v>42461</v>
      </c>
      <c r="B74" s="130">
        <v>3773.976318</v>
      </c>
      <c r="C74" s="130">
        <v>32.079465130000003</v>
      </c>
      <c r="D74" s="130">
        <v>4.3933739599999999</v>
      </c>
      <c r="E74" s="130">
        <v>3.24221944</v>
      </c>
      <c r="F74" s="130">
        <v>1.0707191899999999</v>
      </c>
      <c r="G74" s="130">
        <v>8.0435329999999999E-2</v>
      </c>
      <c r="H74" s="130">
        <v>27.686091170000001</v>
      </c>
      <c r="I74" s="130">
        <v>27.686091170000001</v>
      </c>
      <c r="J74" s="130">
        <v>0</v>
      </c>
      <c r="K74" s="130">
        <v>0</v>
      </c>
      <c r="L74" s="130">
        <v>3741.8968528700002</v>
      </c>
      <c r="M74" s="130">
        <v>429.68024128000002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9">
        <v>42491</v>
      </c>
      <c r="B75" s="130">
        <v>3853.3038459300001</v>
      </c>
      <c r="C75" s="130">
        <v>32.007244069999999</v>
      </c>
      <c r="D75" s="130">
        <v>4.3437159400000001</v>
      </c>
      <c r="E75" s="130">
        <v>3.27669597</v>
      </c>
      <c r="F75" s="130">
        <v>1.00515317</v>
      </c>
      <c r="G75" s="130">
        <v>6.18668E-2</v>
      </c>
      <c r="H75" s="130">
        <v>27.66352813</v>
      </c>
      <c r="I75" s="130">
        <v>27.66352813</v>
      </c>
      <c r="J75" s="130">
        <v>0</v>
      </c>
      <c r="K75" s="130">
        <v>0</v>
      </c>
      <c r="L75" s="130">
        <v>3821.29660186</v>
      </c>
      <c r="M75" s="130">
        <v>443.49487624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9">
        <v>42522</v>
      </c>
      <c r="B76" s="130">
        <v>3776.36231327</v>
      </c>
      <c r="C76" s="130">
        <v>31.618923930000001</v>
      </c>
      <c r="D76" s="130">
        <v>4.2979119299999997</v>
      </c>
      <c r="E76" s="130">
        <v>3.31006029</v>
      </c>
      <c r="F76" s="130">
        <v>0.93835760000000001</v>
      </c>
      <c r="G76" s="130">
        <v>4.9494040000000003E-2</v>
      </c>
      <c r="H76" s="130">
        <v>27.321012</v>
      </c>
      <c r="I76" s="130">
        <v>27.321012</v>
      </c>
      <c r="J76" s="130">
        <v>0</v>
      </c>
      <c r="K76" s="130">
        <v>0</v>
      </c>
      <c r="L76" s="130">
        <v>3744.7433893399998</v>
      </c>
      <c r="M76" s="130">
        <v>439.62039678000002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9">
        <v>42552</v>
      </c>
      <c r="B77" s="130">
        <v>3772.7211471000001</v>
      </c>
      <c r="C77" s="130">
        <v>31.359227610000001</v>
      </c>
      <c r="D77" s="130">
        <v>4.0999985099999998</v>
      </c>
      <c r="E77" s="130">
        <v>3.1933416600000002</v>
      </c>
      <c r="F77" s="130">
        <v>0.86949980000000004</v>
      </c>
      <c r="G77" s="130">
        <v>3.7157049999999997E-2</v>
      </c>
      <c r="H77" s="130">
        <v>27.259229099999999</v>
      </c>
      <c r="I77" s="130">
        <v>27.259229099999999</v>
      </c>
      <c r="J77" s="130">
        <v>0</v>
      </c>
      <c r="K77" s="130">
        <v>0</v>
      </c>
      <c r="L77" s="130">
        <v>3741.3619194900011</v>
      </c>
      <c r="M77" s="130">
        <v>512.05252831999985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9">
        <v>42583</v>
      </c>
      <c r="B78" s="130">
        <v>4013.4885288599999</v>
      </c>
      <c r="C78" s="130">
        <v>32.223900409999999</v>
      </c>
      <c r="D78" s="130">
        <v>4.0258779200000001</v>
      </c>
      <c r="E78" s="130">
        <v>3.2062039499999999</v>
      </c>
      <c r="F78" s="130">
        <v>0.79492621000000019</v>
      </c>
      <c r="G78" s="130">
        <v>2.4747760000000001E-2</v>
      </c>
      <c r="H78" s="130">
        <v>28.19802249</v>
      </c>
      <c r="I78" s="130">
        <v>28.19802249</v>
      </c>
      <c r="J78" s="130">
        <v>0</v>
      </c>
      <c r="K78" s="130">
        <v>0</v>
      </c>
      <c r="L78" s="130">
        <v>3981.2646284499988</v>
      </c>
      <c r="M78" s="130">
        <v>509.66459202999988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9">
        <v>42614</v>
      </c>
      <c r="B79" s="130">
        <v>4095.3405293300002</v>
      </c>
      <c r="C79" s="130">
        <v>3.0369718099999998</v>
      </c>
      <c r="D79" s="130">
        <v>3.0369718099999998</v>
      </c>
      <c r="E79" s="130">
        <v>2.3038942900000001</v>
      </c>
      <c r="F79" s="130">
        <v>0.72070359000000017</v>
      </c>
      <c r="G79" s="130">
        <v>1.237393E-2</v>
      </c>
      <c r="H79" s="130">
        <v>0</v>
      </c>
      <c r="I79" s="130">
        <v>0</v>
      </c>
      <c r="J79" s="130">
        <v>0</v>
      </c>
      <c r="K79" s="130">
        <v>0</v>
      </c>
      <c r="L79" s="130">
        <v>4092.3035575200001</v>
      </c>
      <c r="M79" s="130">
        <v>491.25691821999999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9">
        <v>42644</v>
      </c>
      <c r="B80" s="130">
        <v>4255.3448417299996</v>
      </c>
      <c r="C80" s="130">
        <v>0.55928855</v>
      </c>
      <c r="D80" s="130">
        <v>0.55928855</v>
      </c>
      <c r="E80" s="130">
        <v>0</v>
      </c>
      <c r="F80" s="130">
        <v>0.55928855</v>
      </c>
      <c r="G80" s="130">
        <v>0</v>
      </c>
      <c r="H80" s="130">
        <v>0</v>
      </c>
      <c r="I80" s="130">
        <v>0</v>
      </c>
      <c r="J80" s="130">
        <v>0</v>
      </c>
      <c r="K80" s="130">
        <v>0</v>
      </c>
      <c r="L80" s="130">
        <v>4254.7855531799996</v>
      </c>
      <c r="M80" s="130">
        <v>493.75007470999998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9">
        <v>42675</v>
      </c>
      <c r="B81" s="130">
        <v>4306.33823751</v>
      </c>
      <c r="C81" s="130">
        <v>0.49975842999999998</v>
      </c>
      <c r="D81" s="130">
        <v>0.49975842999999998</v>
      </c>
      <c r="E81" s="130">
        <v>0</v>
      </c>
      <c r="F81" s="130">
        <v>0.49975842999999998</v>
      </c>
      <c r="G81" s="130">
        <v>0</v>
      </c>
      <c r="H81" s="130">
        <v>0</v>
      </c>
      <c r="I81" s="130">
        <v>0</v>
      </c>
      <c r="J81" s="130">
        <v>0</v>
      </c>
      <c r="K81" s="130">
        <v>0</v>
      </c>
      <c r="L81" s="130">
        <v>4305.8384790800001</v>
      </c>
      <c r="M81" s="130">
        <v>526.89399135999997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9">
        <v>42705</v>
      </c>
      <c r="B82" s="130">
        <v>4394.09160686</v>
      </c>
      <c r="C82" s="130">
        <v>0.43899971999999998</v>
      </c>
      <c r="D82" s="130">
        <v>0.43899971999999998</v>
      </c>
      <c r="E82" s="130">
        <v>0</v>
      </c>
      <c r="F82" s="130">
        <v>0.43899971999999998</v>
      </c>
      <c r="G82" s="130">
        <v>0</v>
      </c>
      <c r="H82" s="130">
        <v>0</v>
      </c>
      <c r="I82" s="130">
        <v>0</v>
      </c>
      <c r="J82" s="130">
        <v>0</v>
      </c>
      <c r="K82" s="130">
        <v>0</v>
      </c>
      <c r="L82" s="130">
        <v>4393.6526071400003</v>
      </c>
      <c r="M82" s="130">
        <v>538.65478189999999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9">
        <v>42736</v>
      </c>
      <c r="B83" s="130">
        <v>4515.7867002399998</v>
      </c>
      <c r="C83" s="130">
        <v>0.38105059000000002</v>
      </c>
      <c r="D83" s="130">
        <v>0.38105059000000002</v>
      </c>
      <c r="E83" s="130">
        <v>0</v>
      </c>
      <c r="F83" s="130">
        <v>0.38105059000000002</v>
      </c>
      <c r="G83" s="130">
        <v>0</v>
      </c>
      <c r="H83" s="130">
        <v>0</v>
      </c>
      <c r="I83" s="130">
        <v>0</v>
      </c>
      <c r="J83" s="130">
        <v>0</v>
      </c>
      <c r="K83" s="130">
        <v>0</v>
      </c>
      <c r="L83" s="130">
        <v>4515.4056496499998</v>
      </c>
      <c r="M83" s="130">
        <v>723.42696003000003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9">
        <v>42767</v>
      </c>
      <c r="B84" s="130">
        <v>4490.5518857500001</v>
      </c>
      <c r="C84" s="130">
        <v>0.25593970999999999</v>
      </c>
      <c r="D84" s="130">
        <v>0.25593970999999999</v>
      </c>
      <c r="E84" s="130">
        <v>0</v>
      </c>
      <c r="F84" s="130">
        <v>0.25593970999999999</v>
      </c>
      <c r="G84" s="130">
        <v>0</v>
      </c>
      <c r="H84" s="130">
        <v>0</v>
      </c>
      <c r="I84" s="130">
        <v>0</v>
      </c>
      <c r="J84" s="130">
        <v>0</v>
      </c>
      <c r="K84" s="130">
        <v>0</v>
      </c>
      <c r="L84" s="130">
        <v>4490.2959460399998</v>
      </c>
      <c r="M84" s="130">
        <v>732.18858232000002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9">
        <v>42795</v>
      </c>
      <c r="B85" s="130">
        <v>4595.9867797200004</v>
      </c>
      <c r="C85" s="130">
        <v>0.26014510000000002</v>
      </c>
      <c r="D85" s="130">
        <v>0.26014510000000002</v>
      </c>
      <c r="E85" s="130">
        <v>0</v>
      </c>
      <c r="F85" s="130">
        <v>0.26014510000000002</v>
      </c>
      <c r="G85" s="130">
        <v>0</v>
      </c>
      <c r="H85" s="130">
        <v>0</v>
      </c>
      <c r="I85" s="130">
        <v>0</v>
      </c>
      <c r="J85" s="130">
        <v>0</v>
      </c>
      <c r="K85" s="130">
        <v>0</v>
      </c>
      <c r="L85" s="130">
        <v>4595.7266346200004</v>
      </c>
      <c r="M85" s="130">
        <v>674.75408140000002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9">
        <v>42826</v>
      </c>
      <c r="B86" s="130">
        <v>4288.0943432499998</v>
      </c>
      <c r="C86" s="130">
        <v>0.26421482000000002</v>
      </c>
      <c r="D86" s="130">
        <v>0.26421482000000002</v>
      </c>
      <c r="E86" s="130">
        <v>0</v>
      </c>
      <c r="F86" s="130">
        <v>0.26421482000000002</v>
      </c>
      <c r="G86" s="130">
        <v>0</v>
      </c>
      <c r="H86" s="130">
        <v>0</v>
      </c>
      <c r="I86" s="130">
        <v>0</v>
      </c>
      <c r="J86" s="130">
        <v>0</v>
      </c>
      <c r="K86" s="130">
        <v>0</v>
      </c>
      <c r="L86" s="130">
        <v>4287.8301284299996</v>
      </c>
      <c r="M86" s="130">
        <v>713.40435845000002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9">
        <v>42856</v>
      </c>
      <c r="B87" s="130">
        <v>4383.3946984100003</v>
      </c>
      <c r="C87" s="130">
        <v>0.26842020999999999</v>
      </c>
      <c r="D87" s="130">
        <v>0.26842020999999999</v>
      </c>
      <c r="E87" s="130">
        <v>0</v>
      </c>
      <c r="F87" s="130">
        <v>0.26842020999999999</v>
      </c>
      <c r="G87" s="130">
        <v>0</v>
      </c>
      <c r="H87" s="130">
        <v>0</v>
      </c>
      <c r="I87" s="130">
        <v>0</v>
      </c>
      <c r="J87" s="130">
        <v>0</v>
      </c>
      <c r="K87" s="130">
        <v>0</v>
      </c>
      <c r="L87" s="130">
        <v>4383.1262781999994</v>
      </c>
      <c r="M87" s="130">
        <v>590.49673671999994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9">
        <v>42887</v>
      </c>
      <c r="B88" s="130">
        <v>4443.4699538900004</v>
      </c>
      <c r="C88" s="130">
        <v>0.27248992999999999</v>
      </c>
      <c r="D88" s="130">
        <v>0.27248992999999999</v>
      </c>
      <c r="E88" s="130">
        <v>0</v>
      </c>
      <c r="F88" s="130">
        <v>0.27248992999999999</v>
      </c>
      <c r="G88" s="130">
        <v>0</v>
      </c>
      <c r="H88" s="130">
        <v>0</v>
      </c>
      <c r="I88" s="130">
        <v>0</v>
      </c>
      <c r="J88" s="130">
        <v>0</v>
      </c>
      <c r="K88" s="130">
        <v>0</v>
      </c>
      <c r="L88" s="130">
        <v>4443.1974639600003</v>
      </c>
      <c r="M88" s="130">
        <v>759.24347583999997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9">
        <v>42917</v>
      </c>
      <c r="B89" s="130">
        <v>4582.6236215500003</v>
      </c>
      <c r="C89" s="130">
        <v>0.27669532000000002</v>
      </c>
      <c r="D89" s="130">
        <v>0.27669532000000002</v>
      </c>
      <c r="E89" s="130">
        <v>0</v>
      </c>
      <c r="F89" s="130">
        <v>0.27669532000000002</v>
      </c>
      <c r="G89" s="130">
        <v>0</v>
      </c>
      <c r="H89" s="130">
        <v>0</v>
      </c>
      <c r="I89" s="130">
        <v>0</v>
      </c>
      <c r="J89" s="130">
        <v>0</v>
      </c>
      <c r="K89" s="130">
        <v>0</v>
      </c>
      <c r="L89" s="130">
        <v>4582.3469262299996</v>
      </c>
      <c r="M89" s="130">
        <v>594.21389527999997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9">
        <v>42948</v>
      </c>
      <c r="B90" s="130">
        <v>5128.4138115899996</v>
      </c>
      <c r="C90" s="130">
        <v>7.63059551</v>
      </c>
      <c r="D90" s="130">
        <v>0.42212533000000002</v>
      </c>
      <c r="E90" s="130">
        <v>0</v>
      </c>
      <c r="F90" s="130">
        <v>0.42212533000000002</v>
      </c>
      <c r="G90" s="130">
        <v>0</v>
      </c>
      <c r="H90" s="130">
        <v>7.2084701799999999</v>
      </c>
      <c r="I90" s="130">
        <v>0</v>
      </c>
      <c r="J90" s="130">
        <v>7.2084701799999999</v>
      </c>
      <c r="K90" s="130">
        <v>0</v>
      </c>
      <c r="L90" s="130">
        <v>5120.7832160799999</v>
      </c>
      <c r="M90" s="130">
        <v>664.67597800999999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9">
        <v>42979</v>
      </c>
      <c r="B91" s="130">
        <v>5452.7260047500004</v>
      </c>
      <c r="C91" s="130">
        <v>7.91032972</v>
      </c>
      <c r="D91" s="130">
        <v>0.42454618999999999</v>
      </c>
      <c r="E91" s="130">
        <v>0</v>
      </c>
      <c r="F91" s="130">
        <v>0.42454618999999999</v>
      </c>
      <c r="G91" s="130">
        <v>0</v>
      </c>
      <c r="H91" s="130">
        <v>7.48578353</v>
      </c>
      <c r="I91" s="130">
        <v>0</v>
      </c>
      <c r="J91" s="130">
        <v>7.48578353</v>
      </c>
      <c r="K91" s="130">
        <v>0</v>
      </c>
      <c r="L91" s="130">
        <v>5444.8156750300004</v>
      </c>
      <c r="M91" s="130">
        <v>555.23376752000001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9">
        <v>43009</v>
      </c>
      <c r="B92" s="130">
        <v>5676.2366830199999</v>
      </c>
      <c r="C92" s="130">
        <v>10.514529449999999</v>
      </c>
      <c r="D92" s="130">
        <v>2.9396729399999999</v>
      </c>
      <c r="E92" s="130">
        <v>0</v>
      </c>
      <c r="F92" s="130">
        <v>2.9396729399999999</v>
      </c>
      <c r="G92" s="130">
        <v>0</v>
      </c>
      <c r="H92" s="130">
        <v>7.57485651</v>
      </c>
      <c r="I92" s="130">
        <v>0</v>
      </c>
      <c r="J92" s="130">
        <v>7.57485651</v>
      </c>
      <c r="K92" s="130">
        <v>0</v>
      </c>
      <c r="L92" s="130">
        <v>5665.72215357</v>
      </c>
      <c r="M92" s="130">
        <v>589.14245129999995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9">
        <v>43040</v>
      </c>
      <c r="B93" s="130">
        <v>5519.81897957</v>
      </c>
      <c r="C93" s="130">
        <v>10.583329259999999</v>
      </c>
      <c r="D93" s="130">
        <v>2.9584133000000001</v>
      </c>
      <c r="E93" s="130">
        <v>0</v>
      </c>
      <c r="F93" s="130">
        <v>2.9584133000000001</v>
      </c>
      <c r="G93" s="130">
        <v>0</v>
      </c>
      <c r="H93" s="130">
        <v>7.62491596</v>
      </c>
      <c r="I93" s="130">
        <v>0</v>
      </c>
      <c r="J93" s="130">
        <v>7.62491596</v>
      </c>
      <c r="K93" s="130">
        <v>0</v>
      </c>
      <c r="L93" s="130">
        <v>5509.23565031</v>
      </c>
      <c r="M93" s="130">
        <v>647.19002016000002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9">
        <v>43070</v>
      </c>
      <c r="B94" s="130">
        <v>5650.65237574</v>
      </c>
      <c r="C94" s="130">
        <v>10.34477047</v>
      </c>
      <c r="D94" s="130">
        <v>2.5357171100000002</v>
      </c>
      <c r="E94" s="130">
        <v>0</v>
      </c>
      <c r="F94" s="130">
        <v>2.5357171100000002</v>
      </c>
      <c r="G94" s="130">
        <v>0</v>
      </c>
      <c r="H94" s="130">
        <v>7.8090533600000001</v>
      </c>
      <c r="I94" s="130">
        <v>0</v>
      </c>
      <c r="J94" s="130">
        <v>7.8090533600000001</v>
      </c>
      <c r="K94" s="130">
        <v>0</v>
      </c>
      <c r="L94" s="130">
        <v>5640.3076052700007</v>
      </c>
      <c r="M94" s="130">
        <v>657.41236618000005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9">
        <v>43101</v>
      </c>
      <c r="B95" s="130">
        <v>5959.8218551099999</v>
      </c>
      <c r="C95" s="130">
        <v>16.17747868</v>
      </c>
      <c r="D95" s="130">
        <v>8.6609504499999996</v>
      </c>
      <c r="E95" s="130">
        <v>0</v>
      </c>
      <c r="F95" s="130">
        <v>8.6609504499999996</v>
      </c>
      <c r="G95" s="130">
        <v>0</v>
      </c>
      <c r="H95" s="130">
        <v>7.5165282300000005</v>
      </c>
      <c r="I95" s="130">
        <v>0</v>
      </c>
      <c r="J95" s="130">
        <v>7.5165282300000005</v>
      </c>
      <c r="K95" s="130">
        <v>0</v>
      </c>
      <c r="L95" s="130">
        <v>5943.6443764299993</v>
      </c>
      <c r="M95" s="130">
        <v>949.89319318000003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9">
        <v>43132</v>
      </c>
      <c r="B96" s="130">
        <v>5871.1964712600002</v>
      </c>
      <c r="C96" s="130">
        <v>11.377343679999999</v>
      </c>
      <c r="D96" s="130">
        <v>4.1525045599999997</v>
      </c>
      <c r="E96" s="130">
        <v>0</v>
      </c>
      <c r="F96" s="130">
        <v>4.1525045599999997</v>
      </c>
      <c r="G96" s="130">
        <v>0</v>
      </c>
      <c r="H96" s="130">
        <v>7.2248391200000004</v>
      </c>
      <c r="I96" s="130">
        <v>0</v>
      </c>
      <c r="J96" s="130">
        <v>7.2248391200000004</v>
      </c>
      <c r="K96" s="130">
        <v>0</v>
      </c>
      <c r="L96" s="130">
        <v>5859.8191275799991</v>
      </c>
      <c r="M96" s="130">
        <v>833.93326718000003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9">
        <v>43160</v>
      </c>
      <c r="B97" s="130">
        <v>5619.2630232499996</v>
      </c>
      <c r="C97" s="130">
        <v>11.4735192</v>
      </c>
      <c r="D97" s="130">
        <v>4.3514785099999997</v>
      </c>
      <c r="E97" s="130">
        <v>0</v>
      </c>
      <c r="F97" s="130">
        <v>4.3514785099999997</v>
      </c>
      <c r="G97" s="130">
        <v>0</v>
      </c>
      <c r="H97" s="130">
        <v>7.1220406900000004</v>
      </c>
      <c r="I97" s="130">
        <v>0</v>
      </c>
      <c r="J97" s="130">
        <v>7.1220406900000004</v>
      </c>
      <c r="K97" s="130">
        <v>0</v>
      </c>
      <c r="L97" s="130">
        <v>5607.7895040500007</v>
      </c>
      <c r="M97" s="130">
        <v>926.22444587999996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9">
        <v>43191</v>
      </c>
      <c r="B98" s="130">
        <v>5480.1734757499999</v>
      </c>
      <c r="C98" s="130">
        <v>12.807580360000001</v>
      </c>
      <c r="D98" s="130">
        <v>5.7714958900000015</v>
      </c>
      <c r="E98" s="130">
        <v>0</v>
      </c>
      <c r="F98" s="130">
        <v>5.7714958900000015</v>
      </c>
      <c r="G98" s="130">
        <v>0</v>
      </c>
      <c r="H98" s="130">
        <v>7.0360844699999996</v>
      </c>
      <c r="I98" s="130">
        <v>0</v>
      </c>
      <c r="J98" s="130">
        <v>7.0360844699999996</v>
      </c>
      <c r="K98" s="130">
        <v>0</v>
      </c>
      <c r="L98" s="130">
        <v>5467.3658953900003</v>
      </c>
      <c r="M98" s="130">
        <v>856.84496431000002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9">
        <v>43221</v>
      </c>
      <c r="B99" s="130">
        <v>5718.8652438099998</v>
      </c>
      <c r="C99" s="130">
        <v>14.121802040000002</v>
      </c>
      <c r="D99" s="130">
        <v>7.1090221100000015</v>
      </c>
      <c r="E99" s="130">
        <v>0</v>
      </c>
      <c r="F99" s="130">
        <v>7.1090221100000015</v>
      </c>
      <c r="G99" s="130">
        <v>0</v>
      </c>
      <c r="H99" s="130">
        <v>7.0127799299999998</v>
      </c>
      <c r="I99" s="130">
        <v>0</v>
      </c>
      <c r="J99" s="130">
        <v>7.0127799299999998</v>
      </c>
      <c r="K99" s="130">
        <v>0</v>
      </c>
      <c r="L99" s="130">
        <v>5704.7434417700006</v>
      </c>
      <c r="M99" s="130">
        <v>854.92846779000001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9">
        <v>43252</v>
      </c>
      <c r="B100" s="130">
        <v>5972.5239119300004</v>
      </c>
      <c r="C100" s="130">
        <v>14.611383630000001</v>
      </c>
      <c r="D100" s="130">
        <v>7.5861754400000008</v>
      </c>
      <c r="E100" s="130">
        <v>0</v>
      </c>
      <c r="F100" s="130">
        <v>7.5861754400000008</v>
      </c>
      <c r="G100" s="130">
        <v>0</v>
      </c>
      <c r="H100" s="130">
        <v>7.0252081899999999</v>
      </c>
      <c r="I100" s="130">
        <v>0</v>
      </c>
      <c r="J100" s="130">
        <v>7.0252081899999999</v>
      </c>
      <c r="K100" s="130">
        <v>0</v>
      </c>
      <c r="L100" s="130">
        <v>5957.9125282999994</v>
      </c>
      <c r="M100" s="130">
        <v>856.33537439999998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9">
        <v>43282</v>
      </c>
      <c r="B101" s="130">
        <v>6191.9592321</v>
      </c>
      <c r="C101" s="130">
        <v>20.035831879999996</v>
      </c>
      <c r="D101" s="130">
        <v>13.063246789999997</v>
      </c>
      <c r="E101" s="130">
        <v>0</v>
      </c>
      <c r="F101" s="130">
        <v>13.063246789999997</v>
      </c>
      <c r="G101" s="130">
        <v>0</v>
      </c>
      <c r="H101" s="130">
        <v>6.9725850899999999</v>
      </c>
      <c r="I101" s="130">
        <v>0</v>
      </c>
      <c r="J101" s="130">
        <v>6.9725850899999999</v>
      </c>
      <c r="K101" s="130">
        <v>0</v>
      </c>
      <c r="L101" s="130">
        <v>6171.9234002200001</v>
      </c>
      <c r="M101" s="130">
        <v>1004.21590687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9">
        <v>43313</v>
      </c>
      <c r="B102" s="130">
        <v>6517.7878333099998</v>
      </c>
      <c r="C102" s="130">
        <v>30.191502249999999</v>
      </c>
      <c r="D102" s="130">
        <v>23.325042849999999</v>
      </c>
      <c r="E102" s="130">
        <v>0</v>
      </c>
      <c r="F102" s="130">
        <v>23.325042849999999</v>
      </c>
      <c r="G102" s="130">
        <v>0</v>
      </c>
      <c r="H102" s="130">
        <v>6.8664594000000001</v>
      </c>
      <c r="I102" s="130">
        <v>0</v>
      </c>
      <c r="J102" s="130">
        <v>6.8664594000000001</v>
      </c>
      <c r="K102" s="130">
        <v>0</v>
      </c>
      <c r="L102" s="130">
        <v>6487.59633106</v>
      </c>
      <c r="M102" s="130">
        <v>1024.86893298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9">
        <v>43344</v>
      </c>
      <c r="B103" s="130">
        <v>6606.2069165399998</v>
      </c>
      <c r="C103" s="130">
        <v>37.428177070000004</v>
      </c>
      <c r="D103" s="130">
        <v>30.714169070000001</v>
      </c>
      <c r="E103" s="130">
        <v>0</v>
      </c>
      <c r="F103" s="130">
        <v>30.714169070000001</v>
      </c>
      <c r="G103" s="130">
        <v>0</v>
      </c>
      <c r="H103" s="130">
        <v>6.7140079999999998</v>
      </c>
      <c r="I103" s="130">
        <v>0</v>
      </c>
      <c r="J103" s="130">
        <v>6.7140079999999998</v>
      </c>
      <c r="K103" s="130">
        <v>0</v>
      </c>
      <c r="L103" s="130">
        <v>6568.7787394699999</v>
      </c>
      <c r="M103" s="130">
        <v>1040.4795586800001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9">
        <v>43374</v>
      </c>
      <c r="B104" s="130">
        <v>6901.3934755199998</v>
      </c>
      <c r="C104" s="130">
        <v>186.85970519</v>
      </c>
      <c r="D104" s="130">
        <v>50.998643239999993</v>
      </c>
      <c r="E104" s="130">
        <v>1.22035614</v>
      </c>
      <c r="F104" s="130">
        <v>49.778287099999993</v>
      </c>
      <c r="G104" s="130">
        <v>0</v>
      </c>
      <c r="H104" s="130">
        <v>135.86106194999999</v>
      </c>
      <c r="I104" s="130">
        <v>0</v>
      </c>
      <c r="J104" s="130">
        <v>135.86106194999999</v>
      </c>
      <c r="K104" s="130">
        <v>0</v>
      </c>
      <c r="L104" s="130">
        <v>6714.5337703300002</v>
      </c>
      <c r="M104" s="130">
        <v>1287.8399026699999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9">
        <v>43405</v>
      </c>
      <c r="B105" s="130">
        <v>7294.3144382800001</v>
      </c>
      <c r="C105" s="130">
        <v>190.51719471000001</v>
      </c>
      <c r="D105" s="130">
        <v>53.119173689999997</v>
      </c>
      <c r="E105" s="130">
        <v>1.2196994700000001</v>
      </c>
      <c r="F105" s="130">
        <v>51.899474219999995</v>
      </c>
      <c r="G105" s="130">
        <v>0</v>
      </c>
      <c r="H105" s="130">
        <v>137.39802102000002</v>
      </c>
      <c r="I105" s="130">
        <v>0</v>
      </c>
      <c r="J105" s="130">
        <v>137.39802102000002</v>
      </c>
      <c r="K105" s="130">
        <v>0</v>
      </c>
      <c r="L105" s="130">
        <v>7103.7972435700003</v>
      </c>
      <c r="M105" s="130">
        <v>1544.19571688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9">
        <v>43435</v>
      </c>
      <c r="B106" s="130">
        <v>7058.1303317600004</v>
      </c>
      <c r="C106" s="130">
        <v>192.48012032000003</v>
      </c>
      <c r="D106" s="130">
        <v>58.027408829999999</v>
      </c>
      <c r="E106" s="130">
        <v>1.22035614</v>
      </c>
      <c r="F106" s="130">
        <v>56.807052689999999</v>
      </c>
      <c r="G106" s="130">
        <v>0</v>
      </c>
      <c r="H106" s="130">
        <v>134.45271149000001</v>
      </c>
      <c r="I106" s="130">
        <v>0</v>
      </c>
      <c r="J106" s="130">
        <v>134.45271149000001</v>
      </c>
      <c r="K106" s="130">
        <v>0</v>
      </c>
      <c r="L106" s="130">
        <v>6865.6502114399982</v>
      </c>
      <c r="M106" s="130">
        <v>1548.22526311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9">
        <v>43466</v>
      </c>
      <c r="B107" s="130">
        <v>7322.6328663499999</v>
      </c>
      <c r="C107" s="130">
        <v>192.38525408000001</v>
      </c>
      <c r="D107" s="130">
        <v>57.150781709999997</v>
      </c>
      <c r="E107" s="130">
        <v>1.2382138600000001</v>
      </c>
      <c r="F107" s="130">
        <v>55.912567850000002</v>
      </c>
      <c r="G107" s="130">
        <v>0</v>
      </c>
      <c r="H107" s="130">
        <v>135.23447236999999</v>
      </c>
      <c r="I107" s="130">
        <v>0</v>
      </c>
      <c r="J107" s="130">
        <v>135.23447236999999</v>
      </c>
      <c r="K107" s="130">
        <v>0</v>
      </c>
      <c r="L107" s="130">
        <v>7130.24761227</v>
      </c>
      <c r="M107" s="130">
        <v>1908.60198573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9">
        <v>43497</v>
      </c>
      <c r="B108" s="130">
        <v>7234.4899329399996</v>
      </c>
      <c r="C108" s="130">
        <v>188.75742030999999</v>
      </c>
      <c r="D108" s="130">
        <v>56.856719200000001</v>
      </c>
      <c r="E108" s="130">
        <v>1.2566005200000001</v>
      </c>
      <c r="F108" s="130">
        <v>55.600118680000001</v>
      </c>
      <c r="G108" s="130">
        <v>0</v>
      </c>
      <c r="H108" s="130">
        <v>131.90070111</v>
      </c>
      <c r="I108" s="130">
        <v>0</v>
      </c>
      <c r="J108" s="130">
        <v>131.90070111</v>
      </c>
      <c r="K108" s="130">
        <v>0</v>
      </c>
      <c r="L108" s="130">
        <v>7045.7325126300002</v>
      </c>
      <c r="M108" s="130">
        <v>1718.06955339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9">
        <v>43525</v>
      </c>
      <c r="B109" s="130">
        <v>7195.7525632500001</v>
      </c>
      <c r="C109" s="130">
        <v>188.65117702000001</v>
      </c>
      <c r="D109" s="130">
        <v>55.049076730000003</v>
      </c>
      <c r="E109" s="130">
        <v>0</v>
      </c>
      <c r="F109" s="130">
        <v>55.049076730000003</v>
      </c>
      <c r="G109" s="130">
        <v>0</v>
      </c>
      <c r="H109" s="130">
        <v>133.60210029000001</v>
      </c>
      <c r="I109" s="130">
        <v>0</v>
      </c>
      <c r="J109" s="130">
        <v>133.60210029000001</v>
      </c>
      <c r="K109" s="130">
        <v>0</v>
      </c>
      <c r="L109" s="130">
        <v>7007.1013862299997</v>
      </c>
      <c r="M109" s="130">
        <v>1544.6444801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9">
        <v>43556</v>
      </c>
      <c r="B110" s="130">
        <v>7081.8644636899999</v>
      </c>
      <c r="C110" s="130">
        <v>185.23717980000001</v>
      </c>
      <c r="D110" s="130">
        <v>54.304318760000001</v>
      </c>
      <c r="E110" s="130">
        <v>0</v>
      </c>
      <c r="F110" s="130">
        <v>54.304318760000001</v>
      </c>
      <c r="G110" s="130">
        <v>0</v>
      </c>
      <c r="H110" s="130">
        <v>130.93286104000001</v>
      </c>
      <c r="I110" s="130">
        <v>0</v>
      </c>
      <c r="J110" s="130">
        <v>130.93286104000001</v>
      </c>
      <c r="K110" s="130">
        <v>0</v>
      </c>
      <c r="L110" s="130">
        <v>6896.6272838900004</v>
      </c>
      <c r="M110" s="130">
        <v>1566.9702071700001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9">
        <v>43586</v>
      </c>
      <c r="B111" s="130">
        <v>7178.4927411600002</v>
      </c>
      <c r="C111" s="130">
        <v>184.71474526</v>
      </c>
      <c r="D111" s="130">
        <v>52.094517969999998</v>
      </c>
      <c r="E111" s="130">
        <v>0</v>
      </c>
      <c r="F111" s="130">
        <v>52.094517969999998</v>
      </c>
      <c r="G111" s="130">
        <v>0</v>
      </c>
      <c r="H111" s="130">
        <v>132.62022729</v>
      </c>
      <c r="I111" s="130">
        <v>0</v>
      </c>
      <c r="J111" s="130">
        <v>132.62022729</v>
      </c>
      <c r="K111" s="130">
        <v>0</v>
      </c>
      <c r="L111" s="130">
        <v>6993.7779959</v>
      </c>
      <c r="M111" s="130">
        <v>1605.2441632800001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9">
        <v>43617</v>
      </c>
      <c r="B112" s="130">
        <v>7087.7806163300002</v>
      </c>
      <c r="C112" s="130">
        <v>179.91186125999999</v>
      </c>
      <c r="D112" s="130">
        <v>50.366972490000002</v>
      </c>
      <c r="E112" s="130">
        <v>0</v>
      </c>
      <c r="F112" s="130">
        <v>50.366972490000002</v>
      </c>
      <c r="G112" s="130">
        <v>0</v>
      </c>
      <c r="H112" s="130">
        <v>129.54488877</v>
      </c>
      <c r="I112" s="130">
        <v>0</v>
      </c>
      <c r="J112" s="130">
        <v>129.54488877</v>
      </c>
      <c r="K112" s="130">
        <v>0</v>
      </c>
      <c r="L112" s="130">
        <v>6907.8687550699997</v>
      </c>
      <c r="M112" s="130">
        <v>1578.2383776300001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9">
        <v>43647</v>
      </c>
      <c r="B113" s="130">
        <v>6926.4561499900001</v>
      </c>
      <c r="C113" s="130">
        <v>172.29401485</v>
      </c>
      <c r="D113" s="130">
        <v>47.687989250000001</v>
      </c>
      <c r="E113" s="130">
        <v>0</v>
      </c>
      <c r="F113" s="130">
        <v>47.687989250000001</v>
      </c>
      <c r="G113" s="130">
        <v>0</v>
      </c>
      <c r="H113" s="130">
        <v>124.6060256</v>
      </c>
      <c r="I113" s="130">
        <v>0</v>
      </c>
      <c r="J113" s="130">
        <v>124.6060256</v>
      </c>
      <c r="K113" s="130">
        <v>0</v>
      </c>
      <c r="L113" s="130">
        <v>6754.1621351399999</v>
      </c>
      <c r="M113" s="130">
        <v>1593.0543854299999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9">
        <v>43678</v>
      </c>
      <c r="B114" s="130">
        <v>7120.5096962600001</v>
      </c>
      <c r="C114" s="130">
        <v>173.12566613999999</v>
      </c>
      <c r="D114" s="130">
        <v>47.376846399999998</v>
      </c>
      <c r="E114" s="130">
        <v>0</v>
      </c>
      <c r="F114" s="130">
        <v>47.376846399999998</v>
      </c>
      <c r="G114" s="130">
        <v>0</v>
      </c>
      <c r="H114" s="130">
        <v>125.74881974</v>
      </c>
      <c r="I114" s="130">
        <v>0</v>
      </c>
      <c r="J114" s="130">
        <v>125.74881974</v>
      </c>
      <c r="K114" s="130">
        <v>0</v>
      </c>
      <c r="L114" s="130">
        <v>6947.3840301199998</v>
      </c>
      <c r="M114" s="130">
        <v>1499.36880045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9">
        <v>43709</v>
      </c>
      <c r="B115" s="130">
        <v>7024.36074061</v>
      </c>
      <c r="C115" s="130">
        <v>167.61364057</v>
      </c>
      <c r="D115" s="130">
        <v>47.216164790000001</v>
      </c>
      <c r="E115" s="130">
        <v>0</v>
      </c>
      <c r="F115" s="130">
        <v>47.216164790000001</v>
      </c>
      <c r="G115" s="130">
        <v>0</v>
      </c>
      <c r="H115" s="130">
        <v>120.39747577999999</v>
      </c>
      <c r="I115" s="130">
        <v>0</v>
      </c>
      <c r="J115" s="130">
        <v>120.39747577999999</v>
      </c>
      <c r="K115" s="130">
        <v>0</v>
      </c>
      <c r="L115" s="130">
        <v>6856.7471000400001</v>
      </c>
      <c r="M115" s="130">
        <v>1623.5256979000001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9">
        <v>43739</v>
      </c>
      <c r="B116" s="130">
        <v>7353.95200862</v>
      </c>
      <c r="C116" s="130">
        <v>172.39665185999999</v>
      </c>
      <c r="D116" s="130">
        <v>47.025982450000001</v>
      </c>
      <c r="E116" s="130">
        <v>0</v>
      </c>
      <c r="F116" s="130">
        <v>47.025982450000001</v>
      </c>
      <c r="G116" s="130">
        <v>0</v>
      </c>
      <c r="H116" s="130">
        <v>125.37066941</v>
      </c>
      <c r="I116" s="130">
        <v>0</v>
      </c>
      <c r="J116" s="130">
        <v>125.37066941</v>
      </c>
      <c r="K116" s="130">
        <v>0</v>
      </c>
      <c r="L116" s="130">
        <v>7181.55535676</v>
      </c>
      <c r="M116" s="130">
        <v>1746.80497384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9">
        <v>43770</v>
      </c>
      <c r="B117" s="130">
        <v>7051.5215133399997</v>
      </c>
      <c r="C117" s="130">
        <v>167.60646209000001</v>
      </c>
      <c r="D117" s="130">
        <v>46.673660419999997</v>
      </c>
      <c r="E117" s="130">
        <v>0</v>
      </c>
      <c r="F117" s="130">
        <v>46.673660419999997</v>
      </c>
      <c r="G117" s="130">
        <v>0</v>
      </c>
      <c r="H117" s="130">
        <v>120.93280167</v>
      </c>
      <c r="I117" s="130">
        <v>0</v>
      </c>
      <c r="J117" s="130">
        <v>120.93280167</v>
      </c>
      <c r="K117" s="130">
        <v>0</v>
      </c>
      <c r="L117" s="130">
        <v>6883.91505125</v>
      </c>
      <c r="M117" s="130">
        <v>1808.0086466800001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9">
        <v>43800</v>
      </c>
      <c r="B118" s="130">
        <v>6991.2169584800004</v>
      </c>
      <c r="C118" s="130">
        <v>165.89278528</v>
      </c>
      <c r="D118" s="130">
        <v>46.328579679999997</v>
      </c>
      <c r="E118" s="130">
        <v>0</v>
      </c>
      <c r="F118" s="130">
        <v>46.328579679999997</v>
      </c>
      <c r="G118" s="130">
        <v>0</v>
      </c>
      <c r="H118" s="130">
        <v>119.56420559999999</v>
      </c>
      <c r="I118" s="130">
        <v>0</v>
      </c>
      <c r="J118" s="130">
        <v>119.56420559999999</v>
      </c>
      <c r="K118" s="130">
        <v>0</v>
      </c>
      <c r="L118" s="130">
        <v>6825.3241731999997</v>
      </c>
      <c r="M118" s="130">
        <v>1884.5911003199999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9">
        <v>43831</v>
      </c>
      <c r="B119" s="130">
        <v>7105.43887266</v>
      </c>
      <c r="C119" s="130">
        <v>172.13906141000001</v>
      </c>
      <c r="D119" s="130">
        <v>45.940281130000002</v>
      </c>
      <c r="E119" s="130">
        <v>0</v>
      </c>
      <c r="F119" s="130">
        <v>45.940281130000002</v>
      </c>
      <c r="G119" s="130">
        <v>0</v>
      </c>
      <c r="H119" s="130">
        <v>126.19878027999999</v>
      </c>
      <c r="I119" s="130">
        <v>0</v>
      </c>
      <c r="J119" s="130">
        <v>126.19878027999999</v>
      </c>
      <c r="K119" s="130">
        <v>0</v>
      </c>
      <c r="L119" s="130">
        <v>6933.2998112499999</v>
      </c>
      <c r="M119" s="130">
        <v>1850.07494808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9">
        <v>43862</v>
      </c>
      <c r="B120" s="130">
        <v>6777.4848544400002</v>
      </c>
      <c r="C120" s="130">
        <v>170.34672189</v>
      </c>
      <c r="D120" s="130">
        <v>45.596926410000002</v>
      </c>
      <c r="E120" s="130">
        <v>0</v>
      </c>
      <c r="F120" s="130">
        <v>45.596926410000002</v>
      </c>
      <c r="G120" s="130">
        <v>0</v>
      </c>
      <c r="H120" s="130">
        <v>124.74979548</v>
      </c>
      <c r="I120" s="130">
        <v>0</v>
      </c>
      <c r="J120" s="130">
        <v>124.74979548</v>
      </c>
      <c r="K120" s="130">
        <v>0</v>
      </c>
      <c r="L120" s="130">
        <v>6607.1381325499997</v>
      </c>
      <c r="M120" s="130">
        <v>1254.13616933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9">
        <v>43891</v>
      </c>
      <c r="B121" s="130">
        <v>6980.7921053600003</v>
      </c>
      <c r="C121" s="130">
        <v>188.40051725000001</v>
      </c>
      <c r="D121" s="130">
        <v>45.409144390000002</v>
      </c>
      <c r="E121" s="130">
        <v>0</v>
      </c>
      <c r="F121" s="130">
        <v>45.409144390000002</v>
      </c>
      <c r="G121" s="130">
        <v>0</v>
      </c>
      <c r="H121" s="130">
        <v>142.99137286000001</v>
      </c>
      <c r="I121" s="130">
        <v>0</v>
      </c>
      <c r="J121" s="130">
        <v>142.99137286000001</v>
      </c>
      <c r="K121" s="130">
        <v>0</v>
      </c>
      <c r="L121" s="130">
        <v>6792.3915881100002</v>
      </c>
      <c r="M121" s="130">
        <v>858.71671073000005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9">
        <v>43922</v>
      </c>
      <c r="B122" s="130">
        <v>6627.7053926299996</v>
      </c>
      <c r="C122" s="130">
        <v>182.35228935000001</v>
      </c>
      <c r="D122" s="130">
        <v>44.492980350000003</v>
      </c>
      <c r="E122" s="130">
        <v>0</v>
      </c>
      <c r="F122" s="130">
        <v>44.492980350000003</v>
      </c>
      <c r="G122" s="130">
        <v>0</v>
      </c>
      <c r="H122" s="130">
        <v>137.859309</v>
      </c>
      <c r="I122" s="130">
        <v>0</v>
      </c>
      <c r="J122" s="130">
        <v>137.859309</v>
      </c>
      <c r="K122" s="130">
        <v>0</v>
      </c>
      <c r="L122" s="130">
        <v>6445.3531032800001</v>
      </c>
      <c r="M122" s="130">
        <v>807.76674713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9">
        <v>43952</v>
      </c>
      <c r="B123" s="130">
        <v>6662.2677876999996</v>
      </c>
      <c r="C123" s="130">
        <v>181.46315910000001</v>
      </c>
      <c r="D123" s="130">
        <v>43.496658799999999</v>
      </c>
      <c r="E123" s="130">
        <v>0</v>
      </c>
      <c r="F123" s="130">
        <v>43.496658799999999</v>
      </c>
      <c r="G123" s="130">
        <v>0</v>
      </c>
      <c r="H123" s="130">
        <v>137.96650030000001</v>
      </c>
      <c r="I123" s="130">
        <v>0</v>
      </c>
      <c r="J123" s="130">
        <v>137.96650030000001</v>
      </c>
      <c r="K123" s="130">
        <v>0</v>
      </c>
      <c r="L123" s="130">
        <v>6480.8046285999999</v>
      </c>
      <c r="M123" s="130">
        <v>812.92559932999995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9">
        <v>43983</v>
      </c>
      <c r="B124" s="130">
        <v>6852.2366125600001</v>
      </c>
      <c r="C124" s="130">
        <v>179.05655995000001</v>
      </c>
      <c r="D124" s="130">
        <v>41.767473789999997</v>
      </c>
      <c r="E124" s="130">
        <v>0</v>
      </c>
      <c r="F124" s="130">
        <v>41.767473789999997</v>
      </c>
      <c r="G124" s="130">
        <v>0</v>
      </c>
      <c r="H124" s="130">
        <v>137.28908616000001</v>
      </c>
      <c r="I124" s="130">
        <v>0</v>
      </c>
      <c r="J124" s="130">
        <v>137.28908616000001</v>
      </c>
      <c r="K124" s="130">
        <v>0</v>
      </c>
      <c r="L124" s="130">
        <v>6673.1800526099996</v>
      </c>
      <c r="M124" s="130">
        <v>954.80806471999995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9">
        <v>44013</v>
      </c>
      <c r="B125" s="130">
        <v>7309.6752581700002</v>
      </c>
      <c r="C125" s="130">
        <v>182.96065171000001</v>
      </c>
      <c r="D125" s="130">
        <v>40.078015299999997</v>
      </c>
      <c r="E125" s="130">
        <v>0</v>
      </c>
      <c r="F125" s="130">
        <v>40.078015299999997</v>
      </c>
      <c r="G125" s="130">
        <v>0</v>
      </c>
      <c r="H125" s="130">
        <v>142.88263641</v>
      </c>
      <c r="I125" s="130">
        <v>0</v>
      </c>
      <c r="J125" s="130">
        <v>142.88263641</v>
      </c>
      <c r="K125" s="130">
        <v>0</v>
      </c>
      <c r="L125" s="130">
        <v>7126.7146064600001</v>
      </c>
      <c r="M125" s="130">
        <v>1132.0542515499999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9">
        <v>44044</v>
      </c>
      <c r="B126" s="130">
        <v>7493.9576634100004</v>
      </c>
      <c r="C126" s="130">
        <v>182.19406567999999</v>
      </c>
      <c r="D126" s="130">
        <v>39.972326529999997</v>
      </c>
      <c r="E126" s="130">
        <v>0</v>
      </c>
      <c r="F126" s="130">
        <v>39.972326529999997</v>
      </c>
      <c r="G126" s="130">
        <v>0</v>
      </c>
      <c r="H126" s="130">
        <v>142.22173914999999</v>
      </c>
      <c r="I126" s="130">
        <v>0</v>
      </c>
      <c r="J126" s="130">
        <v>142.22173914999999</v>
      </c>
      <c r="K126" s="130">
        <v>0</v>
      </c>
      <c r="L126" s="130">
        <v>7311.7635977299997</v>
      </c>
      <c r="M126" s="130">
        <v>1112.85750117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9">
        <v>44075</v>
      </c>
      <c r="B127" s="130">
        <v>6719.7524529100001</v>
      </c>
      <c r="C127" s="130">
        <v>21.73929704</v>
      </c>
      <c r="D127" s="130">
        <v>21.73929704</v>
      </c>
      <c r="E127" s="130">
        <v>0</v>
      </c>
      <c r="F127" s="130">
        <v>21.73929704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6698.0131558700004</v>
      </c>
      <c r="M127" s="130">
        <v>1053.69912144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9">
        <v>44105</v>
      </c>
      <c r="B128" s="130">
        <v>6950.4589733700004</v>
      </c>
      <c r="C128" s="130">
        <v>23.684401619999999</v>
      </c>
      <c r="D128" s="130">
        <v>23.684401619999999</v>
      </c>
      <c r="E128" s="130">
        <v>0</v>
      </c>
      <c r="F128" s="130">
        <v>23.684401619999999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6926.7745717500002</v>
      </c>
      <c r="M128" s="130">
        <v>1105.1841502100001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9">
        <v>44136</v>
      </c>
      <c r="B129" s="130">
        <v>6760.4774273399998</v>
      </c>
      <c r="C129" s="130">
        <v>28.26778436</v>
      </c>
      <c r="D129" s="130">
        <v>28.26778436</v>
      </c>
      <c r="E129" s="130">
        <v>0</v>
      </c>
      <c r="F129" s="130">
        <v>28.26778436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6732.2096429800004</v>
      </c>
      <c r="M129" s="130">
        <v>971.67290750999996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9">
        <v>44166</v>
      </c>
      <c r="B130" s="130">
        <v>6529.9890889400003</v>
      </c>
      <c r="C130" s="130">
        <v>28.34722082</v>
      </c>
      <c r="D130" s="130">
        <v>28.34722082</v>
      </c>
      <c r="E130" s="130">
        <v>0</v>
      </c>
      <c r="F130" s="130">
        <v>28.34722082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6501.6418681200003</v>
      </c>
      <c r="M130" s="130">
        <v>1089.07555957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9">
        <v>44197</v>
      </c>
      <c r="B131" s="130">
        <v>6304.1921902900003</v>
      </c>
      <c r="C131" s="130">
        <v>27.407323720000001</v>
      </c>
      <c r="D131" s="130">
        <v>27.407323720000001</v>
      </c>
      <c r="E131" s="130">
        <v>0</v>
      </c>
      <c r="F131" s="130">
        <v>27.407323720000001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6276.7848665700003</v>
      </c>
      <c r="M131" s="130">
        <v>833.52223170000002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9">
        <v>44228</v>
      </c>
      <c r="B132" s="130">
        <v>6193.2912484999997</v>
      </c>
      <c r="C132" s="130">
        <v>26.690647460000001</v>
      </c>
      <c r="D132" s="130">
        <v>26.690647460000001</v>
      </c>
      <c r="E132" s="130">
        <v>0</v>
      </c>
      <c r="F132" s="130">
        <v>26.690647460000001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6166.6006010399997</v>
      </c>
      <c r="M132" s="130">
        <v>600.74062285000002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9">
        <v>44256</v>
      </c>
      <c r="B133" s="130">
        <v>6054.2160107</v>
      </c>
      <c r="C133" s="130">
        <v>22.325366299999999</v>
      </c>
      <c r="D133" s="130">
        <v>22.325366299999999</v>
      </c>
      <c r="E133" s="130">
        <v>0</v>
      </c>
      <c r="F133" s="130">
        <v>22.325366299999999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6031.8906444000004</v>
      </c>
      <c r="M133" s="130">
        <v>577.53539535000004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9">
        <v>44287</v>
      </c>
      <c r="B134" s="130">
        <v>6435.6253262099999</v>
      </c>
      <c r="C134" s="130">
        <v>22.84837461</v>
      </c>
      <c r="D134" s="130">
        <v>22.84837461</v>
      </c>
      <c r="E134" s="130">
        <v>0</v>
      </c>
      <c r="F134" s="130">
        <v>22.84837461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6412.7769515999998</v>
      </c>
      <c r="M134" s="130">
        <v>813.75759270000003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9">
        <v>44317</v>
      </c>
      <c r="B135" s="130">
        <v>6771.6949935399998</v>
      </c>
      <c r="C135" s="130">
        <v>21.596683509999998</v>
      </c>
      <c r="D135" s="130">
        <v>21.596683509999998</v>
      </c>
      <c r="E135" s="130">
        <v>0</v>
      </c>
      <c r="F135" s="130">
        <v>21.596683509999998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6750.09831003</v>
      </c>
      <c r="M135" s="130">
        <v>1119.9706423299999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9">
        <v>44348</v>
      </c>
      <c r="B136" s="130">
        <v>7247.2124594899997</v>
      </c>
      <c r="C136" s="130">
        <v>22.089951670000001</v>
      </c>
      <c r="D136" s="130">
        <v>22.089951670000001</v>
      </c>
      <c r="E136" s="130">
        <v>0</v>
      </c>
      <c r="F136" s="130">
        <v>22.089951670000001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7225.1225078199996</v>
      </c>
      <c r="M136" s="130">
        <v>1382.310107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9">
        <v>44378</v>
      </c>
      <c r="B137" s="130">
        <v>6881.3496859500001</v>
      </c>
      <c r="C137" s="130">
        <v>21.38897424</v>
      </c>
      <c r="D137" s="130">
        <v>21.38897424</v>
      </c>
      <c r="E137" s="130">
        <v>0</v>
      </c>
      <c r="F137" s="130">
        <v>21.38897424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6859.9607117100004</v>
      </c>
      <c r="M137" s="130">
        <v>1521.5947770099999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9">
        <v>44409</v>
      </c>
      <c r="B138" s="130">
        <v>7230.0323736199998</v>
      </c>
      <c r="C138" s="130">
        <v>18.542198379999999</v>
      </c>
      <c r="D138" s="130">
        <v>18.542198379999999</v>
      </c>
      <c r="E138" s="130">
        <v>0</v>
      </c>
      <c r="F138" s="130">
        <v>18.542198379999999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7211.4901752400001</v>
      </c>
      <c r="M138" s="130">
        <v>1665.23912408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9">
        <v>44440</v>
      </c>
      <c r="B139" s="130">
        <v>7296.8464633699996</v>
      </c>
      <c r="C139" s="130">
        <v>18.21674333</v>
      </c>
      <c r="D139" s="130">
        <v>18.21674333</v>
      </c>
      <c r="E139" s="130">
        <v>0</v>
      </c>
      <c r="F139" s="130">
        <v>18.21674333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7278.6297200400004</v>
      </c>
      <c r="M139" s="130">
        <v>1870.01933106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9">
        <v>44470</v>
      </c>
      <c r="B140" s="130">
        <v>7252.3615136899998</v>
      </c>
      <c r="C140" s="130">
        <v>17.927743700000001</v>
      </c>
      <c r="D140" s="130">
        <v>17.927743700000001</v>
      </c>
      <c r="E140" s="130">
        <v>0</v>
      </c>
      <c r="F140" s="130">
        <v>17.927743700000001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7234.4337699899997</v>
      </c>
      <c r="M140" s="130">
        <v>1721.1703004599999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9">
        <v>44501</v>
      </c>
      <c r="B141" s="130">
        <v>7367.9578048800004</v>
      </c>
      <c r="C141" s="130">
        <v>17.3582049</v>
      </c>
      <c r="D141" s="130">
        <v>17.3582049</v>
      </c>
      <c r="E141" s="130">
        <v>0</v>
      </c>
      <c r="F141" s="130">
        <v>17.3582049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7350.5995999799998</v>
      </c>
      <c r="M141" s="130">
        <v>1669.253768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9">
        <v>44531</v>
      </c>
      <c r="B142" s="130">
        <v>7366.7537518899999</v>
      </c>
      <c r="C142" s="130">
        <v>16.99900409</v>
      </c>
      <c r="D142" s="130">
        <v>16.99900409</v>
      </c>
      <c r="E142" s="130">
        <v>0</v>
      </c>
      <c r="F142" s="130">
        <v>16.99900409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7349.7547477999997</v>
      </c>
      <c r="M142" s="130">
        <v>2040.8189695799999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9">
        <v>44562</v>
      </c>
      <c r="B143" s="130">
        <v>7674.8221800000001</v>
      </c>
      <c r="C143" s="130">
        <v>21.30811027</v>
      </c>
      <c r="D143" s="130">
        <v>21.30811027</v>
      </c>
      <c r="E143" s="130">
        <v>0</v>
      </c>
      <c r="F143" s="130">
        <v>21.30811027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7653.5140697300003</v>
      </c>
      <c r="M143" s="130">
        <v>2042.26003621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9">
        <v>44593</v>
      </c>
      <c r="B144" s="130">
        <v>6123.3609324600002</v>
      </c>
      <c r="C144" s="130">
        <v>20.89328519</v>
      </c>
      <c r="D144" s="130">
        <v>20.89328519</v>
      </c>
      <c r="E144" s="130">
        <v>0</v>
      </c>
      <c r="F144" s="130">
        <v>20.89328519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6102.4676472700003</v>
      </c>
      <c r="M144" s="130">
        <v>2049.5493732199998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9">
        <v>44621</v>
      </c>
      <c r="B145" s="130">
        <v>6276.6036207400002</v>
      </c>
      <c r="C145" s="130">
        <v>20.486447500000001</v>
      </c>
      <c r="D145" s="130">
        <v>20.486447500000001</v>
      </c>
      <c r="E145" s="130">
        <v>0</v>
      </c>
      <c r="F145" s="130">
        <v>20.486447500000001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6256.1171732399998</v>
      </c>
      <c r="M145" s="130">
        <v>1974.7393214799999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9">
        <v>44652</v>
      </c>
      <c r="B146" s="130">
        <v>6623.31244651</v>
      </c>
      <c r="C146" s="130">
        <v>20.03407318</v>
      </c>
      <c r="D146" s="130">
        <v>20.03407318</v>
      </c>
      <c r="E146" s="130">
        <v>0</v>
      </c>
      <c r="F146" s="130">
        <v>20.03407318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6603.2783733300002</v>
      </c>
      <c r="M146" s="130">
        <v>1960.3350286699999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9">
        <v>44682</v>
      </c>
      <c r="B147" s="130">
        <v>7562.9051328599999</v>
      </c>
      <c r="C147" s="130">
        <v>19.628871190000002</v>
      </c>
      <c r="D147" s="130">
        <v>19.628871190000002</v>
      </c>
      <c r="E147" s="130">
        <v>0</v>
      </c>
      <c r="F147" s="130">
        <v>19.628871190000002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7543.2762616700002</v>
      </c>
      <c r="M147" s="130">
        <v>1892.60021762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9">
        <v>44713</v>
      </c>
      <c r="B148" s="130">
        <v>8149.0736792199996</v>
      </c>
      <c r="C148" s="130">
        <v>17.934689720000002</v>
      </c>
      <c r="D148" s="130">
        <v>17.934689720000002</v>
      </c>
      <c r="E148" s="130">
        <v>0</v>
      </c>
      <c r="F148" s="130">
        <v>17.934689720000002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8131.1389895000002</v>
      </c>
      <c r="M148" s="130">
        <v>1929.46433978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9">
        <v>44743</v>
      </c>
      <c r="B149" s="130">
        <v>8985.5718230900002</v>
      </c>
      <c r="C149" s="130">
        <v>13.10899261</v>
      </c>
      <c r="D149" s="130">
        <v>13.10899261</v>
      </c>
      <c r="E149" s="130">
        <v>0</v>
      </c>
      <c r="F149" s="130">
        <v>13.10899261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8972.4628304800008</v>
      </c>
      <c r="M149" s="130">
        <v>2410.1882018699998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9">
        <v>44774</v>
      </c>
      <c r="B150" s="130">
        <v>9237.5963343900003</v>
      </c>
      <c r="C150" s="130">
        <v>12.7695361</v>
      </c>
      <c r="D150" s="130">
        <v>12.7695361</v>
      </c>
      <c r="E150" s="130">
        <v>0</v>
      </c>
      <c r="F150" s="130">
        <v>12.7695361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9224.8267982899997</v>
      </c>
      <c r="M150" s="130">
        <v>2412.6453649999999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9">
        <v>44805</v>
      </c>
      <c r="B151" s="130">
        <v>9339.11752428</v>
      </c>
      <c r="C151" s="130">
        <v>12.270028079999999</v>
      </c>
      <c r="D151" s="130">
        <v>12.270028079999999</v>
      </c>
      <c r="E151" s="130">
        <v>0</v>
      </c>
      <c r="F151" s="130">
        <v>12.270028079999999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9326.8474962</v>
      </c>
      <c r="M151" s="130">
        <v>2475.6670061599998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9">
        <v>44835</v>
      </c>
      <c r="B152" s="130">
        <v>9297.4785787100009</v>
      </c>
      <c r="C152" s="130">
        <v>9.2322616699999998</v>
      </c>
      <c r="D152" s="130">
        <v>9.2322616699999998</v>
      </c>
      <c r="E152" s="130">
        <v>0</v>
      </c>
      <c r="F152" s="130">
        <v>9.2322616699999998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9288.2463170400006</v>
      </c>
      <c r="M152" s="130">
        <v>2434.3691961899999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9">
        <v>44866</v>
      </c>
      <c r="B153" s="130">
        <v>9289.0592209999995</v>
      </c>
      <c r="C153" s="130">
        <v>8.5471062399999997</v>
      </c>
      <c r="D153" s="130">
        <v>8.5471062399999997</v>
      </c>
      <c r="E153" s="130">
        <v>0</v>
      </c>
      <c r="F153" s="130">
        <v>8.5471062399999997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9280.5121147600003</v>
      </c>
      <c r="M153" s="130">
        <v>2373.4360690499998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9">
        <v>44896</v>
      </c>
      <c r="B154" s="130">
        <v>9008.0352221899993</v>
      </c>
      <c r="C154" s="130">
        <v>7.8590144300000002</v>
      </c>
      <c r="D154" s="130">
        <v>7.8590144300000002</v>
      </c>
      <c r="E154" s="130">
        <v>0</v>
      </c>
      <c r="F154" s="130">
        <v>7.8590144300000002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9000.1762077599997</v>
      </c>
      <c r="M154" s="130">
        <v>2248.7461242999998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9">
        <v>44927</v>
      </c>
      <c r="B155" s="130">
        <v>8902.6121368500008</v>
      </c>
      <c r="C155" s="130">
        <v>7.4731754600000002</v>
      </c>
      <c r="D155" s="130">
        <v>7.4731754600000002</v>
      </c>
      <c r="E155" s="130">
        <v>0</v>
      </c>
      <c r="F155" s="130">
        <v>7.4731754600000002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8895.1389613899992</v>
      </c>
      <c r="M155" s="130">
        <v>2298.41123358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9">
        <v>44958</v>
      </c>
      <c r="B156" s="130">
        <v>8618.0216139000004</v>
      </c>
      <c r="C156" s="130">
        <v>6.6397575199999999</v>
      </c>
      <c r="D156" s="130">
        <v>6.6397575199999999</v>
      </c>
      <c r="E156" s="130">
        <v>0</v>
      </c>
      <c r="F156" s="130">
        <v>6.6397575199999999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8611.3818563799996</v>
      </c>
      <c r="M156" s="130">
        <v>1873.0955517100001</v>
      </c>
      <c r="N156" s="130"/>
      <c r="O156" s="130"/>
      <c r="P156" s="130"/>
      <c r="Q156" s="130"/>
      <c r="R156" s="130"/>
      <c r="S156" s="130"/>
      <c r="T156" s="130"/>
    </row>
    <row r="157" spans="1:20" hidden="1" outlineLevel="1">
      <c r="A157" s="9">
        <v>44986</v>
      </c>
      <c r="B157" s="130">
        <v>8177.1284465199997</v>
      </c>
      <c r="C157" s="130">
        <v>6.0735802100000003</v>
      </c>
      <c r="D157" s="130">
        <v>6.0735802100000003</v>
      </c>
      <c r="E157" s="130">
        <v>0</v>
      </c>
      <c r="F157" s="130">
        <v>6.0735802100000003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8171.0548663099999</v>
      </c>
      <c r="M157" s="130">
        <v>1716.9467537099999</v>
      </c>
      <c r="N157" s="130"/>
      <c r="O157" s="130"/>
      <c r="P157" s="130"/>
      <c r="Q157" s="130"/>
      <c r="R157" s="130"/>
      <c r="S157" s="130"/>
      <c r="T157" s="130"/>
    </row>
    <row r="158" spans="1:20" hidden="1" outlineLevel="1">
      <c r="A158" s="9">
        <v>45017</v>
      </c>
      <c r="B158" s="130">
        <v>6877.9780093999998</v>
      </c>
      <c r="C158" s="130">
        <v>7.7989658500000001</v>
      </c>
      <c r="D158" s="130">
        <v>7.7989658500000001</v>
      </c>
      <c r="E158" s="130">
        <v>0</v>
      </c>
      <c r="F158" s="130">
        <v>7.7989658500000001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6870.1790435499997</v>
      </c>
      <c r="M158" s="130">
        <v>615.56108262999999</v>
      </c>
      <c r="N158" s="130"/>
      <c r="O158" s="130"/>
      <c r="P158" s="130"/>
      <c r="Q158" s="130"/>
      <c r="R158" s="130"/>
      <c r="S158" s="130"/>
      <c r="T158" s="130"/>
    </row>
    <row r="159" spans="1:20" hidden="1" outlineLevel="1">
      <c r="A159" s="9">
        <v>45047</v>
      </c>
      <c r="B159" s="130">
        <v>6484.0963297999997</v>
      </c>
      <c r="C159" s="130">
        <v>16.980991929999998</v>
      </c>
      <c r="D159" s="130">
        <v>16.980991929999998</v>
      </c>
      <c r="E159" s="130">
        <v>0</v>
      </c>
      <c r="F159" s="130">
        <v>16.980991929999998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6467.1153378700001</v>
      </c>
      <c r="M159" s="130">
        <v>610.68218496999998</v>
      </c>
      <c r="N159" s="130"/>
      <c r="O159" s="130"/>
      <c r="P159" s="130"/>
      <c r="Q159" s="130"/>
      <c r="R159" s="130"/>
      <c r="S159" s="130"/>
      <c r="T159" s="130"/>
    </row>
    <row r="160" spans="1:20" hidden="1" outlineLevel="1">
      <c r="A160" s="9">
        <v>45078</v>
      </c>
      <c r="B160" s="130">
        <v>6735.6365138900001</v>
      </c>
      <c r="C160" s="130">
        <v>21.834686489999999</v>
      </c>
      <c r="D160" s="130">
        <v>21.834686489999999</v>
      </c>
      <c r="E160" s="130">
        <v>0</v>
      </c>
      <c r="F160" s="130">
        <v>21.834686489999999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6713.8018273999996</v>
      </c>
      <c r="M160" s="130">
        <v>596.14370394000002</v>
      </c>
      <c r="N160" s="130"/>
      <c r="O160" s="130"/>
      <c r="P160" s="130"/>
      <c r="Q160" s="130"/>
      <c r="R160" s="130"/>
      <c r="S160" s="130"/>
      <c r="T160" s="130"/>
    </row>
    <row r="161" spans="1:20" hidden="1" outlineLevel="1">
      <c r="A161" s="9">
        <v>45108</v>
      </c>
      <c r="B161" s="130">
        <v>7004.0375371</v>
      </c>
      <c r="C161" s="130">
        <v>23.94130114</v>
      </c>
      <c r="D161" s="130">
        <v>23.94130114</v>
      </c>
      <c r="E161" s="130">
        <v>0</v>
      </c>
      <c r="F161" s="130">
        <v>23.94130114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6980.0962359599998</v>
      </c>
      <c r="M161" s="130">
        <v>588.78508427999998</v>
      </c>
      <c r="N161" s="130"/>
      <c r="O161" s="130"/>
      <c r="P161" s="130"/>
      <c r="Q161" s="130"/>
      <c r="R161" s="130"/>
      <c r="S161" s="130"/>
      <c r="T161" s="130"/>
    </row>
    <row r="162" spans="1:20" hidden="1" outlineLevel="1">
      <c r="A162" s="9">
        <v>45139</v>
      </c>
      <c r="B162" s="130">
        <v>8228.5725587699999</v>
      </c>
      <c r="C162" s="130">
        <v>27.081357440000001</v>
      </c>
      <c r="D162" s="130">
        <v>27.081357440000001</v>
      </c>
      <c r="E162" s="130">
        <v>0</v>
      </c>
      <c r="F162" s="130">
        <v>27.081357440000001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8201.49120133</v>
      </c>
      <c r="M162" s="130">
        <v>586.05067613999995</v>
      </c>
      <c r="N162" s="130"/>
      <c r="O162" s="130"/>
      <c r="P162" s="130"/>
      <c r="Q162" s="130"/>
      <c r="R162" s="130"/>
      <c r="S162" s="130"/>
      <c r="T162" s="130"/>
    </row>
    <row r="163" spans="1:20" hidden="1" outlineLevel="1">
      <c r="A163" s="9">
        <v>45170</v>
      </c>
      <c r="B163" s="130">
        <v>8918.9318227999993</v>
      </c>
      <c r="C163" s="130">
        <v>27.430641219999998</v>
      </c>
      <c r="D163" s="130">
        <v>27.430641219999998</v>
      </c>
      <c r="E163" s="130">
        <v>0</v>
      </c>
      <c r="F163" s="130">
        <v>27.430641219999998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8891.5011815800008</v>
      </c>
      <c r="M163" s="130">
        <v>2416.9462670500002</v>
      </c>
      <c r="N163" s="130"/>
      <c r="O163" s="130"/>
      <c r="P163" s="130"/>
      <c r="Q163" s="130"/>
      <c r="R163" s="130"/>
      <c r="S163" s="130"/>
      <c r="T163" s="130"/>
    </row>
    <row r="164" spans="1:20" hidden="1" outlineLevel="1">
      <c r="A164" s="9">
        <v>45200</v>
      </c>
      <c r="B164" s="130">
        <v>9120.0134759100001</v>
      </c>
      <c r="C164" s="130">
        <v>26.328956890000001</v>
      </c>
      <c r="D164" s="130">
        <v>26.328956890000001</v>
      </c>
      <c r="E164" s="130">
        <v>0</v>
      </c>
      <c r="F164" s="130">
        <v>26.328956890000001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9093.6845190200002</v>
      </c>
      <c r="M164" s="130">
        <v>2248.7665470100001</v>
      </c>
      <c r="N164" s="130"/>
      <c r="O164" s="130"/>
      <c r="P164" s="130"/>
      <c r="Q164" s="130"/>
      <c r="R164" s="130"/>
      <c r="S164" s="130"/>
      <c r="T164" s="130"/>
    </row>
    <row r="165" spans="1:20" hidden="1" outlineLevel="1">
      <c r="A165" s="9">
        <v>45231</v>
      </c>
      <c r="B165" s="130">
        <v>9199.2613675699995</v>
      </c>
      <c r="C165" s="130">
        <v>25.23486849</v>
      </c>
      <c r="D165" s="130">
        <v>25.23486849</v>
      </c>
      <c r="E165" s="130">
        <v>0</v>
      </c>
      <c r="F165" s="130">
        <v>25.23486849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9174.0264990800006</v>
      </c>
      <c r="M165" s="130">
        <v>2391.7026310400001</v>
      </c>
      <c r="N165" s="130"/>
      <c r="O165" s="130"/>
      <c r="P165" s="130"/>
      <c r="Q165" s="130"/>
      <c r="R165" s="130"/>
      <c r="S165" s="130"/>
      <c r="T165" s="130"/>
    </row>
    <row r="166" spans="1:20" hidden="1" outlineLevel="1">
      <c r="A166" s="9">
        <v>45261</v>
      </c>
      <c r="B166" s="130">
        <v>9414.5340897299993</v>
      </c>
      <c r="C166" s="130">
        <v>24.118923129999999</v>
      </c>
      <c r="D166" s="130">
        <v>24.118923129999999</v>
      </c>
      <c r="E166" s="130">
        <v>0</v>
      </c>
      <c r="F166" s="130">
        <v>24.118923129999999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9390.4151665999998</v>
      </c>
      <c r="M166" s="130">
        <v>2578.75821722</v>
      </c>
      <c r="N166" s="130"/>
      <c r="O166" s="130"/>
      <c r="P166" s="130"/>
      <c r="Q166" s="130"/>
      <c r="R166" s="130"/>
      <c r="S166" s="130"/>
      <c r="T166" s="130"/>
    </row>
    <row r="167" spans="1:20" hidden="1" outlineLevel="1">
      <c r="A167" s="9">
        <v>45292</v>
      </c>
      <c r="B167" s="130">
        <v>9308.5437437100009</v>
      </c>
      <c r="C167" s="130">
        <v>22.83751917</v>
      </c>
      <c r="D167" s="130">
        <v>22.83751917</v>
      </c>
      <c r="E167" s="130">
        <v>0</v>
      </c>
      <c r="F167" s="130">
        <v>22.83751917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9285.7062245399993</v>
      </c>
      <c r="M167" s="130">
        <v>2502.8511859400001</v>
      </c>
      <c r="N167" s="130"/>
      <c r="O167" s="130"/>
      <c r="P167" s="130"/>
      <c r="Q167" s="130"/>
      <c r="R167" s="130"/>
      <c r="S167" s="130"/>
      <c r="T167" s="130"/>
    </row>
    <row r="168" spans="1:20" hidden="1" outlineLevel="1">
      <c r="A168" s="9">
        <v>45323</v>
      </c>
      <c r="B168" s="130">
        <v>8996.6907025199998</v>
      </c>
      <c r="C168" s="130">
        <v>21.565246869999999</v>
      </c>
      <c r="D168" s="130">
        <v>21.565246869999999</v>
      </c>
      <c r="E168" s="130">
        <v>0</v>
      </c>
      <c r="F168" s="130">
        <v>21.565246869999999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8975.1254556500007</v>
      </c>
      <c r="M168" s="130">
        <v>2691.25031506</v>
      </c>
      <c r="N168" s="130"/>
      <c r="O168" s="130"/>
      <c r="P168" s="130"/>
      <c r="Q168" s="130"/>
      <c r="R168" s="130"/>
      <c r="S168" s="130"/>
      <c r="T168" s="130"/>
    </row>
    <row r="169" spans="1:20" hidden="1" outlineLevel="1">
      <c r="A169" s="9">
        <v>45352</v>
      </c>
      <c r="B169" s="130">
        <v>9081.9902847899994</v>
      </c>
      <c r="C169" s="130">
        <v>20.192130280000001</v>
      </c>
      <c r="D169" s="130">
        <v>20.192130280000001</v>
      </c>
      <c r="E169" s="130">
        <v>0</v>
      </c>
      <c r="F169" s="130">
        <v>20.192130280000001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9061.7981545099992</v>
      </c>
      <c r="M169" s="130">
        <v>2786.21845811</v>
      </c>
      <c r="N169" s="130"/>
      <c r="O169" s="130"/>
      <c r="P169" s="130"/>
      <c r="Q169" s="130"/>
      <c r="R169" s="130"/>
      <c r="S169" s="130"/>
      <c r="T169" s="130"/>
    </row>
    <row r="170" spans="1:20">
      <c r="A170" s="9">
        <v>45383</v>
      </c>
      <c r="B170" s="130">
        <v>9204.2771225699998</v>
      </c>
      <c r="C170" s="130">
        <v>7.2922683499999996</v>
      </c>
      <c r="D170" s="130">
        <v>7.2922683499999996</v>
      </c>
      <c r="E170" s="130">
        <v>0</v>
      </c>
      <c r="F170" s="130">
        <v>7.2922683499999996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9196.9848542199998</v>
      </c>
      <c r="M170" s="130">
        <v>2543.42509036</v>
      </c>
      <c r="N170" s="130"/>
      <c r="O170" s="130"/>
      <c r="P170" s="130"/>
      <c r="Q170" s="130"/>
      <c r="R170" s="130"/>
      <c r="S170" s="130"/>
      <c r="T170" s="130"/>
    </row>
    <row r="171" spans="1:20">
      <c r="A171" s="9">
        <v>45413</v>
      </c>
      <c r="B171" s="130">
        <v>9230.6093366999994</v>
      </c>
      <c r="C171" s="130">
        <v>6.9799540799999997</v>
      </c>
      <c r="D171" s="130">
        <v>6.9799540799999997</v>
      </c>
      <c r="E171" s="130">
        <v>0</v>
      </c>
      <c r="F171" s="130">
        <v>6.9799540799999997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9223.6293826199999</v>
      </c>
      <c r="M171" s="130">
        <v>4152.5900030900002</v>
      </c>
      <c r="N171" s="130"/>
      <c r="O171" s="130"/>
      <c r="P171" s="130"/>
      <c r="Q171" s="130"/>
      <c r="R171" s="130"/>
      <c r="S171" s="130"/>
      <c r="T171" s="130"/>
    </row>
    <row r="172" spans="1:20">
      <c r="A172" s="9">
        <v>45444</v>
      </c>
      <c r="B172" s="130">
        <v>8382.3073361400002</v>
      </c>
      <c r="C172" s="130">
        <v>6.7508804700000002</v>
      </c>
      <c r="D172" s="130">
        <v>6.7508804700000002</v>
      </c>
      <c r="E172" s="130">
        <v>0</v>
      </c>
      <c r="F172" s="130">
        <v>6.7508804700000002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8375.5564556699992</v>
      </c>
      <c r="M172" s="130">
        <v>3019.5151652300001</v>
      </c>
      <c r="N172" s="130"/>
      <c r="O172" s="130"/>
      <c r="P172" s="130"/>
      <c r="Q172" s="130"/>
      <c r="R172" s="130"/>
      <c r="S172" s="130"/>
      <c r="T172" s="130"/>
    </row>
    <row r="173" spans="1:20">
      <c r="A173" s="9">
        <v>45474</v>
      </c>
      <c r="B173" s="130">
        <v>9676.88672443</v>
      </c>
      <c r="C173" s="130">
        <v>6.4133624300000003</v>
      </c>
      <c r="D173" s="130">
        <v>6.4133624300000003</v>
      </c>
      <c r="E173" s="130">
        <v>0</v>
      </c>
      <c r="F173" s="130">
        <v>6.4133624300000003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9670.4733620000006</v>
      </c>
      <c r="M173" s="130">
        <v>4241.5341540600002</v>
      </c>
      <c r="N173" s="130"/>
      <c r="O173" s="130"/>
      <c r="P173" s="130"/>
      <c r="Q173" s="130"/>
      <c r="R173" s="130"/>
      <c r="S173" s="130"/>
      <c r="T173" s="130"/>
    </row>
    <row r="174" spans="1:20">
      <c r="A174" s="9">
        <v>45505</v>
      </c>
      <c r="B174" s="130">
        <v>10022.63718498</v>
      </c>
      <c r="C174" s="130">
        <v>6.2909619799999996</v>
      </c>
      <c r="D174" s="130">
        <v>6.2909619799999996</v>
      </c>
      <c r="E174" s="130">
        <v>0</v>
      </c>
      <c r="F174" s="130">
        <v>6.2909619799999996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10016.346223</v>
      </c>
      <c r="M174" s="130">
        <v>4415.8041282200002</v>
      </c>
      <c r="N174" s="130"/>
      <c r="O174" s="130"/>
      <c r="P174" s="130"/>
      <c r="Q174" s="130"/>
      <c r="R174" s="130"/>
      <c r="S174" s="130"/>
      <c r="T174" s="130"/>
    </row>
    <row r="175" spans="1:20">
      <c r="A175" s="9">
        <v>45536</v>
      </c>
      <c r="B175" s="130">
        <v>10257.5106462</v>
      </c>
      <c r="C175" s="130">
        <v>7.94740819</v>
      </c>
      <c r="D175" s="130">
        <v>7.94740819</v>
      </c>
      <c r="E175" s="130">
        <v>0</v>
      </c>
      <c r="F175" s="130">
        <v>7.94740819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10249.56323801</v>
      </c>
      <c r="M175" s="130">
        <v>4355.5441859700004</v>
      </c>
      <c r="N175" s="130"/>
      <c r="O175" s="130"/>
      <c r="P175" s="130"/>
      <c r="Q175" s="130"/>
      <c r="R175" s="130"/>
      <c r="S175" s="130"/>
      <c r="T175" s="130"/>
    </row>
    <row r="176" spans="1:20">
      <c r="A176" s="9">
        <v>45566</v>
      </c>
      <c r="B176" s="130">
        <v>10093.619867650001</v>
      </c>
      <c r="C176" s="130">
        <v>7.4539988099999999</v>
      </c>
      <c r="D176" s="130">
        <v>7.4539988099999999</v>
      </c>
      <c r="E176" s="130">
        <v>0</v>
      </c>
      <c r="F176" s="130">
        <v>7.4539988099999999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10086.16586884</v>
      </c>
      <c r="M176" s="130">
        <v>4052.9335737699998</v>
      </c>
      <c r="N176" s="130"/>
      <c r="O176" s="130"/>
      <c r="P176" s="130"/>
      <c r="Q176" s="130"/>
      <c r="R176" s="130"/>
      <c r="S176" s="130"/>
      <c r="T176" s="130"/>
    </row>
    <row r="177" spans="1:20">
      <c r="A177" s="9">
        <v>45597</v>
      </c>
      <c r="B177" s="130">
        <v>10524.54287261</v>
      </c>
      <c r="C177" s="130">
        <v>15.254649580000001</v>
      </c>
      <c r="D177" s="130">
        <v>15.254649580000001</v>
      </c>
      <c r="E177" s="130">
        <v>0</v>
      </c>
      <c r="F177" s="130">
        <v>15.254649580000001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10509.28822303</v>
      </c>
      <c r="M177" s="130">
        <v>4377.84467812</v>
      </c>
      <c r="N177" s="130"/>
      <c r="O177" s="130"/>
      <c r="P177" s="130"/>
      <c r="Q177" s="130"/>
      <c r="R177" s="130"/>
      <c r="S177" s="130"/>
      <c r="T177" s="130"/>
    </row>
    <row r="178" spans="1:20">
      <c r="A178" s="9">
        <v>45627</v>
      </c>
      <c r="B178" s="130">
        <v>10564.934418880001</v>
      </c>
      <c r="C178" s="130">
        <v>15.010555760000001</v>
      </c>
      <c r="D178" s="130">
        <v>15.010555760000001</v>
      </c>
      <c r="E178" s="130">
        <v>0</v>
      </c>
      <c r="F178" s="130">
        <v>15.010555760000001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10549.923863120001</v>
      </c>
      <c r="M178" s="130">
        <v>4363.3644697999998</v>
      </c>
      <c r="N178" s="130"/>
      <c r="O178" s="130"/>
      <c r="P178" s="130"/>
      <c r="Q178" s="130"/>
      <c r="R178" s="130"/>
      <c r="S178" s="130"/>
      <c r="T178" s="130"/>
    </row>
    <row r="179" spans="1:20">
      <c r="A179" s="9">
        <v>45658</v>
      </c>
      <c r="B179" s="130">
        <v>10254.261164940001</v>
      </c>
      <c r="C179" s="130">
        <v>17.978727469999999</v>
      </c>
      <c r="D179" s="130">
        <v>17.978727469999999</v>
      </c>
      <c r="E179" s="130">
        <v>0</v>
      </c>
      <c r="F179" s="130">
        <v>17.978727469999999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10236.282437469999</v>
      </c>
      <c r="M179" s="130">
        <v>3892.4854389000002</v>
      </c>
      <c r="N179" s="130"/>
      <c r="O179" s="130"/>
      <c r="P179" s="130"/>
      <c r="Q179" s="130"/>
      <c r="R179" s="130"/>
      <c r="S179" s="130"/>
      <c r="T179" s="130"/>
    </row>
    <row r="180" spans="1:20">
      <c r="A180" s="9">
        <v>45689</v>
      </c>
      <c r="B180" s="130">
        <v>10074.35223235</v>
      </c>
      <c r="C180" s="130">
        <v>19.91428221</v>
      </c>
      <c r="D180" s="130">
        <v>19.91428221</v>
      </c>
      <c r="E180" s="130">
        <v>0</v>
      </c>
      <c r="F180" s="130">
        <v>19.91428221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10054.43795014</v>
      </c>
      <c r="M180" s="130">
        <v>3733.4964490399998</v>
      </c>
      <c r="N180" s="130"/>
      <c r="O180" s="130"/>
      <c r="P180" s="130"/>
      <c r="Q180" s="130"/>
      <c r="R180" s="130"/>
      <c r="S180" s="130"/>
      <c r="T180" s="130"/>
    </row>
    <row r="181" spans="1:20">
      <c r="A181" s="9">
        <v>45717</v>
      </c>
      <c r="B181" s="130">
        <v>9483.2102896899996</v>
      </c>
      <c r="C181" s="130">
        <v>22.199014510000001</v>
      </c>
      <c r="D181" s="130">
        <v>22.199014510000001</v>
      </c>
      <c r="E181" s="130">
        <v>0</v>
      </c>
      <c r="F181" s="130">
        <v>22.199014510000001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9461.0112751800007</v>
      </c>
      <c r="M181" s="130">
        <v>2907.2331086499998</v>
      </c>
      <c r="N181" s="130"/>
      <c r="O181" s="130"/>
      <c r="P181" s="130"/>
      <c r="Q181" s="130"/>
      <c r="R181" s="130"/>
      <c r="S181" s="130"/>
      <c r="T181" s="130"/>
    </row>
    <row r="182" spans="1:20">
      <c r="A182" s="9">
        <v>45748</v>
      </c>
      <c r="B182" s="130">
        <v>9412.8235233800006</v>
      </c>
      <c r="C182" s="130">
        <v>27.181605439999998</v>
      </c>
      <c r="D182" s="130">
        <v>27.181605439999998</v>
      </c>
      <c r="E182" s="130">
        <v>0</v>
      </c>
      <c r="F182" s="130">
        <v>27.181605439999998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9385.64191794</v>
      </c>
      <c r="M182" s="130">
        <v>2773.4821035300001</v>
      </c>
      <c r="N182" s="130"/>
      <c r="O182" s="130"/>
      <c r="P182" s="130"/>
      <c r="Q182" s="130"/>
      <c r="R182" s="130"/>
      <c r="S182" s="130"/>
      <c r="T182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0" customFormat="1" ht="14.4">
      <c r="A1" s="4" t="s">
        <v>129</v>
      </c>
    </row>
    <row r="2" spans="1:28" s="10" customFormat="1" ht="5.25" customHeight="1">
      <c r="A2" s="42"/>
    </row>
    <row r="3" spans="1:28" ht="26.25" customHeight="1">
      <c r="A3" s="214" t="s">
        <v>71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7" t="s">
        <v>127</v>
      </c>
      <c r="B4" s="219"/>
      <c r="C4" s="219"/>
      <c r="L4" s="22"/>
      <c r="U4" s="22"/>
      <c r="V4" s="22"/>
    </row>
    <row r="5" spans="1:28" ht="12.75" customHeight="1">
      <c r="A5" s="22" t="s">
        <v>226</v>
      </c>
      <c r="B5" s="22"/>
      <c r="C5" s="22"/>
      <c r="L5" s="22"/>
      <c r="U5" s="22"/>
      <c r="V5" s="22"/>
    </row>
    <row r="6" spans="1:28" s="25" customFormat="1" ht="18" customHeight="1">
      <c r="A6" s="220" t="s">
        <v>0</v>
      </c>
      <c r="B6" s="205" t="s">
        <v>1</v>
      </c>
      <c r="C6" s="205" t="s">
        <v>56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54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57</v>
      </c>
      <c r="V6" s="205" t="s">
        <v>52</v>
      </c>
    </row>
    <row r="7" spans="1:28" s="26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20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05"/>
      <c r="V8" s="205"/>
    </row>
    <row r="9" spans="1:28" hidden="1">
      <c r="A9" s="121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8"/>
      <c r="V9" s="118"/>
    </row>
    <row r="10" spans="1:28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7">
        <v>14</v>
      </c>
      <c r="O10" s="48">
        <v>15</v>
      </c>
      <c r="P10" s="47">
        <v>16</v>
      </c>
      <c r="Q10" s="48">
        <v>17</v>
      </c>
      <c r="R10" s="47">
        <v>18</v>
      </c>
      <c r="S10" s="48">
        <v>19</v>
      </c>
      <c r="T10" s="47">
        <v>20</v>
      </c>
      <c r="U10" s="48">
        <v>21</v>
      </c>
      <c r="V10" s="47">
        <v>22</v>
      </c>
    </row>
    <row r="11" spans="1:28" hidden="1" outlineLevel="1">
      <c r="A11" s="9">
        <v>40544</v>
      </c>
      <c r="B11" s="130">
        <v>2928.2468038299999</v>
      </c>
      <c r="C11" s="130">
        <v>1764.5649887699999</v>
      </c>
      <c r="D11" s="130">
        <v>907.98263373999998</v>
      </c>
      <c r="E11" s="130">
        <v>351.61528208999999</v>
      </c>
      <c r="F11" s="130">
        <v>265.36596324999999</v>
      </c>
      <c r="G11" s="130">
        <v>291.0013884</v>
      </c>
      <c r="H11" s="130">
        <v>856.58235503000003</v>
      </c>
      <c r="I11" s="130">
        <v>20.84588248</v>
      </c>
      <c r="J11" s="130">
        <v>174.73386227</v>
      </c>
      <c r="K11" s="130">
        <v>661.00261028</v>
      </c>
      <c r="L11" s="130">
        <v>1006.92783062</v>
      </c>
      <c r="M11" s="130">
        <v>175.8277712</v>
      </c>
      <c r="N11" s="130">
        <v>3.2655384500000002</v>
      </c>
      <c r="O11" s="130">
        <v>21.052650870000001</v>
      </c>
      <c r="P11" s="130">
        <v>151.50958188000001</v>
      </c>
      <c r="Q11" s="130">
        <v>831.10005941999998</v>
      </c>
      <c r="R11" s="130">
        <v>8.6653406400000001</v>
      </c>
      <c r="S11" s="130">
        <v>47.59279283</v>
      </c>
      <c r="T11" s="130">
        <v>774.84192595000002</v>
      </c>
      <c r="U11" s="130">
        <v>156.75398444000001</v>
      </c>
      <c r="V11" s="130">
        <v>1452.8907627200001</v>
      </c>
      <c r="W11" s="130"/>
      <c r="X11" s="130"/>
      <c r="Y11" s="130"/>
      <c r="Z11" s="130"/>
      <c r="AA11" s="130"/>
      <c r="AB11" s="130"/>
    </row>
    <row r="12" spans="1:28" hidden="1" outlineLevel="1">
      <c r="A12" s="9">
        <v>40575</v>
      </c>
      <c r="B12" s="130">
        <v>2913.3773517300001</v>
      </c>
      <c r="C12" s="130">
        <v>1757.1229237099999</v>
      </c>
      <c r="D12" s="130">
        <v>916.94498776</v>
      </c>
      <c r="E12" s="130">
        <v>366.41174351000001</v>
      </c>
      <c r="F12" s="130">
        <v>262.18842562999998</v>
      </c>
      <c r="G12" s="130">
        <v>288.34481862000001</v>
      </c>
      <c r="H12" s="130">
        <v>840.17793595000001</v>
      </c>
      <c r="I12" s="130">
        <v>20.99029621</v>
      </c>
      <c r="J12" s="130">
        <v>162.39614846000001</v>
      </c>
      <c r="K12" s="130">
        <v>656.79149127999995</v>
      </c>
      <c r="L12" s="130">
        <v>999.77557314000001</v>
      </c>
      <c r="M12" s="130">
        <v>175.60093069999999</v>
      </c>
      <c r="N12" s="130">
        <v>2.6499492600000001</v>
      </c>
      <c r="O12" s="130">
        <v>18.934555499999998</v>
      </c>
      <c r="P12" s="130">
        <v>154.01642594</v>
      </c>
      <c r="Q12" s="130">
        <v>824.17464243999996</v>
      </c>
      <c r="R12" s="130">
        <v>11.748916149999999</v>
      </c>
      <c r="S12" s="130">
        <v>47.902738960000001</v>
      </c>
      <c r="T12" s="130">
        <v>764.52298732999998</v>
      </c>
      <c r="U12" s="130">
        <v>156.47885488</v>
      </c>
      <c r="V12" s="130">
        <v>1428.5488186499999</v>
      </c>
      <c r="W12" s="130"/>
      <c r="X12" s="130"/>
      <c r="Y12" s="130"/>
      <c r="Z12" s="130"/>
      <c r="AA12" s="130"/>
      <c r="AB12" s="130"/>
    </row>
    <row r="13" spans="1:28" hidden="1" outlineLevel="1">
      <c r="A13" s="9">
        <v>40603</v>
      </c>
      <c r="B13" s="130">
        <v>2896.2039223000002</v>
      </c>
      <c r="C13" s="130">
        <v>1757.0472650500001</v>
      </c>
      <c r="D13" s="130">
        <v>932.03511680999998</v>
      </c>
      <c r="E13" s="130">
        <v>384.66583013000002</v>
      </c>
      <c r="F13" s="130">
        <v>262.42118993000003</v>
      </c>
      <c r="G13" s="130">
        <v>284.94809674999999</v>
      </c>
      <c r="H13" s="130">
        <v>825.01214823999999</v>
      </c>
      <c r="I13" s="130">
        <v>21.240526460000002</v>
      </c>
      <c r="J13" s="130">
        <v>154.35698264000001</v>
      </c>
      <c r="K13" s="130">
        <v>649.41463913999996</v>
      </c>
      <c r="L13" s="130">
        <v>984.53611496999997</v>
      </c>
      <c r="M13" s="130">
        <v>174.85691711000001</v>
      </c>
      <c r="N13" s="130">
        <v>2.6758742199999999</v>
      </c>
      <c r="O13" s="130">
        <v>19.070540309999998</v>
      </c>
      <c r="P13" s="130">
        <v>153.11050258</v>
      </c>
      <c r="Q13" s="130">
        <v>809.67919786000004</v>
      </c>
      <c r="R13" s="130">
        <v>9.1629888499999996</v>
      </c>
      <c r="S13" s="130">
        <v>44.678119709999997</v>
      </c>
      <c r="T13" s="130">
        <v>755.83808929999998</v>
      </c>
      <c r="U13" s="130">
        <v>154.62054228</v>
      </c>
      <c r="V13" s="130">
        <v>1370.77494297</v>
      </c>
      <c r="W13" s="130"/>
      <c r="X13" s="130"/>
      <c r="Y13" s="130"/>
      <c r="Z13" s="130"/>
      <c r="AA13" s="130"/>
      <c r="AB13" s="130"/>
    </row>
    <row r="14" spans="1:28" hidden="1" outlineLevel="1">
      <c r="A14" s="9">
        <v>40634</v>
      </c>
      <c r="B14" s="130">
        <v>2910.8847224400001</v>
      </c>
      <c r="C14" s="130">
        <v>1785.3464856400001</v>
      </c>
      <c r="D14" s="130">
        <v>962.71957190000001</v>
      </c>
      <c r="E14" s="130">
        <v>410.14290825</v>
      </c>
      <c r="F14" s="130">
        <v>266.45259751999998</v>
      </c>
      <c r="G14" s="130">
        <v>286.12406613000002</v>
      </c>
      <c r="H14" s="130">
        <v>822.62691373999996</v>
      </c>
      <c r="I14" s="130">
        <v>21.031295960000001</v>
      </c>
      <c r="J14" s="130">
        <v>150.88700256000001</v>
      </c>
      <c r="K14" s="130">
        <v>650.70861521999996</v>
      </c>
      <c r="L14" s="130">
        <v>964.69021187999999</v>
      </c>
      <c r="M14" s="130">
        <v>172.98847637</v>
      </c>
      <c r="N14" s="130">
        <v>2.9894674700000001</v>
      </c>
      <c r="O14" s="130">
        <v>18.44702362</v>
      </c>
      <c r="P14" s="130">
        <v>151.55198528</v>
      </c>
      <c r="Q14" s="130">
        <v>791.70173551000005</v>
      </c>
      <c r="R14" s="130">
        <v>7.46985834</v>
      </c>
      <c r="S14" s="130">
        <v>45.068016350000001</v>
      </c>
      <c r="T14" s="130">
        <v>739.16386081999997</v>
      </c>
      <c r="U14" s="130">
        <v>160.84802492</v>
      </c>
      <c r="V14" s="130">
        <v>1351.2166624900001</v>
      </c>
      <c r="W14" s="130"/>
      <c r="X14" s="130"/>
      <c r="Y14" s="130"/>
      <c r="Z14" s="130"/>
      <c r="AA14" s="130"/>
      <c r="AB14" s="130"/>
    </row>
    <row r="15" spans="1:28" hidden="1" outlineLevel="1">
      <c r="A15" s="9">
        <v>40664</v>
      </c>
      <c r="B15" s="130">
        <v>2903.5646603300002</v>
      </c>
      <c r="C15" s="130">
        <v>1795.50133054</v>
      </c>
      <c r="D15" s="130">
        <v>986.26622223000004</v>
      </c>
      <c r="E15" s="130">
        <v>432.58936590000002</v>
      </c>
      <c r="F15" s="130">
        <v>266.91169731999997</v>
      </c>
      <c r="G15" s="130">
        <v>286.76515900999999</v>
      </c>
      <c r="H15" s="130">
        <v>809.23510830999999</v>
      </c>
      <c r="I15" s="130">
        <v>21.882279029999999</v>
      </c>
      <c r="J15" s="130">
        <v>145.37236627999999</v>
      </c>
      <c r="K15" s="130">
        <v>641.98046299999999</v>
      </c>
      <c r="L15" s="130">
        <v>954.74426332999997</v>
      </c>
      <c r="M15" s="130">
        <v>173.06079654999999</v>
      </c>
      <c r="N15" s="130">
        <v>2.7122439800000002</v>
      </c>
      <c r="O15" s="130">
        <v>17.466166139999999</v>
      </c>
      <c r="P15" s="130">
        <v>152.88238643</v>
      </c>
      <c r="Q15" s="130">
        <v>781.68346678</v>
      </c>
      <c r="R15" s="130">
        <v>9.7940293300000008</v>
      </c>
      <c r="S15" s="130">
        <v>43.504679469999999</v>
      </c>
      <c r="T15" s="130">
        <v>728.38475798000002</v>
      </c>
      <c r="U15" s="130">
        <v>153.31906645999999</v>
      </c>
      <c r="V15" s="130">
        <v>1328.7441788900001</v>
      </c>
      <c r="W15" s="130"/>
      <c r="X15" s="130"/>
      <c r="Y15" s="130"/>
      <c r="Z15" s="130"/>
      <c r="AA15" s="130"/>
      <c r="AB15" s="130"/>
    </row>
    <row r="16" spans="1:28" hidden="1" outlineLevel="1">
      <c r="A16" s="9">
        <v>40695</v>
      </c>
      <c r="B16" s="130">
        <v>2915.0436519599998</v>
      </c>
      <c r="C16" s="130">
        <v>1811.09932583</v>
      </c>
      <c r="D16" s="130">
        <v>1018.7733525800001</v>
      </c>
      <c r="E16" s="130">
        <v>457.96433825999998</v>
      </c>
      <c r="F16" s="130">
        <v>271.13783028</v>
      </c>
      <c r="G16" s="130">
        <v>289.67118404000001</v>
      </c>
      <c r="H16" s="130">
        <v>792.32597324999995</v>
      </c>
      <c r="I16" s="130">
        <v>22.008894290000001</v>
      </c>
      <c r="J16" s="130">
        <v>142.25615293000001</v>
      </c>
      <c r="K16" s="130">
        <v>628.06092603000002</v>
      </c>
      <c r="L16" s="130">
        <v>948.76991823000003</v>
      </c>
      <c r="M16" s="130">
        <v>178.16070424</v>
      </c>
      <c r="N16" s="130">
        <v>3.12344621</v>
      </c>
      <c r="O16" s="130">
        <v>17.196674949999998</v>
      </c>
      <c r="P16" s="130">
        <v>157.84058307999999</v>
      </c>
      <c r="Q16" s="130">
        <v>770.60921398999994</v>
      </c>
      <c r="R16" s="130">
        <v>9.5304198099999997</v>
      </c>
      <c r="S16" s="130">
        <v>34.279339839999999</v>
      </c>
      <c r="T16" s="130">
        <v>726.79945434000001</v>
      </c>
      <c r="U16" s="130">
        <v>155.17440790000001</v>
      </c>
      <c r="V16" s="130">
        <v>1306.10209986</v>
      </c>
      <c r="W16" s="130"/>
      <c r="X16" s="130"/>
      <c r="Y16" s="130"/>
      <c r="Z16" s="130"/>
      <c r="AA16" s="130"/>
      <c r="AB16" s="130"/>
    </row>
    <row r="17" spans="1:28" hidden="1" outlineLevel="1">
      <c r="A17" s="9">
        <v>40725</v>
      </c>
      <c r="B17" s="130">
        <v>2894.3699847900002</v>
      </c>
      <c r="C17" s="130">
        <v>1794.70568671</v>
      </c>
      <c r="D17" s="130">
        <v>1043.1727260099999</v>
      </c>
      <c r="E17" s="130">
        <v>475.17198968000002</v>
      </c>
      <c r="F17" s="130">
        <v>281.04239742999999</v>
      </c>
      <c r="G17" s="130">
        <v>286.9583389</v>
      </c>
      <c r="H17" s="130">
        <v>751.53296069999999</v>
      </c>
      <c r="I17" s="130">
        <v>22.41126277</v>
      </c>
      <c r="J17" s="130">
        <v>137.35461566000001</v>
      </c>
      <c r="K17" s="130">
        <v>591.76708226999995</v>
      </c>
      <c r="L17" s="130">
        <v>946.1788785</v>
      </c>
      <c r="M17" s="130">
        <v>185.27245482999999</v>
      </c>
      <c r="N17" s="130">
        <v>2.7520250599999998</v>
      </c>
      <c r="O17" s="130">
        <v>17.318936279999999</v>
      </c>
      <c r="P17" s="130">
        <v>165.20149348999999</v>
      </c>
      <c r="Q17" s="130">
        <v>760.90642366999998</v>
      </c>
      <c r="R17" s="130">
        <v>9.9593979299999997</v>
      </c>
      <c r="S17" s="130">
        <v>44.625784580000001</v>
      </c>
      <c r="T17" s="130">
        <v>706.32124116</v>
      </c>
      <c r="U17" s="130">
        <v>153.48541958000001</v>
      </c>
      <c r="V17" s="130">
        <v>1317.7136416799999</v>
      </c>
      <c r="W17" s="130"/>
      <c r="X17" s="130"/>
      <c r="Y17" s="130"/>
      <c r="Z17" s="130"/>
      <c r="AA17" s="130"/>
      <c r="AB17" s="130"/>
    </row>
    <row r="18" spans="1:28" hidden="1" outlineLevel="1">
      <c r="A18" s="9">
        <v>40756</v>
      </c>
      <c r="B18" s="130">
        <v>2903.2510910800002</v>
      </c>
      <c r="C18" s="130">
        <v>1816.1944039099999</v>
      </c>
      <c r="D18" s="130">
        <v>1092.9952203400001</v>
      </c>
      <c r="E18" s="130">
        <v>515.38628412000003</v>
      </c>
      <c r="F18" s="130">
        <v>289.54066179</v>
      </c>
      <c r="G18" s="130">
        <v>288.06827442999997</v>
      </c>
      <c r="H18" s="130">
        <v>723.19918356999995</v>
      </c>
      <c r="I18" s="130">
        <v>19.236359910000001</v>
      </c>
      <c r="J18" s="130">
        <v>136.95641151999999</v>
      </c>
      <c r="K18" s="130">
        <v>567.00641213999995</v>
      </c>
      <c r="L18" s="130">
        <v>932.36926975999995</v>
      </c>
      <c r="M18" s="130">
        <v>187.88871025</v>
      </c>
      <c r="N18" s="130">
        <v>2.9583888599999999</v>
      </c>
      <c r="O18" s="130">
        <v>16.415052540000001</v>
      </c>
      <c r="P18" s="130">
        <v>168.51526885000001</v>
      </c>
      <c r="Q18" s="130">
        <v>744.48055951000003</v>
      </c>
      <c r="R18" s="130">
        <v>7.53327627</v>
      </c>
      <c r="S18" s="130">
        <v>42.61121413</v>
      </c>
      <c r="T18" s="130">
        <v>694.33606911000004</v>
      </c>
      <c r="U18" s="130">
        <v>154.68741740999999</v>
      </c>
      <c r="V18" s="130">
        <v>1205.9836500399999</v>
      </c>
      <c r="W18" s="130"/>
      <c r="X18" s="130"/>
      <c r="Y18" s="130"/>
      <c r="Z18" s="130"/>
      <c r="AA18" s="130"/>
      <c r="AB18" s="130"/>
    </row>
    <row r="19" spans="1:28" hidden="1" outlineLevel="1">
      <c r="A19" s="9">
        <v>40787</v>
      </c>
      <c r="B19" s="130">
        <v>2878.3381768499999</v>
      </c>
      <c r="C19" s="130">
        <v>1813.08551169</v>
      </c>
      <c r="D19" s="130">
        <v>1116.5507848699999</v>
      </c>
      <c r="E19" s="130">
        <v>528.10980112000004</v>
      </c>
      <c r="F19" s="130">
        <v>301.16931421999999</v>
      </c>
      <c r="G19" s="130">
        <v>287.27166953</v>
      </c>
      <c r="H19" s="130">
        <v>696.53472681999995</v>
      </c>
      <c r="I19" s="130">
        <v>18.00190431</v>
      </c>
      <c r="J19" s="130">
        <v>134.13914172</v>
      </c>
      <c r="K19" s="130">
        <v>544.39368078999996</v>
      </c>
      <c r="L19" s="130">
        <v>909.22383973000001</v>
      </c>
      <c r="M19" s="130">
        <v>194.45391709</v>
      </c>
      <c r="N19" s="130">
        <v>2.6594112000000001</v>
      </c>
      <c r="O19" s="130">
        <v>16.3556855</v>
      </c>
      <c r="P19" s="130">
        <v>175.43882038999999</v>
      </c>
      <c r="Q19" s="130">
        <v>714.76992264</v>
      </c>
      <c r="R19" s="130">
        <v>7.9636357499999999</v>
      </c>
      <c r="S19" s="130">
        <v>42.006996209999997</v>
      </c>
      <c r="T19" s="130">
        <v>664.79929068000001</v>
      </c>
      <c r="U19" s="130">
        <v>156.02882543000001</v>
      </c>
      <c r="V19" s="130">
        <v>1189.4636764300001</v>
      </c>
      <c r="W19" s="130"/>
      <c r="X19" s="130"/>
      <c r="Y19" s="130"/>
      <c r="Z19" s="130"/>
      <c r="AA19" s="130"/>
      <c r="AB19" s="130"/>
    </row>
    <row r="20" spans="1:28" hidden="1" outlineLevel="1">
      <c r="A20" s="9">
        <v>40817</v>
      </c>
      <c r="B20" s="130">
        <v>2931.0854285</v>
      </c>
      <c r="C20" s="130">
        <v>1778.2819251200001</v>
      </c>
      <c r="D20" s="130">
        <v>1123.9897078700001</v>
      </c>
      <c r="E20" s="130">
        <v>530.33283144999996</v>
      </c>
      <c r="F20" s="130">
        <v>291.15543194000003</v>
      </c>
      <c r="G20" s="130">
        <v>302.50144447999998</v>
      </c>
      <c r="H20" s="130">
        <v>654.29221725000002</v>
      </c>
      <c r="I20" s="130">
        <v>17.74172008</v>
      </c>
      <c r="J20" s="130">
        <v>139.95905893</v>
      </c>
      <c r="K20" s="130">
        <v>496.59143824</v>
      </c>
      <c r="L20" s="130">
        <v>981.20299423999995</v>
      </c>
      <c r="M20" s="130">
        <v>224.56698448</v>
      </c>
      <c r="N20" s="130">
        <v>4.3949268200000002</v>
      </c>
      <c r="O20" s="130">
        <v>27.974965399999999</v>
      </c>
      <c r="P20" s="130">
        <v>192.19709226000001</v>
      </c>
      <c r="Q20" s="130">
        <v>756.63600975999998</v>
      </c>
      <c r="R20" s="130">
        <v>7.2216389699999999</v>
      </c>
      <c r="S20" s="130">
        <v>58.490537099999997</v>
      </c>
      <c r="T20" s="130">
        <v>690.92383369000004</v>
      </c>
      <c r="U20" s="130">
        <v>171.60050914000001</v>
      </c>
      <c r="V20" s="130">
        <v>1165.7112604399999</v>
      </c>
      <c r="W20" s="130"/>
      <c r="X20" s="130"/>
      <c r="Y20" s="130"/>
      <c r="Z20" s="130"/>
      <c r="AA20" s="130"/>
      <c r="AB20" s="130"/>
    </row>
    <row r="21" spans="1:28" hidden="1" outlineLevel="1">
      <c r="A21" s="9">
        <v>40848</v>
      </c>
      <c r="B21" s="130">
        <v>2839.2602229600002</v>
      </c>
      <c r="C21" s="130">
        <v>1696.91049441</v>
      </c>
      <c r="D21" s="130">
        <v>1112.51394749</v>
      </c>
      <c r="E21" s="130">
        <v>531.86713638000003</v>
      </c>
      <c r="F21" s="130">
        <v>290.80691611999998</v>
      </c>
      <c r="G21" s="130">
        <v>289.83989499</v>
      </c>
      <c r="H21" s="130">
        <v>584.39654691999999</v>
      </c>
      <c r="I21" s="130">
        <v>18.32216712</v>
      </c>
      <c r="J21" s="130">
        <v>107.4112174</v>
      </c>
      <c r="K21" s="130">
        <v>458.66316239999998</v>
      </c>
      <c r="L21" s="130">
        <v>964.72080266</v>
      </c>
      <c r="M21" s="130">
        <v>222.53119766</v>
      </c>
      <c r="N21" s="130">
        <v>2.8447442299999999</v>
      </c>
      <c r="O21" s="130">
        <v>29.702006820000001</v>
      </c>
      <c r="P21" s="130">
        <v>189.98444660999999</v>
      </c>
      <c r="Q21" s="130">
        <v>742.18960500000003</v>
      </c>
      <c r="R21" s="130">
        <v>29.45137124</v>
      </c>
      <c r="S21" s="130">
        <v>42.496062809999998</v>
      </c>
      <c r="T21" s="130">
        <v>670.24217094999995</v>
      </c>
      <c r="U21" s="130">
        <v>177.62892589</v>
      </c>
      <c r="V21" s="130">
        <v>1141.4123842500001</v>
      </c>
      <c r="W21" s="130"/>
      <c r="X21" s="130"/>
      <c r="Y21" s="130"/>
      <c r="Z21" s="130"/>
      <c r="AA21" s="130"/>
      <c r="AB21" s="130"/>
    </row>
    <row r="22" spans="1:28" hidden="1" outlineLevel="1">
      <c r="A22" s="9">
        <v>40878</v>
      </c>
      <c r="B22" s="130">
        <v>2723.2199220799998</v>
      </c>
      <c r="C22" s="130">
        <v>1639.2702928599999</v>
      </c>
      <c r="D22" s="130">
        <v>1102.45559291</v>
      </c>
      <c r="E22" s="130">
        <v>515.92339974000004</v>
      </c>
      <c r="F22" s="130">
        <v>301.67621328000001</v>
      </c>
      <c r="G22" s="130">
        <v>284.85597989000001</v>
      </c>
      <c r="H22" s="130">
        <v>536.81469994999998</v>
      </c>
      <c r="I22" s="130">
        <v>15.14488813</v>
      </c>
      <c r="J22" s="130">
        <v>86.876055429999994</v>
      </c>
      <c r="K22" s="130">
        <v>434.79375639</v>
      </c>
      <c r="L22" s="130">
        <v>913.56125005000001</v>
      </c>
      <c r="M22" s="130">
        <v>221.20064249999999</v>
      </c>
      <c r="N22" s="130">
        <v>2.3100983899999998</v>
      </c>
      <c r="O22" s="130">
        <v>28.663873939999998</v>
      </c>
      <c r="P22" s="130">
        <v>190.22667017000001</v>
      </c>
      <c r="Q22" s="130">
        <v>692.36060755000005</v>
      </c>
      <c r="R22" s="130">
        <v>25.011692199999999</v>
      </c>
      <c r="S22" s="130">
        <v>44.692729710000002</v>
      </c>
      <c r="T22" s="130">
        <v>622.65618563999999</v>
      </c>
      <c r="U22" s="130">
        <v>170.38837917000001</v>
      </c>
      <c r="V22" s="130">
        <v>1097.5616249899999</v>
      </c>
      <c r="W22" s="130"/>
      <c r="X22" s="130"/>
      <c r="Y22" s="130"/>
      <c r="Z22" s="130"/>
      <c r="AA22" s="130"/>
      <c r="AB22" s="130"/>
    </row>
    <row r="23" spans="1:28" hidden="1" outlineLevel="1">
      <c r="A23" s="9">
        <v>40909</v>
      </c>
      <c r="B23" s="130">
        <v>2687.5110520799999</v>
      </c>
      <c r="C23" s="130">
        <v>1625.93480273</v>
      </c>
      <c r="D23" s="130">
        <v>1106.7450254800001</v>
      </c>
      <c r="E23" s="130">
        <v>519.57289835999995</v>
      </c>
      <c r="F23" s="130">
        <v>301.68964547000002</v>
      </c>
      <c r="G23" s="130">
        <v>285.48248165000001</v>
      </c>
      <c r="H23" s="130">
        <v>519.18977725000002</v>
      </c>
      <c r="I23" s="130">
        <v>15.131299309999999</v>
      </c>
      <c r="J23" s="130">
        <v>84.725586930000006</v>
      </c>
      <c r="K23" s="130">
        <v>419.33289101000003</v>
      </c>
      <c r="L23" s="130">
        <v>903.47755402999996</v>
      </c>
      <c r="M23" s="130">
        <v>219.90505526999999</v>
      </c>
      <c r="N23" s="130">
        <v>2.3297354499999998</v>
      </c>
      <c r="O23" s="130">
        <v>28.330401290000001</v>
      </c>
      <c r="P23" s="130">
        <v>189.24491853000001</v>
      </c>
      <c r="Q23" s="130">
        <v>683.57249876000003</v>
      </c>
      <c r="R23" s="130">
        <v>25.0560969</v>
      </c>
      <c r="S23" s="130">
        <v>42.889701039999998</v>
      </c>
      <c r="T23" s="130">
        <v>615.62670082</v>
      </c>
      <c r="U23" s="130">
        <v>158.09869531999999</v>
      </c>
      <c r="V23" s="130">
        <v>1057.62941409</v>
      </c>
      <c r="W23" s="130"/>
      <c r="X23" s="130"/>
      <c r="Y23" s="130"/>
      <c r="Z23" s="130"/>
      <c r="AA23" s="130"/>
      <c r="AB23" s="130"/>
    </row>
    <row r="24" spans="1:28" hidden="1" outlineLevel="1">
      <c r="A24" s="9">
        <v>40940</v>
      </c>
      <c r="B24" s="130">
        <v>2662.8859047300002</v>
      </c>
      <c r="C24" s="130">
        <v>1705.0832476999999</v>
      </c>
      <c r="D24" s="130">
        <v>1132.0198366300001</v>
      </c>
      <c r="E24" s="130">
        <v>519.41003195999997</v>
      </c>
      <c r="F24" s="130">
        <v>310.21047775</v>
      </c>
      <c r="G24" s="130">
        <v>302.39932692000002</v>
      </c>
      <c r="H24" s="130">
        <v>573.06341107000003</v>
      </c>
      <c r="I24" s="130">
        <v>14.805542750000001</v>
      </c>
      <c r="J24" s="130">
        <v>99.28680593</v>
      </c>
      <c r="K24" s="130">
        <v>458.97106238999999</v>
      </c>
      <c r="L24" s="130">
        <v>798.45210082999995</v>
      </c>
      <c r="M24" s="130">
        <v>197.33416865000001</v>
      </c>
      <c r="N24" s="130">
        <v>1.92589305</v>
      </c>
      <c r="O24" s="130">
        <v>24.374798760000001</v>
      </c>
      <c r="P24" s="130">
        <v>171.03347683999999</v>
      </c>
      <c r="Q24" s="130">
        <v>601.11793218000003</v>
      </c>
      <c r="R24" s="130">
        <v>24.828278659999999</v>
      </c>
      <c r="S24" s="130">
        <v>25.914129119999998</v>
      </c>
      <c r="T24" s="130">
        <v>550.37552440000002</v>
      </c>
      <c r="U24" s="130">
        <v>159.3505562</v>
      </c>
      <c r="V24" s="130">
        <v>899.35354546999997</v>
      </c>
      <c r="W24" s="130"/>
      <c r="X24" s="130"/>
      <c r="Y24" s="130"/>
      <c r="Z24" s="130"/>
      <c r="AA24" s="130"/>
      <c r="AB24" s="130"/>
    </row>
    <row r="25" spans="1:28" hidden="1" outlineLevel="1">
      <c r="A25" s="9">
        <v>40969</v>
      </c>
      <c r="B25" s="130">
        <v>2603.1675600899998</v>
      </c>
      <c r="C25" s="130">
        <v>1688.3799091599999</v>
      </c>
      <c r="D25" s="130">
        <v>1132.3501657700001</v>
      </c>
      <c r="E25" s="130">
        <v>523.82145715000001</v>
      </c>
      <c r="F25" s="130">
        <v>299.04719256999999</v>
      </c>
      <c r="G25" s="130">
        <v>309.48151604999998</v>
      </c>
      <c r="H25" s="130">
        <v>556.02974339000002</v>
      </c>
      <c r="I25" s="130">
        <v>14.41736985</v>
      </c>
      <c r="J25" s="130">
        <v>90.347274130000002</v>
      </c>
      <c r="K25" s="130">
        <v>451.26509941</v>
      </c>
      <c r="L25" s="130">
        <v>763.00762103</v>
      </c>
      <c r="M25" s="130">
        <v>195.25675089999999</v>
      </c>
      <c r="N25" s="130">
        <v>1.82322392</v>
      </c>
      <c r="O25" s="130">
        <v>23.52750563</v>
      </c>
      <c r="P25" s="130">
        <v>169.90602135</v>
      </c>
      <c r="Q25" s="130">
        <v>567.75087012999995</v>
      </c>
      <c r="R25" s="130">
        <v>24.754203029999999</v>
      </c>
      <c r="S25" s="130">
        <v>24.93251703</v>
      </c>
      <c r="T25" s="130">
        <v>518.06415006999998</v>
      </c>
      <c r="U25" s="130">
        <v>151.78002989999999</v>
      </c>
      <c r="V25" s="130">
        <v>864.20489031</v>
      </c>
      <c r="W25" s="130"/>
      <c r="X25" s="130"/>
      <c r="Y25" s="130"/>
      <c r="Z25" s="130"/>
      <c r="AA25" s="130"/>
      <c r="AB25" s="130"/>
    </row>
    <row r="26" spans="1:28" hidden="1" outlineLevel="1">
      <c r="A26" s="9">
        <v>41000</v>
      </c>
      <c r="B26" s="130">
        <v>2566.6850482499999</v>
      </c>
      <c r="C26" s="130">
        <v>1663.5185784099999</v>
      </c>
      <c r="D26" s="130">
        <v>1130.4792141299999</v>
      </c>
      <c r="E26" s="130">
        <v>520.26288113999999</v>
      </c>
      <c r="F26" s="130">
        <v>301.50689913999997</v>
      </c>
      <c r="G26" s="130">
        <v>308.70943384999998</v>
      </c>
      <c r="H26" s="130">
        <v>533.03936427999997</v>
      </c>
      <c r="I26" s="130">
        <v>13.95794405</v>
      </c>
      <c r="J26" s="130">
        <v>83.529976210000001</v>
      </c>
      <c r="K26" s="130">
        <v>435.55144402000002</v>
      </c>
      <c r="L26" s="130">
        <v>750.94436192000001</v>
      </c>
      <c r="M26" s="130">
        <v>194.98190700000001</v>
      </c>
      <c r="N26" s="130">
        <v>1.8222126199999999</v>
      </c>
      <c r="O26" s="130">
        <v>23.902516519999999</v>
      </c>
      <c r="P26" s="130">
        <v>169.25717786000001</v>
      </c>
      <c r="Q26" s="130">
        <v>555.96245492000003</v>
      </c>
      <c r="R26" s="130">
        <v>18.630257390000001</v>
      </c>
      <c r="S26" s="130">
        <v>31.03152824</v>
      </c>
      <c r="T26" s="130">
        <v>506.30066928999997</v>
      </c>
      <c r="U26" s="130">
        <v>152.22210792000001</v>
      </c>
      <c r="V26" s="130">
        <v>971.06633734000002</v>
      </c>
      <c r="W26" s="130"/>
      <c r="X26" s="130"/>
      <c r="Y26" s="130"/>
      <c r="Z26" s="130"/>
      <c r="AA26" s="130"/>
      <c r="AB26" s="130"/>
    </row>
    <row r="27" spans="1:28" hidden="1" outlineLevel="1">
      <c r="A27" s="9">
        <v>41030</v>
      </c>
      <c r="B27" s="130">
        <v>2558.8076687900002</v>
      </c>
      <c r="C27" s="130">
        <v>1668.47183997</v>
      </c>
      <c r="D27" s="130">
        <v>1157.14017444</v>
      </c>
      <c r="E27" s="130">
        <v>537.47027601000002</v>
      </c>
      <c r="F27" s="130">
        <v>309.26558591999998</v>
      </c>
      <c r="G27" s="130">
        <v>310.40431251000001</v>
      </c>
      <c r="H27" s="130">
        <v>511.33166553000001</v>
      </c>
      <c r="I27" s="130">
        <v>13.52765604</v>
      </c>
      <c r="J27" s="130">
        <v>78.197898910000006</v>
      </c>
      <c r="K27" s="130">
        <v>419.60611058000001</v>
      </c>
      <c r="L27" s="130">
        <v>742.56540515999995</v>
      </c>
      <c r="M27" s="130">
        <v>196.83421221</v>
      </c>
      <c r="N27" s="130">
        <v>1.91508608</v>
      </c>
      <c r="O27" s="130">
        <v>24.48149759</v>
      </c>
      <c r="P27" s="130">
        <v>170.43762853999999</v>
      </c>
      <c r="Q27" s="130">
        <v>545.73119295000004</v>
      </c>
      <c r="R27" s="130">
        <v>18.636151160000001</v>
      </c>
      <c r="S27" s="130">
        <v>30.51133578</v>
      </c>
      <c r="T27" s="130">
        <v>496.58370601000001</v>
      </c>
      <c r="U27" s="130">
        <v>147.77042366000001</v>
      </c>
      <c r="V27" s="130">
        <v>970.69832919999999</v>
      </c>
      <c r="W27" s="130"/>
      <c r="X27" s="130"/>
      <c r="Y27" s="130"/>
      <c r="Z27" s="130"/>
      <c r="AA27" s="130"/>
      <c r="AB27" s="130"/>
    </row>
    <row r="28" spans="1:28" hidden="1" outlineLevel="1">
      <c r="A28" s="9">
        <v>41061</v>
      </c>
      <c r="B28" s="130">
        <v>2544.0791473999998</v>
      </c>
      <c r="C28" s="130">
        <v>1659.0440841100001</v>
      </c>
      <c r="D28" s="130">
        <v>1161.8782084100001</v>
      </c>
      <c r="E28" s="130">
        <v>536.13190750000001</v>
      </c>
      <c r="F28" s="130">
        <v>306.54130681999999</v>
      </c>
      <c r="G28" s="130">
        <v>319.20499409000001</v>
      </c>
      <c r="H28" s="130">
        <v>497.16587570000002</v>
      </c>
      <c r="I28" s="130">
        <v>13.467261540000001</v>
      </c>
      <c r="J28" s="130">
        <v>76.405331419999996</v>
      </c>
      <c r="K28" s="130">
        <v>407.29328274</v>
      </c>
      <c r="L28" s="130">
        <v>736.03395025999998</v>
      </c>
      <c r="M28" s="130">
        <v>197.46911713</v>
      </c>
      <c r="N28" s="130">
        <v>1.6288635300000001</v>
      </c>
      <c r="O28" s="130">
        <v>24.373359629999999</v>
      </c>
      <c r="P28" s="130">
        <v>171.46689397</v>
      </c>
      <c r="Q28" s="130">
        <v>538.56483313000001</v>
      </c>
      <c r="R28" s="130">
        <v>9.2692057600000002</v>
      </c>
      <c r="S28" s="130">
        <v>39.452050759999999</v>
      </c>
      <c r="T28" s="130">
        <v>489.84357661000001</v>
      </c>
      <c r="U28" s="130">
        <v>149.00111303</v>
      </c>
      <c r="V28" s="130">
        <v>955.09873355000002</v>
      </c>
      <c r="W28" s="130"/>
      <c r="X28" s="130"/>
      <c r="Y28" s="130"/>
      <c r="Z28" s="130"/>
      <c r="AA28" s="130"/>
      <c r="AB28" s="130"/>
    </row>
    <row r="29" spans="1:28" hidden="1" outlineLevel="1">
      <c r="A29" s="9">
        <v>41091</v>
      </c>
      <c r="B29" s="130">
        <v>2530.48614787</v>
      </c>
      <c r="C29" s="130">
        <v>1651.1827153900001</v>
      </c>
      <c r="D29" s="130">
        <v>1167.6598501000001</v>
      </c>
      <c r="E29" s="130">
        <v>538.87623984000004</v>
      </c>
      <c r="F29" s="130">
        <v>309.67335270000001</v>
      </c>
      <c r="G29" s="130">
        <v>319.11025755999998</v>
      </c>
      <c r="H29" s="130">
        <v>483.52286529000003</v>
      </c>
      <c r="I29" s="130">
        <v>13.48528115</v>
      </c>
      <c r="J29" s="130">
        <v>73.945801509999995</v>
      </c>
      <c r="K29" s="130">
        <v>396.09178263000001</v>
      </c>
      <c r="L29" s="130">
        <v>730.15742223999996</v>
      </c>
      <c r="M29" s="130">
        <v>199.01272624000001</v>
      </c>
      <c r="N29" s="130">
        <v>1.7876926500000001</v>
      </c>
      <c r="O29" s="130">
        <v>24.110130819999998</v>
      </c>
      <c r="P29" s="130">
        <v>173.11490276999999</v>
      </c>
      <c r="Q29" s="130">
        <v>531.14469599999995</v>
      </c>
      <c r="R29" s="130">
        <v>9.3069537600000007</v>
      </c>
      <c r="S29" s="130">
        <v>38.983161449999997</v>
      </c>
      <c r="T29" s="130">
        <v>482.85458079</v>
      </c>
      <c r="U29" s="130">
        <v>149.14601024000001</v>
      </c>
      <c r="V29" s="130">
        <v>936.71728275999999</v>
      </c>
      <c r="W29" s="130"/>
      <c r="X29" s="130"/>
      <c r="Y29" s="130"/>
      <c r="Z29" s="130"/>
      <c r="AA29" s="130"/>
      <c r="AB29" s="130"/>
    </row>
    <row r="30" spans="1:28" hidden="1" outlineLevel="1">
      <c r="A30" s="9">
        <v>41122</v>
      </c>
      <c r="B30" s="130">
        <v>2531.8881817000001</v>
      </c>
      <c r="C30" s="130">
        <v>1662.45092258</v>
      </c>
      <c r="D30" s="130">
        <v>1192.68805778</v>
      </c>
      <c r="E30" s="130">
        <v>551.25486215000001</v>
      </c>
      <c r="F30" s="130">
        <v>316.60815380999998</v>
      </c>
      <c r="G30" s="130">
        <v>324.82504182000002</v>
      </c>
      <c r="H30" s="130">
        <v>469.76286479999999</v>
      </c>
      <c r="I30" s="130">
        <v>13.774974569999999</v>
      </c>
      <c r="J30" s="130">
        <v>72.233236849999997</v>
      </c>
      <c r="K30" s="130">
        <v>383.75465337999998</v>
      </c>
      <c r="L30" s="130">
        <v>721.88386930000001</v>
      </c>
      <c r="M30" s="130">
        <v>198.69302463</v>
      </c>
      <c r="N30" s="130">
        <v>1.7915690399999999</v>
      </c>
      <c r="O30" s="130">
        <v>23.798165269999998</v>
      </c>
      <c r="P30" s="130">
        <v>173.10329032000001</v>
      </c>
      <c r="Q30" s="130">
        <v>523.19084467000005</v>
      </c>
      <c r="R30" s="130">
        <v>9.3411180700000003</v>
      </c>
      <c r="S30" s="130">
        <v>38.611546390000001</v>
      </c>
      <c r="T30" s="130">
        <v>475.23818021</v>
      </c>
      <c r="U30" s="130">
        <v>147.55338982000001</v>
      </c>
      <c r="V30" s="130">
        <v>931.24786931000006</v>
      </c>
      <c r="W30" s="130"/>
      <c r="X30" s="130"/>
      <c r="Y30" s="130"/>
      <c r="Z30" s="130"/>
      <c r="AA30" s="130"/>
      <c r="AB30" s="130"/>
    </row>
    <row r="31" spans="1:28" hidden="1" outlineLevel="1">
      <c r="A31" s="9">
        <v>41153</v>
      </c>
      <c r="B31" s="130">
        <v>2519.4167318899999</v>
      </c>
      <c r="C31" s="130">
        <v>1656.96908751</v>
      </c>
      <c r="D31" s="130">
        <v>1206.6211392800001</v>
      </c>
      <c r="E31" s="130">
        <v>554.50918048999995</v>
      </c>
      <c r="F31" s="130">
        <v>324.04251916999999</v>
      </c>
      <c r="G31" s="130">
        <v>328.06943962000003</v>
      </c>
      <c r="H31" s="130">
        <v>450.34794822999999</v>
      </c>
      <c r="I31" s="130">
        <v>11.323848720000001</v>
      </c>
      <c r="J31" s="130">
        <v>68.348083189999997</v>
      </c>
      <c r="K31" s="130">
        <v>370.67601631999997</v>
      </c>
      <c r="L31" s="130">
        <v>714.54572645999997</v>
      </c>
      <c r="M31" s="130">
        <v>199.95464663999999</v>
      </c>
      <c r="N31" s="130">
        <v>1.6937133600000001</v>
      </c>
      <c r="O31" s="130">
        <v>23.332060049999999</v>
      </c>
      <c r="P31" s="130">
        <v>174.92887322999999</v>
      </c>
      <c r="Q31" s="130">
        <v>514.59107982</v>
      </c>
      <c r="R31" s="130">
        <v>9.3616806599999993</v>
      </c>
      <c r="S31" s="130">
        <v>38.069249329999998</v>
      </c>
      <c r="T31" s="130">
        <v>467.16014983000002</v>
      </c>
      <c r="U31" s="130">
        <v>147.90191791999999</v>
      </c>
      <c r="V31" s="130">
        <v>890.45222967999996</v>
      </c>
      <c r="W31" s="130"/>
      <c r="X31" s="130"/>
      <c r="Y31" s="130"/>
      <c r="Z31" s="130"/>
      <c r="AA31" s="130"/>
      <c r="AB31" s="130"/>
    </row>
    <row r="32" spans="1:28" hidden="1" outlineLevel="1">
      <c r="A32" s="9">
        <v>41183</v>
      </c>
      <c r="B32" s="130">
        <v>2504.8536799200001</v>
      </c>
      <c r="C32" s="130">
        <v>1652.60391015</v>
      </c>
      <c r="D32" s="130">
        <v>1220.7794477499999</v>
      </c>
      <c r="E32" s="130">
        <v>561.28766914000005</v>
      </c>
      <c r="F32" s="130">
        <v>314.59863675000003</v>
      </c>
      <c r="G32" s="130">
        <v>344.89314186000001</v>
      </c>
      <c r="H32" s="130">
        <v>431.82446240000002</v>
      </c>
      <c r="I32" s="130">
        <v>13.9501835</v>
      </c>
      <c r="J32" s="130">
        <v>65.744594059999997</v>
      </c>
      <c r="K32" s="130">
        <v>352.12968483999998</v>
      </c>
      <c r="L32" s="130">
        <v>705.27592785000002</v>
      </c>
      <c r="M32" s="130">
        <v>199.10513055999999</v>
      </c>
      <c r="N32" s="130">
        <v>2.0057803299999999</v>
      </c>
      <c r="O32" s="130">
        <v>22.764300609999999</v>
      </c>
      <c r="P32" s="130">
        <v>174.33504962000001</v>
      </c>
      <c r="Q32" s="130">
        <v>506.17079729</v>
      </c>
      <c r="R32" s="130">
        <v>10.483292240000001</v>
      </c>
      <c r="S32" s="130">
        <v>38.003521769999999</v>
      </c>
      <c r="T32" s="130">
        <v>457.68398328000001</v>
      </c>
      <c r="U32" s="130">
        <v>146.97384192000001</v>
      </c>
      <c r="V32" s="130">
        <v>880.37798566000004</v>
      </c>
      <c r="W32" s="130"/>
      <c r="X32" s="130"/>
      <c r="Y32" s="130"/>
      <c r="Z32" s="130"/>
      <c r="AA32" s="130"/>
      <c r="AB32" s="130"/>
    </row>
    <row r="33" spans="1:28" hidden="1" outlineLevel="1">
      <c r="A33" s="9">
        <v>41214</v>
      </c>
      <c r="B33" s="130">
        <v>2490.0797946900002</v>
      </c>
      <c r="C33" s="130">
        <v>1643.2725212800001</v>
      </c>
      <c r="D33" s="130">
        <v>1221.1528514500001</v>
      </c>
      <c r="E33" s="130">
        <v>562.01504977000002</v>
      </c>
      <c r="F33" s="130">
        <v>330.84720569000001</v>
      </c>
      <c r="G33" s="130">
        <v>328.29059598999999</v>
      </c>
      <c r="H33" s="130">
        <v>422.11966983000002</v>
      </c>
      <c r="I33" s="130">
        <v>13.897410199999999</v>
      </c>
      <c r="J33" s="130">
        <v>67.812237379999999</v>
      </c>
      <c r="K33" s="130">
        <v>340.41002225</v>
      </c>
      <c r="L33" s="130">
        <v>696.97587339999995</v>
      </c>
      <c r="M33" s="130">
        <v>198.28705578</v>
      </c>
      <c r="N33" s="130">
        <v>2.0806683499999998</v>
      </c>
      <c r="O33" s="130">
        <v>22.77651771</v>
      </c>
      <c r="P33" s="130">
        <v>173.42986972</v>
      </c>
      <c r="Q33" s="130">
        <v>498.68881762000001</v>
      </c>
      <c r="R33" s="130">
        <v>10.59867933</v>
      </c>
      <c r="S33" s="130">
        <v>37.743542929999997</v>
      </c>
      <c r="T33" s="130">
        <v>450.34659535999998</v>
      </c>
      <c r="U33" s="130">
        <v>149.83140001000001</v>
      </c>
      <c r="V33" s="130">
        <v>898.57539630999997</v>
      </c>
      <c r="W33" s="130"/>
      <c r="X33" s="130"/>
      <c r="Y33" s="130"/>
      <c r="Z33" s="130"/>
      <c r="AA33" s="130"/>
      <c r="AB33" s="130"/>
    </row>
    <row r="34" spans="1:28" hidden="1" outlineLevel="1">
      <c r="A34" s="9">
        <v>41244</v>
      </c>
      <c r="B34" s="130">
        <v>2389.0122614000002</v>
      </c>
      <c r="C34" s="130">
        <v>1614.72618233</v>
      </c>
      <c r="D34" s="130">
        <v>1216.1849730599999</v>
      </c>
      <c r="E34" s="130">
        <v>561.36445802000003</v>
      </c>
      <c r="F34" s="130">
        <v>333.53757062</v>
      </c>
      <c r="G34" s="130">
        <v>321.28294441999998</v>
      </c>
      <c r="H34" s="130">
        <v>398.54120927000002</v>
      </c>
      <c r="I34" s="130">
        <v>10.38718272</v>
      </c>
      <c r="J34" s="130">
        <v>62.383608160000001</v>
      </c>
      <c r="K34" s="130">
        <v>325.77041838999997</v>
      </c>
      <c r="L34" s="130">
        <v>668.03307643999995</v>
      </c>
      <c r="M34" s="130">
        <v>194.80198621</v>
      </c>
      <c r="N34" s="130">
        <v>2.0399335199999999</v>
      </c>
      <c r="O34" s="130">
        <v>21.317778430000001</v>
      </c>
      <c r="P34" s="130">
        <v>171.44427425999999</v>
      </c>
      <c r="Q34" s="130">
        <v>473.23109023000001</v>
      </c>
      <c r="R34" s="130">
        <v>10.56214108</v>
      </c>
      <c r="S34" s="130">
        <v>36.429792740000003</v>
      </c>
      <c r="T34" s="130">
        <v>426.23915641000002</v>
      </c>
      <c r="U34" s="130">
        <v>106.25300263</v>
      </c>
      <c r="V34" s="130">
        <v>680.77117733</v>
      </c>
      <c r="W34" s="130"/>
      <c r="X34" s="130"/>
      <c r="Y34" s="130"/>
      <c r="Z34" s="130"/>
      <c r="AA34" s="130"/>
      <c r="AB34" s="130"/>
    </row>
    <row r="35" spans="1:28" hidden="1" outlineLevel="1">
      <c r="A35" s="9">
        <v>41275</v>
      </c>
      <c r="B35" s="130">
        <v>2359.9884456</v>
      </c>
      <c r="C35" s="130">
        <v>1614.5218403599999</v>
      </c>
      <c r="D35" s="130">
        <v>1222.21587899</v>
      </c>
      <c r="E35" s="130">
        <v>572.14012948000004</v>
      </c>
      <c r="F35" s="130">
        <v>335.64180034999998</v>
      </c>
      <c r="G35" s="130">
        <v>314.43394916</v>
      </c>
      <c r="H35" s="130">
        <v>392.30596136999998</v>
      </c>
      <c r="I35" s="130">
        <v>10.2544057</v>
      </c>
      <c r="J35" s="130">
        <v>61.733619560000001</v>
      </c>
      <c r="K35" s="130">
        <v>320.31793611000001</v>
      </c>
      <c r="L35" s="130">
        <v>647.06347651999999</v>
      </c>
      <c r="M35" s="130">
        <v>177.86536214</v>
      </c>
      <c r="N35" s="130">
        <v>2.09378397</v>
      </c>
      <c r="O35" s="130">
        <v>11.477888569999999</v>
      </c>
      <c r="P35" s="130">
        <v>164.29368959999999</v>
      </c>
      <c r="Q35" s="130">
        <v>469.19811437999999</v>
      </c>
      <c r="R35" s="130">
        <v>10.633611200000001</v>
      </c>
      <c r="S35" s="130">
        <v>36.331941639999997</v>
      </c>
      <c r="T35" s="130">
        <v>422.23256154000001</v>
      </c>
      <c r="U35" s="130">
        <v>98.403128719999998</v>
      </c>
      <c r="V35" s="130">
        <v>640.17779062</v>
      </c>
      <c r="W35" s="130"/>
      <c r="X35" s="130"/>
      <c r="Y35" s="130"/>
      <c r="Z35" s="130"/>
      <c r="AA35" s="130"/>
      <c r="AB35" s="130"/>
    </row>
    <row r="36" spans="1:28" hidden="1" outlineLevel="1">
      <c r="A36" s="9">
        <v>41306</v>
      </c>
      <c r="B36" s="130">
        <v>2348.4246677800002</v>
      </c>
      <c r="C36" s="130">
        <v>1604.8909481999999</v>
      </c>
      <c r="D36" s="130">
        <v>1222.9422377200001</v>
      </c>
      <c r="E36" s="130">
        <v>592.15906422</v>
      </c>
      <c r="F36" s="130">
        <v>326.04982237000002</v>
      </c>
      <c r="G36" s="130">
        <v>304.73335113000002</v>
      </c>
      <c r="H36" s="130">
        <v>381.94871047999999</v>
      </c>
      <c r="I36" s="130">
        <v>28.2511495</v>
      </c>
      <c r="J36" s="130">
        <v>49.273947450000001</v>
      </c>
      <c r="K36" s="130">
        <v>304.42361353000001</v>
      </c>
      <c r="L36" s="130">
        <v>643.09488052999995</v>
      </c>
      <c r="M36" s="130">
        <v>177.49058779999999</v>
      </c>
      <c r="N36" s="130">
        <v>10.273737949999999</v>
      </c>
      <c r="O36" s="130">
        <v>10.798487359999999</v>
      </c>
      <c r="P36" s="130">
        <v>156.41836248999999</v>
      </c>
      <c r="Q36" s="130">
        <v>465.60429273</v>
      </c>
      <c r="R36" s="130">
        <v>41.587234219999999</v>
      </c>
      <c r="S36" s="130">
        <v>23.53699898</v>
      </c>
      <c r="T36" s="130">
        <v>400.48005953000001</v>
      </c>
      <c r="U36" s="130">
        <v>100.43883905</v>
      </c>
      <c r="V36" s="130">
        <v>643.37699396999994</v>
      </c>
      <c r="W36" s="130"/>
      <c r="X36" s="130"/>
      <c r="Y36" s="130"/>
      <c r="Z36" s="130"/>
      <c r="AA36" s="130"/>
      <c r="AB36" s="130"/>
    </row>
    <row r="37" spans="1:28" hidden="1" outlineLevel="1">
      <c r="A37" s="9">
        <v>41334</v>
      </c>
      <c r="B37" s="130">
        <v>2344.2253967699999</v>
      </c>
      <c r="C37" s="130">
        <v>1603.93399477</v>
      </c>
      <c r="D37" s="130">
        <v>1228.5376002999999</v>
      </c>
      <c r="E37" s="130">
        <v>607.08711765999999</v>
      </c>
      <c r="F37" s="130">
        <v>320.08753660000002</v>
      </c>
      <c r="G37" s="130">
        <v>301.36294604</v>
      </c>
      <c r="H37" s="130">
        <v>375.39639447000002</v>
      </c>
      <c r="I37" s="130">
        <v>29.004514390000001</v>
      </c>
      <c r="J37" s="130">
        <v>47.854247559999997</v>
      </c>
      <c r="K37" s="130">
        <v>298.53763251999999</v>
      </c>
      <c r="L37" s="130">
        <v>637.11138882</v>
      </c>
      <c r="M37" s="130">
        <v>177.08276584000001</v>
      </c>
      <c r="N37" s="130">
        <v>10.41613708</v>
      </c>
      <c r="O37" s="130">
        <v>11.01053196</v>
      </c>
      <c r="P37" s="130">
        <v>155.6560968</v>
      </c>
      <c r="Q37" s="130">
        <v>460.02862298000002</v>
      </c>
      <c r="R37" s="130">
        <v>42.721420909999999</v>
      </c>
      <c r="S37" s="130">
        <v>23.294448540000001</v>
      </c>
      <c r="T37" s="130">
        <v>394.01275353</v>
      </c>
      <c r="U37" s="130">
        <v>103.18001318</v>
      </c>
      <c r="V37" s="130">
        <v>675.13632129999996</v>
      </c>
      <c r="W37" s="130"/>
      <c r="X37" s="130"/>
      <c r="Y37" s="130"/>
      <c r="Z37" s="130"/>
      <c r="AA37" s="130"/>
      <c r="AB37" s="130"/>
    </row>
    <row r="38" spans="1:28" hidden="1" outlineLevel="1">
      <c r="A38" s="9">
        <v>41365</v>
      </c>
      <c r="B38" s="130">
        <v>2372.83131323</v>
      </c>
      <c r="C38" s="130">
        <v>1629.4320786599999</v>
      </c>
      <c r="D38" s="130">
        <v>1260.2405523899999</v>
      </c>
      <c r="E38" s="130">
        <v>638.60294421000003</v>
      </c>
      <c r="F38" s="130">
        <v>321.89232822999998</v>
      </c>
      <c r="G38" s="130">
        <v>299.74527995</v>
      </c>
      <c r="H38" s="130">
        <v>369.19152627</v>
      </c>
      <c r="I38" s="130">
        <v>29.92017959</v>
      </c>
      <c r="J38" s="130">
        <v>46.894422079999998</v>
      </c>
      <c r="K38" s="130">
        <v>292.3769246</v>
      </c>
      <c r="L38" s="130">
        <v>632.90220111999997</v>
      </c>
      <c r="M38" s="130">
        <v>177.83557087</v>
      </c>
      <c r="N38" s="130">
        <v>10.51932553</v>
      </c>
      <c r="O38" s="130">
        <v>11.502302759999999</v>
      </c>
      <c r="P38" s="130">
        <v>155.81394258</v>
      </c>
      <c r="Q38" s="130">
        <v>455.06663025</v>
      </c>
      <c r="R38" s="130">
        <v>43.826274720000001</v>
      </c>
      <c r="S38" s="130">
        <v>23.282281860000001</v>
      </c>
      <c r="T38" s="130">
        <v>387.95807366999998</v>
      </c>
      <c r="U38" s="130">
        <v>110.49703345</v>
      </c>
      <c r="V38" s="130">
        <v>678.45319705999998</v>
      </c>
      <c r="W38" s="130"/>
      <c r="X38" s="130"/>
      <c r="Y38" s="130"/>
      <c r="Z38" s="130"/>
      <c r="AA38" s="130"/>
      <c r="AB38" s="130"/>
    </row>
    <row r="39" spans="1:28" hidden="1" outlineLevel="1">
      <c r="A39" s="9">
        <v>41395</v>
      </c>
      <c r="B39" s="130">
        <v>2346.8300847999999</v>
      </c>
      <c r="C39" s="130">
        <v>1617.0387511900001</v>
      </c>
      <c r="D39" s="130">
        <v>1266.1487878999999</v>
      </c>
      <c r="E39" s="130">
        <v>651.98871355000006</v>
      </c>
      <c r="F39" s="130">
        <v>320.32478092000002</v>
      </c>
      <c r="G39" s="130">
        <v>293.83529342999998</v>
      </c>
      <c r="H39" s="130">
        <v>350.88996329000003</v>
      </c>
      <c r="I39" s="130">
        <v>28.411835369999999</v>
      </c>
      <c r="J39" s="130">
        <v>40.658869950000003</v>
      </c>
      <c r="K39" s="130">
        <v>281.81925797000002</v>
      </c>
      <c r="L39" s="130">
        <v>623.08159145000002</v>
      </c>
      <c r="M39" s="130">
        <v>174.28082986000001</v>
      </c>
      <c r="N39" s="130">
        <v>11.001806050000001</v>
      </c>
      <c r="O39" s="130">
        <v>10.4735665</v>
      </c>
      <c r="P39" s="130">
        <v>152.80545731000001</v>
      </c>
      <c r="Q39" s="130">
        <v>448.80076158999998</v>
      </c>
      <c r="R39" s="130">
        <v>44.192605469999997</v>
      </c>
      <c r="S39" s="130">
        <v>23.142511899999999</v>
      </c>
      <c r="T39" s="130">
        <v>381.46564422</v>
      </c>
      <c r="U39" s="130">
        <v>106.70974216</v>
      </c>
      <c r="V39" s="130">
        <v>675.65528101999996</v>
      </c>
      <c r="W39" s="130"/>
      <c r="X39" s="130"/>
      <c r="Y39" s="130"/>
      <c r="Z39" s="130"/>
      <c r="AA39" s="130"/>
      <c r="AB39" s="130"/>
    </row>
    <row r="40" spans="1:28" hidden="1" outlineLevel="1">
      <c r="A40" s="9">
        <v>41426</v>
      </c>
      <c r="B40" s="130">
        <v>2339.0128577099999</v>
      </c>
      <c r="C40" s="130">
        <v>1610.2239905900001</v>
      </c>
      <c r="D40" s="130">
        <v>1267.0168681099999</v>
      </c>
      <c r="E40" s="130">
        <v>650.65414176000002</v>
      </c>
      <c r="F40" s="130">
        <v>318.98001386999999</v>
      </c>
      <c r="G40" s="130">
        <v>297.38271248000001</v>
      </c>
      <c r="H40" s="130">
        <v>343.20712248000001</v>
      </c>
      <c r="I40" s="130">
        <v>25.666477610000001</v>
      </c>
      <c r="J40" s="130">
        <v>40.380508689999999</v>
      </c>
      <c r="K40" s="130">
        <v>277.16013617999999</v>
      </c>
      <c r="L40" s="130">
        <v>620.36940773000003</v>
      </c>
      <c r="M40" s="130">
        <v>173.94698439000001</v>
      </c>
      <c r="N40" s="130">
        <v>10.739948569999999</v>
      </c>
      <c r="O40" s="130">
        <v>10.07515757</v>
      </c>
      <c r="P40" s="130">
        <v>153.13187825</v>
      </c>
      <c r="Q40" s="130">
        <v>446.42242334000002</v>
      </c>
      <c r="R40" s="130">
        <v>44.868994630000003</v>
      </c>
      <c r="S40" s="130">
        <v>23.16158317</v>
      </c>
      <c r="T40" s="130">
        <v>378.39184554000002</v>
      </c>
      <c r="U40" s="130">
        <v>108.41945939</v>
      </c>
      <c r="V40" s="130">
        <v>671.47097226000005</v>
      </c>
      <c r="W40" s="130"/>
      <c r="X40" s="130"/>
      <c r="Y40" s="130"/>
      <c r="Z40" s="130"/>
      <c r="AA40" s="130"/>
      <c r="AB40" s="130"/>
    </row>
    <row r="41" spans="1:28" hidden="1" outlineLevel="1">
      <c r="A41" s="9">
        <v>41456</v>
      </c>
      <c r="B41" s="130">
        <v>2332.6859921400001</v>
      </c>
      <c r="C41" s="130">
        <v>1610.04392297</v>
      </c>
      <c r="D41" s="130">
        <v>1276.2717745699999</v>
      </c>
      <c r="E41" s="130">
        <v>659.92728518000001</v>
      </c>
      <c r="F41" s="130">
        <v>320.65458961000002</v>
      </c>
      <c r="G41" s="130">
        <v>295.68989978000002</v>
      </c>
      <c r="H41" s="130">
        <v>333.77214839999999</v>
      </c>
      <c r="I41" s="130">
        <v>24.474333009999999</v>
      </c>
      <c r="J41" s="130">
        <v>39.332781269999998</v>
      </c>
      <c r="K41" s="130">
        <v>269.96503411999998</v>
      </c>
      <c r="L41" s="130">
        <v>614.37067911999998</v>
      </c>
      <c r="M41" s="130">
        <v>175.75814962000001</v>
      </c>
      <c r="N41" s="130">
        <v>11.32088165</v>
      </c>
      <c r="O41" s="130">
        <v>10.004885979999999</v>
      </c>
      <c r="P41" s="130">
        <v>154.43238199000001</v>
      </c>
      <c r="Q41" s="130">
        <v>438.61252949999999</v>
      </c>
      <c r="R41" s="130">
        <v>45.564089719999998</v>
      </c>
      <c r="S41" s="130">
        <v>21.386849990000002</v>
      </c>
      <c r="T41" s="130">
        <v>371.66158978999999</v>
      </c>
      <c r="U41" s="130">
        <v>108.27139004999999</v>
      </c>
      <c r="V41" s="130">
        <v>665.01916932999995</v>
      </c>
      <c r="W41" s="130"/>
      <c r="X41" s="130"/>
      <c r="Y41" s="130"/>
      <c r="Z41" s="130"/>
      <c r="AA41" s="130"/>
      <c r="AB41" s="130"/>
    </row>
    <row r="42" spans="1:28" hidden="1" outlineLevel="1">
      <c r="A42" s="9">
        <v>41487</v>
      </c>
      <c r="B42" s="130">
        <v>2357.5025115600001</v>
      </c>
      <c r="C42" s="130">
        <v>1635.4604433300001</v>
      </c>
      <c r="D42" s="130">
        <v>1306.4343819000001</v>
      </c>
      <c r="E42" s="130">
        <v>685.73652669000001</v>
      </c>
      <c r="F42" s="130">
        <v>324.91361632000002</v>
      </c>
      <c r="G42" s="130">
        <v>295.78423888999998</v>
      </c>
      <c r="H42" s="130">
        <v>329.02606143000003</v>
      </c>
      <c r="I42" s="130">
        <v>24.939277390000001</v>
      </c>
      <c r="J42" s="130">
        <v>38.488994550000001</v>
      </c>
      <c r="K42" s="130">
        <v>265.59778949000003</v>
      </c>
      <c r="L42" s="130">
        <v>610.46222469999998</v>
      </c>
      <c r="M42" s="130">
        <v>175.97706682</v>
      </c>
      <c r="N42" s="130">
        <v>11.38985503</v>
      </c>
      <c r="O42" s="130">
        <v>10.03228086</v>
      </c>
      <c r="P42" s="130">
        <v>154.55493093000001</v>
      </c>
      <c r="Q42" s="130">
        <v>434.48515787999997</v>
      </c>
      <c r="R42" s="130">
        <v>46.566968920000001</v>
      </c>
      <c r="S42" s="130">
        <v>21.617464009999999</v>
      </c>
      <c r="T42" s="130">
        <v>366.30072495000002</v>
      </c>
      <c r="U42" s="130">
        <v>111.57984353000001</v>
      </c>
      <c r="V42" s="130">
        <v>654.99528948</v>
      </c>
      <c r="W42" s="130"/>
      <c r="X42" s="130"/>
      <c r="Y42" s="130"/>
      <c r="Z42" s="130"/>
      <c r="AA42" s="130"/>
      <c r="AB42" s="130"/>
    </row>
    <row r="43" spans="1:28" hidden="1" outlineLevel="1">
      <c r="A43" s="9">
        <v>41518</v>
      </c>
      <c r="B43" s="130">
        <v>2352.8563134699998</v>
      </c>
      <c r="C43" s="130">
        <v>1639.8347676000001</v>
      </c>
      <c r="D43" s="130">
        <v>1317.04384476</v>
      </c>
      <c r="E43" s="130">
        <v>697.63241958000003</v>
      </c>
      <c r="F43" s="130">
        <v>329.60687891999999</v>
      </c>
      <c r="G43" s="130">
        <v>289.80454626</v>
      </c>
      <c r="H43" s="130">
        <v>322.79092284000001</v>
      </c>
      <c r="I43" s="130">
        <v>24.293873479999998</v>
      </c>
      <c r="J43" s="130">
        <v>37.41972603</v>
      </c>
      <c r="K43" s="130">
        <v>261.07732333000001</v>
      </c>
      <c r="L43" s="130">
        <v>597.00837850000005</v>
      </c>
      <c r="M43" s="130">
        <v>174.45811137999999</v>
      </c>
      <c r="N43" s="130">
        <v>11.42737086</v>
      </c>
      <c r="O43" s="130">
        <v>9.7924314199999998</v>
      </c>
      <c r="P43" s="130">
        <v>153.23830910000001</v>
      </c>
      <c r="Q43" s="130">
        <v>422.55026712</v>
      </c>
      <c r="R43" s="130">
        <v>39.576793549999998</v>
      </c>
      <c r="S43" s="130">
        <v>21.827137960000002</v>
      </c>
      <c r="T43" s="130">
        <v>361.14633560999999</v>
      </c>
      <c r="U43" s="130">
        <v>116.01316737000001</v>
      </c>
      <c r="V43" s="130">
        <v>659.15757514999996</v>
      </c>
      <c r="W43" s="130"/>
      <c r="X43" s="130"/>
      <c r="Y43" s="130"/>
      <c r="Z43" s="130"/>
      <c r="AA43" s="130"/>
      <c r="AB43" s="130"/>
    </row>
    <row r="44" spans="1:28" hidden="1" outlineLevel="1">
      <c r="A44" s="9">
        <v>41548</v>
      </c>
      <c r="B44" s="130">
        <v>2350.8746586299999</v>
      </c>
      <c r="C44" s="130">
        <v>1636.6641463599999</v>
      </c>
      <c r="D44" s="130">
        <v>1322.02032403</v>
      </c>
      <c r="E44" s="130">
        <v>704.93151988</v>
      </c>
      <c r="F44" s="130">
        <v>327.07522352000001</v>
      </c>
      <c r="G44" s="130">
        <v>290.01358062999998</v>
      </c>
      <c r="H44" s="130">
        <v>314.64382232999998</v>
      </c>
      <c r="I44" s="130">
        <v>24.570487490000001</v>
      </c>
      <c r="J44" s="130">
        <v>34.580033880000002</v>
      </c>
      <c r="K44" s="130">
        <v>255.49330096</v>
      </c>
      <c r="L44" s="130">
        <v>592.50806401</v>
      </c>
      <c r="M44" s="130">
        <v>174.25665411</v>
      </c>
      <c r="N44" s="130">
        <v>11.80295194</v>
      </c>
      <c r="O44" s="130">
        <v>9.4594970299999996</v>
      </c>
      <c r="P44" s="130">
        <v>152.99420513999999</v>
      </c>
      <c r="Q44" s="130">
        <v>418.2514099</v>
      </c>
      <c r="R44" s="130">
        <v>34.901003179999996</v>
      </c>
      <c r="S44" s="130">
        <v>21.79548235</v>
      </c>
      <c r="T44" s="130">
        <v>361.55492436999998</v>
      </c>
      <c r="U44" s="130">
        <v>121.70244826</v>
      </c>
      <c r="V44" s="130">
        <v>654.82663556</v>
      </c>
      <c r="W44" s="130"/>
      <c r="X44" s="130"/>
      <c r="Y44" s="130"/>
      <c r="Z44" s="130"/>
      <c r="AA44" s="130"/>
      <c r="AB44" s="130"/>
    </row>
    <row r="45" spans="1:28" hidden="1" outlineLevel="1">
      <c r="A45" s="9">
        <v>41579</v>
      </c>
      <c r="B45" s="130">
        <v>2309.8645054899998</v>
      </c>
      <c r="C45" s="130">
        <v>1603.71551514</v>
      </c>
      <c r="D45" s="130">
        <v>1312.46382027</v>
      </c>
      <c r="E45" s="130">
        <v>697.01112001000001</v>
      </c>
      <c r="F45" s="130">
        <v>329.70668881</v>
      </c>
      <c r="G45" s="130">
        <v>285.74601145000003</v>
      </c>
      <c r="H45" s="130">
        <v>291.25169486999999</v>
      </c>
      <c r="I45" s="130">
        <v>8.6592233899999993</v>
      </c>
      <c r="J45" s="130">
        <v>34.307406010000001</v>
      </c>
      <c r="K45" s="130">
        <v>248.28506547000001</v>
      </c>
      <c r="L45" s="130">
        <v>581.98659253000005</v>
      </c>
      <c r="M45" s="130">
        <v>172.19825122</v>
      </c>
      <c r="N45" s="130">
        <v>11.73660055</v>
      </c>
      <c r="O45" s="130">
        <v>9.3193469100000002</v>
      </c>
      <c r="P45" s="130">
        <v>151.14230376</v>
      </c>
      <c r="Q45" s="130">
        <v>409.78834131000002</v>
      </c>
      <c r="R45" s="130">
        <v>40.269252000000002</v>
      </c>
      <c r="S45" s="130">
        <v>21.690204909999999</v>
      </c>
      <c r="T45" s="130">
        <v>347.82888439999999</v>
      </c>
      <c r="U45" s="130">
        <v>124.16239782</v>
      </c>
      <c r="V45" s="130">
        <v>643.84425243999999</v>
      </c>
      <c r="W45" s="130"/>
      <c r="X45" s="130"/>
      <c r="Y45" s="130"/>
      <c r="Z45" s="130"/>
      <c r="AA45" s="130"/>
      <c r="AB45" s="130"/>
    </row>
    <row r="46" spans="1:28" hidden="1" outlineLevel="1">
      <c r="A46" s="9">
        <v>41609</v>
      </c>
      <c r="B46" s="130">
        <v>2300.8540196700001</v>
      </c>
      <c r="C46" s="130">
        <v>1592.5711607000001</v>
      </c>
      <c r="D46" s="130">
        <v>1310.46609384</v>
      </c>
      <c r="E46" s="130">
        <v>696.11088029999996</v>
      </c>
      <c r="F46" s="130">
        <v>329.38822703</v>
      </c>
      <c r="G46" s="130">
        <v>284.96698651000003</v>
      </c>
      <c r="H46" s="130">
        <v>282.10506686000002</v>
      </c>
      <c r="I46" s="130">
        <v>8.1256584499999995</v>
      </c>
      <c r="J46" s="130">
        <v>32.656033469999997</v>
      </c>
      <c r="K46" s="130">
        <v>241.32337494000001</v>
      </c>
      <c r="L46" s="130">
        <v>569.90693940999995</v>
      </c>
      <c r="M46" s="130">
        <v>170.78189355999999</v>
      </c>
      <c r="N46" s="130">
        <v>11.755166429999999</v>
      </c>
      <c r="O46" s="130">
        <v>9.5013443199999994</v>
      </c>
      <c r="P46" s="130">
        <v>149.52538281</v>
      </c>
      <c r="Q46" s="130">
        <v>399.12504584999999</v>
      </c>
      <c r="R46" s="130">
        <v>40.314791419999999</v>
      </c>
      <c r="S46" s="130">
        <v>21.728289149999998</v>
      </c>
      <c r="T46" s="130">
        <v>337.08196528000002</v>
      </c>
      <c r="U46" s="130">
        <v>138.37591956</v>
      </c>
      <c r="V46" s="130">
        <v>629.78135739000004</v>
      </c>
      <c r="W46" s="130"/>
      <c r="X46" s="130"/>
      <c r="Y46" s="130"/>
      <c r="Z46" s="130"/>
      <c r="AA46" s="130"/>
      <c r="AB46" s="130"/>
    </row>
    <row r="47" spans="1:28" hidden="1" outlineLevel="1">
      <c r="A47" s="9">
        <v>41640</v>
      </c>
      <c r="B47" s="130">
        <v>2274.2287298000001</v>
      </c>
      <c r="C47" s="130">
        <v>1607.91848086</v>
      </c>
      <c r="D47" s="130">
        <v>1325.6685116399999</v>
      </c>
      <c r="E47" s="130">
        <v>707.13599553999995</v>
      </c>
      <c r="F47" s="130">
        <v>332.67703383999998</v>
      </c>
      <c r="G47" s="130">
        <v>285.85548225999997</v>
      </c>
      <c r="H47" s="130">
        <v>282.24996922000003</v>
      </c>
      <c r="I47" s="130">
        <v>7.7753862199999997</v>
      </c>
      <c r="J47" s="130">
        <v>31.997478220000001</v>
      </c>
      <c r="K47" s="130">
        <v>242.47710477999999</v>
      </c>
      <c r="L47" s="130">
        <v>543.80848036999998</v>
      </c>
      <c r="M47" s="130">
        <v>169.16688690000001</v>
      </c>
      <c r="N47" s="130">
        <v>11.608423549999999</v>
      </c>
      <c r="O47" s="130">
        <v>10.61648647</v>
      </c>
      <c r="P47" s="130">
        <v>146.94197688</v>
      </c>
      <c r="Q47" s="130">
        <v>374.64159346999998</v>
      </c>
      <c r="R47" s="130">
        <v>39.625794200000001</v>
      </c>
      <c r="S47" s="130">
        <v>12.228338519999999</v>
      </c>
      <c r="T47" s="130">
        <v>322.78746074999998</v>
      </c>
      <c r="U47" s="130">
        <v>122.50176857</v>
      </c>
      <c r="V47" s="130">
        <v>600.70081162999998</v>
      </c>
      <c r="W47" s="130"/>
      <c r="X47" s="130"/>
      <c r="Y47" s="130"/>
      <c r="Z47" s="130"/>
      <c r="AA47" s="130"/>
      <c r="AB47" s="130"/>
    </row>
    <row r="48" spans="1:28" hidden="1" outlineLevel="1">
      <c r="A48" s="9">
        <v>41671</v>
      </c>
      <c r="B48" s="130">
        <v>2446.8581159099999</v>
      </c>
      <c r="C48" s="130">
        <v>1689.6303932400001</v>
      </c>
      <c r="D48" s="130">
        <v>1340.64755898</v>
      </c>
      <c r="E48" s="130">
        <v>720.77976235000006</v>
      </c>
      <c r="F48" s="130">
        <v>333.32002477999998</v>
      </c>
      <c r="G48" s="130">
        <v>286.54777185</v>
      </c>
      <c r="H48" s="130">
        <v>348.98283426</v>
      </c>
      <c r="I48" s="130">
        <v>9.7529050599999998</v>
      </c>
      <c r="J48" s="130">
        <v>40.094023989999997</v>
      </c>
      <c r="K48" s="130">
        <v>299.13590520999998</v>
      </c>
      <c r="L48" s="130">
        <v>627.49168767000003</v>
      </c>
      <c r="M48" s="130">
        <v>168.29545185999999</v>
      </c>
      <c r="N48" s="130">
        <v>6.1437108199999999</v>
      </c>
      <c r="O48" s="130">
        <v>27.351238420000001</v>
      </c>
      <c r="P48" s="130">
        <v>134.80050262</v>
      </c>
      <c r="Q48" s="130">
        <v>459.19623581000002</v>
      </c>
      <c r="R48" s="130">
        <v>32.506164630000001</v>
      </c>
      <c r="S48" s="130">
        <v>75.708568170000007</v>
      </c>
      <c r="T48" s="130">
        <v>350.98150300999998</v>
      </c>
      <c r="U48" s="130">
        <v>129.73603499999999</v>
      </c>
      <c r="V48" s="130">
        <v>676.92618707999998</v>
      </c>
      <c r="W48" s="130"/>
      <c r="X48" s="130"/>
      <c r="Y48" s="130"/>
      <c r="Z48" s="130"/>
      <c r="AA48" s="130"/>
      <c r="AB48" s="130"/>
    </row>
    <row r="49" spans="1:28" hidden="1" outlineLevel="1">
      <c r="A49" s="9">
        <v>41699</v>
      </c>
      <c r="B49" s="130">
        <v>2512.4652011799999</v>
      </c>
      <c r="C49" s="130">
        <v>1827.45182703</v>
      </c>
      <c r="D49" s="130">
        <v>1371.35924157</v>
      </c>
      <c r="E49" s="130">
        <v>756.31826591000004</v>
      </c>
      <c r="F49" s="130">
        <v>326.35944366000001</v>
      </c>
      <c r="G49" s="130">
        <v>288.681532</v>
      </c>
      <c r="H49" s="130">
        <v>456.09258546000001</v>
      </c>
      <c r="I49" s="130">
        <v>41.059600670000002</v>
      </c>
      <c r="J49" s="130">
        <v>43.584453770000003</v>
      </c>
      <c r="K49" s="130">
        <v>371.44853102000002</v>
      </c>
      <c r="L49" s="130">
        <v>560.57168382999998</v>
      </c>
      <c r="M49" s="130">
        <v>152.37666239999999</v>
      </c>
      <c r="N49" s="130">
        <v>5.9860610100000002</v>
      </c>
      <c r="O49" s="130">
        <v>10.10652378</v>
      </c>
      <c r="P49" s="130">
        <v>136.28407761</v>
      </c>
      <c r="Q49" s="130">
        <v>408.19502143</v>
      </c>
      <c r="R49" s="130">
        <v>27.577488930000001</v>
      </c>
      <c r="S49" s="130">
        <v>11.37439211</v>
      </c>
      <c r="T49" s="130">
        <v>369.24314039000001</v>
      </c>
      <c r="U49" s="130">
        <v>124.44169032000001</v>
      </c>
      <c r="V49" s="130">
        <v>707.00726992</v>
      </c>
      <c r="W49" s="130"/>
      <c r="X49" s="130"/>
      <c r="Y49" s="130"/>
      <c r="Z49" s="130"/>
      <c r="AA49" s="130"/>
      <c r="AB49" s="130"/>
    </row>
    <row r="50" spans="1:28" hidden="1" outlineLevel="1">
      <c r="A50" s="9">
        <v>41730</v>
      </c>
      <c r="B50" s="130">
        <v>2545.8163933400001</v>
      </c>
      <c r="C50" s="130">
        <v>1857.3313347599999</v>
      </c>
      <c r="D50" s="130">
        <v>1385.3556336700001</v>
      </c>
      <c r="E50" s="130">
        <v>777.64966670000001</v>
      </c>
      <c r="F50" s="130">
        <v>321.41908705999998</v>
      </c>
      <c r="G50" s="130">
        <v>286.28687990999998</v>
      </c>
      <c r="H50" s="130">
        <v>471.97570108999997</v>
      </c>
      <c r="I50" s="130">
        <v>41.139024210000002</v>
      </c>
      <c r="J50" s="130">
        <v>44.981877220000001</v>
      </c>
      <c r="K50" s="130">
        <v>385.85479966000003</v>
      </c>
      <c r="L50" s="130">
        <v>565.65120029000002</v>
      </c>
      <c r="M50" s="130">
        <v>146.71947170000001</v>
      </c>
      <c r="N50" s="130">
        <v>0.3648016</v>
      </c>
      <c r="O50" s="130">
        <v>15.70966881</v>
      </c>
      <c r="P50" s="130">
        <v>130.64500129000001</v>
      </c>
      <c r="Q50" s="130">
        <v>418.93172858999998</v>
      </c>
      <c r="R50" s="130">
        <v>8.0706325900000007</v>
      </c>
      <c r="S50" s="130">
        <v>35.929765869999997</v>
      </c>
      <c r="T50" s="130">
        <v>374.93133012999999</v>
      </c>
      <c r="U50" s="130">
        <v>122.83385828999999</v>
      </c>
      <c r="V50" s="130">
        <v>708.24629847000006</v>
      </c>
      <c r="W50" s="130"/>
      <c r="X50" s="130"/>
      <c r="Y50" s="130"/>
      <c r="Z50" s="130"/>
      <c r="AA50" s="130"/>
      <c r="AB50" s="130"/>
    </row>
    <row r="51" spans="1:28" hidden="1" outlineLevel="1">
      <c r="A51" s="9">
        <v>41760</v>
      </c>
      <c r="B51" s="130">
        <v>2551.6703247199998</v>
      </c>
      <c r="C51" s="130">
        <v>1757.8918674500001</v>
      </c>
      <c r="D51" s="130">
        <v>1356.63861716</v>
      </c>
      <c r="E51" s="130">
        <v>767.71208177999995</v>
      </c>
      <c r="F51" s="130">
        <v>315.85173541</v>
      </c>
      <c r="G51" s="130">
        <v>273.07479997000002</v>
      </c>
      <c r="H51" s="130">
        <v>401.25325028999998</v>
      </c>
      <c r="I51" s="130">
        <v>11.45081442</v>
      </c>
      <c r="J51" s="130">
        <v>46.477752170000002</v>
      </c>
      <c r="K51" s="130">
        <v>343.32468369999998</v>
      </c>
      <c r="L51" s="130">
        <v>674.73050351999996</v>
      </c>
      <c r="M51" s="130">
        <v>162.15160370000001</v>
      </c>
      <c r="N51" s="130">
        <v>5.97337045</v>
      </c>
      <c r="O51" s="130">
        <v>25.43773195</v>
      </c>
      <c r="P51" s="130">
        <v>130.74050130000001</v>
      </c>
      <c r="Q51" s="130">
        <v>512.57889981999995</v>
      </c>
      <c r="R51" s="130">
        <v>39.58052885</v>
      </c>
      <c r="S51" s="130">
        <v>78.408414219999997</v>
      </c>
      <c r="T51" s="130">
        <v>394.58995675</v>
      </c>
      <c r="U51" s="130">
        <v>119.04795375</v>
      </c>
      <c r="V51" s="130">
        <v>715.41972639000005</v>
      </c>
      <c r="W51" s="130"/>
      <c r="X51" s="130"/>
      <c r="Y51" s="130"/>
      <c r="Z51" s="130"/>
      <c r="AA51" s="130"/>
      <c r="AB51" s="130"/>
    </row>
    <row r="52" spans="1:28" hidden="1" outlineLevel="1">
      <c r="A52" s="9">
        <v>41791</v>
      </c>
      <c r="B52" s="130">
        <v>2502.17678591</v>
      </c>
      <c r="C52" s="130">
        <v>1722.88071784</v>
      </c>
      <c r="D52" s="130">
        <v>1339.2339583800001</v>
      </c>
      <c r="E52" s="130">
        <v>765.52558672999999</v>
      </c>
      <c r="F52" s="130">
        <v>304.53604411999999</v>
      </c>
      <c r="G52" s="130">
        <v>269.17232753000002</v>
      </c>
      <c r="H52" s="130">
        <v>383.64675946</v>
      </c>
      <c r="I52" s="130">
        <v>12.479346939999999</v>
      </c>
      <c r="J52" s="130">
        <v>43.188787060000003</v>
      </c>
      <c r="K52" s="130">
        <v>327.97862545999999</v>
      </c>
      <c r="L52" s="130">
        <v>665.53967071</v>
      </c>
      <c r="M52" s="130">
        <v>160.44266696</v>
      </c>
      <c r="N52" s="130">
        <v>11.35505876</v>
      </c>
      <c r="O52" s="130">
        <v>9.7195885200000003</v>
      </c>
      <c r="P52" s="130">
        <v>139.36801968</v>
      </c>
      <c r="Q52" s="130">
        <v>505.09700375</v>
      </c>
      <c r="R52" s="130">
        <v>59.985372470000001</v>
      </c>
      <c r="S52" s="130">
        <v>10.67942974</v>
      </c>
      <c r="T52" s="130">
        <v>434.43220153999999</v>
      </c>
      <c r="U52" s="130">
        <v>113.75639735999999</v>
      </c>
      <c r="V52" s="130">
        <v>674.41225625000004</v>
      </c>
      <c r="W52" s="130"/>
      <c r="X52" s="130"/>
      <c r="Y52" s="130"/>
      <c r="Z52" s="130"/>
      <c r="AA52" s="130"/>
      <c r="AB52" s="130"/>
    </row>
    <row r="53" spans="1:28" hidden="1" outlineLevel="1">
      <c r="A53" s="9">
        <v>41821</v>
      </c>
      <c r="B53" s="130">
        <v>2498.2727255200002</v>
      </c>
      <c r="C53" s="130">
        <v>1727.2798286300001</v>
      </c>
      <c r="D53" s="130">
        <v>1341.0120416</v>
      </c>
      <c r="E53" s="130">
        <v>786.17001948999996</v>
      </c>
      <c r="F53" s="130">
        <v>291.33752736999998</v>
      </c>
      <c r="G53" s="130">
        <v>263.50449473999998</v>
      </c>
      <c r="H53" s="130">
        <v>386.26778703000002</v>
      </c>
      <c r="I53" s="130">
        <v>14.46580739</v>
      </c>
      <c r="J53" s="130">
        <v>40.633748609999998</v>
      </c>
      <c r="K53" s="130">
        <v>331.16823103000002</v>
      </c>
      <c r="L53" s="130">
        <v>667.41757651</v>
      </c>
      <c r="M53" s="130">
        <v>154.76138689999999</v>
      </c>
      <c r="N53" s="130">
        <v>12.36393672</v>
      </c>
      <c r="O53" s="130">
        <v>5.3302202200000002</v>
      </c>
      <c r="P53" s="130">
        <v>137.06722995999999</v>
      </c>
      <c r="Q53" s="130">
        <v>512.65618960999996</v>
      </c>
      <c r="R53" s="130">
        <v>65.446556470000004</v>
      </c>
      <c r="S53" s="130">
        <v>10.821586290000001</v>
      </c>
      <c r="T53" s="130">
        <v>436.38804685000002</v>
      </c>
      <c r="U53" s="130">
        <v>103.57532037999999</v>
      </c>
      <c r="V53" s="130">
        <v>665.03141006999999</v>
      </c>
      <c r="W53" s="130"/>
      <c r="X53" s="130"/>
      <c r="Y53" s="130"/>
      <c r="Z53" s="130"/>
      <c r="AA53" s="130"/>
      <c r="AB53" s="130"/>
    </row>
    <row r="54" spans="1:28" hidden="1" outlineLevel="1">
      <c r="A54" s="9">
        <v>41852</v>
      </c>
      <c r="B54" s="130">
        <v>2606.59101478</v>
      </c>
      <c r="C54" s="130">
        <v>1783.9185209300001</v>
      </c>
      <c r="D54" s="130">
        <v>1348.68611796</v>
      </c>
      <c r="E54" s="130">
        <v>803.32338102999995</v>
      </c>
      <c r="F54" s="130">
        <v>285.71557147999999</v>
      </c>
      <c r="G54" s="130">
        <v>259.64716544999999</v>
      </c>
      <c r="H54" s="130">
        <v>435.23240297000001</v>
      </c>
      <c r="I54" s="130">
        <v>16.32520525</v>
      </c>
      <c r="J54" s="130">
        <v>43.325258890000001</v>
      </c>
      <c r="K54" s="130">
        <v>375.58193883000001</v>
      </c>
      <c r="L54" s="130">
        <v>714.34338264999997</v>
      </c>
      <c r="M54" s="130">
        <v>147.93895964999999</v>
      </c>
      <c r="N54" s="130">
        <v>11.58770977</v>
      </c>
      <c r="O54" s="130">
        <v>5.1247353799999997</v>
      </c>
      <c r="P54" s="130">
        <v>131.22651450000001</v>
      </c>
      <c r="Q54" s="130">
        <v>566.40442299999995</v>
      </c>
      <c r="R54" s="130">
        <v>70.98440051</v>
      </c>
      <c r="S54" s="130">
        <v>12.180554069999999</v>
      </c>
      <c r="T54" s="130">
        <v>483.23946841999998</v>
      </c>
      <c r="U54" s="130">
        <v>108.3291112</v>
      </c>
      <c r="V54" s="130">
        <v>719.47046243</v>
      </c>
      <c r="W54" s="130"/>
      <c r="X54" s="130"/>
      <c r="Y54" s="130"/>
      <c r="Z54" s="130"/>
      <c r="AA54" s="130"/>
      <c r="AB54" s="130"/>
    </row>
    <row r="55" spans="1:28" hidden="1" outlineLevel="1">
      <c r="A55" s="27">
        <v>41883</v>
      </c>
      <c r="B55" s="130">
        <v>2497.6207978799998</v>
      </c>
      <c r="C55" s="130">
        <v>1713.25313848</v>
      </c>
      <c r="D55" s="130">
        <v>1316.47409849</v>
      </c>
      <c r="E55" s="130">
        <v>780.81899453000005</v>
      </c>
      <c r="F55" s="130">
        <v>280.80207944</v>
      </c>
      <c r="G55" s="130">
        <v>254.85302451999999</v>
      </c>
      <c r="H55" s="130">
        <v>396.77903999</v>
      </c>
      <c r="I55" s="130">
        <v>16.046382000000001</v>
      </c>
      <c r="J55" s="130">
        <v>41.504822150000003</v>
      </c>
      <c r="K55" s="130">
        <v>339.22783584000001</v>
      </c>
      <c r="L55" s="130">
        <v>676.85611554000002</v>
      </c>
      <c r="M55" s="130">
        <v>147.71478472000001</v>
      </c>
      <c r="N55" s="130">
        <v>6.2926356400000003</v>
      </c>
      <c r="O55" s="130">
        <v>10.708466230000001</v>
      </c>
      <c r="P55" s="130">
        <v>130.71368285</v>
      </c>
      <c r="Q55" s="130">
        <v>529.14133082000001</v>
      </c>
      <c r="R55" s="130">
        <v>52.720183409999997</v>
      </c>
      <c r="S55" s="130">
        <v>25.514276049999999</v>
      </c>
      <c r="T55" s="130">
        <v>450.90687136000003</v>
      </c>
      <c r="U55" s="130">
        <v>107.51154386</v>
      </c>
      <c r="V55" s="130">
        <v>679.75476036999999</v>
      </c>
      <c r="W55" s="130"/>
      <c r="X55" s="130"/>
      <c r="Y55" s="130"/>
      <c r="Z55" s="130"/>
      <c r="AA55" s="130"/>
      <c r="AB55" s="130"/>
    </row>
    <row r="56" spans="1:28" hidden="1" outlineLevel="1">
      <c r="A56" s="9">
        <v>41913</v>
      </c>
      <c r="B56" s="130">
        <v>2453.0975769000001</v>
      </c>
      <c r="C56" s="130">
        <v>1692.27069465</v>
      </c>
      <c r="D56" s="130">
        <v>1300.9839467300001</v>
      </c>
      <c r="E56" s="130">
        <v>771.49537886999997</v>
      </c>
      <c r="F56" s="130">
        <v>277.81943310999998</v>
      </c>
      <c r="G56" s="130">
        <v>251.66913475000001</v>
      </c>
      <c r="H56" s="130">
        <v>391.28674791999998</v>
      </c>
      <c r="I56" s="130">
        <v>16.218662299999998</v>
      </c>
      <c r="J56" s="130">
        <v>43.134649949999996</v>
      </c>
      <c r="K56" s="130">
        <v>331.93343566999999</v>
      </c>
      <c r="L56" s="130">
        <v>656.65387623000004</v>
      </c>
      <c r="M56" s="130">
        <v>147.63118667000001</v>
      </c>
      <c r="N56" s="130">
        <v>12.248790659999999</v>
      </c>
      <c r="O56" s="130">
        <v>5.6234276200000002</v>
      </c>
      <c r="P56" s="130">
        <v>129.75896839000001</v>
      </c>
      <c r="Q56" s="130">
        <v>509.02268956</v>
      </c>
      <c r="R56" s="130">
        <v>78.388517519999994</v>
      </c>
      <c r="S56" s="130">
        <v>1.7345321</v>
      </c>
      <c r="T56" s="130">
        <v>428.89963993999999</v>
      </c>
      <c r="U56" s="130">
        <v>104.17300602</v>
      </c>
      <c r="V56" s="130">
        <v>707.53062265999995</v>
      </c>
      <c r="W56" s="130"/>
      <c r="X56" s="130"/>
      <c r="Y56" s="130"/>
      <c r="Z56" s="130"/>
      <c r="AA56" s="130"/>
      <c r="AB56" s="130"/>
    </row>
    <row r="57" spans="1:28" hidden="1" outlineLevel="1">
      <c r="A57" s="9">
        <v>41944</v>
      </c>
      <c r="B57" s="130">
        <v>2532.1579537900002</v>
      </c>
      <c r="C57" s="130">
        <v>1719.95617262</v>
      </c>
      <c r="D57" s="130">
        <v>1274.01001683</v>
      </c>
      <c r="E57" s="130">
        <v>754.70141153999998</v>
      </c>
      <c r="F57" s="130">
        <v>272.03674765</v>
      </c>
      <c r="G57" s="130">
        <v>247.27185764000001</v>
      </c>
      <c r="H57" s="130">
        <v>445.94615578999998</v>
      </c>
      <c r="I57" s="130">
        <v>18.724711289999998</v>
      </c>
      <c r="J57" s="130">
        <v>50.403884179999999</v>
      </c>
      <c r="K57" s="130">
        <v>376.81756031999998</v>
      </c>
      <c r="L57" s="130">
        <v>704.30263702000002</v>
      </c>
      <c r="M57" s="130">
        <v>144.79750457</v>
      </c>
      <c r="N57" s="130">
        <v>11.153981699999999</v>
      </c>
      <c r="O57" s="130">
        <v>4.9227051900000003</v>
      </c>
      <c r="P57" s="130">
        <v>128.72081768000001</v>
      </c>
      <c r="Q57" s="130">
        <v>559.50513245000002</v>
      </c>
      <c r="R57" s="130">
        <v>81.818770900000004</v>
      </c>
      <c r="S57" s="130">
        <v>1.86718523</v>
      </c>
      <c r="T57" s="130">
        <v>475.81917632</v>
      </c>
      <c r="U57" s="130">
        <v>107.89914415</v>
      </c>
      <c r="V57" s="130">
        <v>821.62813213000004</v>
      </c>
      <c r="W57" s="130"/>
      <c r="X57" s="130"/>
      <c r="Y57" s="130"/>
      <c r="Z57" s="130"/>
      <c r="AA57" s="130"/>
      <c r="AB57" s="130"/>
    </row>
    <row r="58" spans="1:28" hidden="1" outlineLevel="1">
      <c r="A58" s="9">
        <v>41974</v>
      </c>
      <c r="B58" s="130">
        <v>2561.9613388500002</v>
      </c>
      <c r="C58" s="130">
        <v>1741.0564710399999</v>
      </c>
      <c r="D58" s="130">
        <v>1295.26904977</v>
      </c>
      <c r="E58" s="130">
        <v>771.84691881000003</v>
      </c>
      <c r="F58" s="130">
        <v>268.43622221999999</v>
      </c>
      <c r="G58" s="130">
        <v>254.98590874000001</v>
      </c>
      <c r="H58" s="130">
        <v>445.78742126999998</v>
      </c>
      <c r="I58" s="130">
        <v>19.722633139999999</v>
      </c>
      <c r="J58" s="130">
        <v>51.803020979999999</v>
      </c>
      <c r="K58" s="130">
        <v>374.26176715000003</v>
      </c>
      <c r="L58" s="130">
        <v>722.16540306000002</v>
      </c>
      <c r="M58" s="130">
        <v>146.26688505999999</v>
      </c>
      <c r="N58" s="130">
        <v>11.32342706</v>
      </c>
      <c r="O58" s="130">
        <v>4.7212161699999999</v>
      </c>
      <c r="P58" s="130">
        <v>130.22224183</v>
      </c>
      <c r="Q58" s="130">
        <v>575.89851799999997</v>
      </c>
      <c r="R58" s="130">
        <v>88.956230790000006</v>
      </c>
      <c r="S58" s="130">
        <v>1.48557155</v>
      </c>
      <c r="T58" s="130">
        <v>485.45671565999999</v>
      </c>
      <c r="U58" s="130">
        <v>98.739464749999996</v>
      </c>
      <c r="V58" s="130">
        <v>865.68839423999998</v>
      </c>
      <c r="W58" s="130"/>
      <c r="X58" s="130"/>
      <c r="Y58" s="130"/>
      <c r="Z58" s="130"/>
      <c r="AA58" s="130"/>
      <c r="AB58" s="130"/>
    </row>
    <row r="59" spans="1:28" hidden="1" outlineLevel="1">
      <c r="A59" s="9">
        <v>42005</v>
      </c>
      <c r="B59" s="130">
        <v>2567.41400239</v>
      </c>
      <c r="C59" s="130">
        <v>1733.4515881299999</v>
      </c>
      <c r="D59" s="130">
        <v>1279.9607408500001</v>
      </c>
      <c r="E59" s="130">
        <v>758.53830919999996</v>
      </c>
      <c r="F59" s="130">
        <v>268.82943211999998</v>
      </c>
      <c r="G59" s="130">
        <v>252.59299952999999</v>
      </c>
      <c r="H59" s="130">
        <v>453.49084728000003</v>
      </c>
      <c r="I59" s="130">
        <v>20.185054969999999</v>
      </c>
      <c r="J59" s="130">
        <v>53.484867940000001</v>
      </c>
      <c r="K59" s="130">
        <v>379.82092437</v>
      </c>
      <c r="L59" s="130">
        <v>735.43322773</v>
      </c>
      <c r="M59" s="130">
        <v>145.34078489000001</v>
      </c>
      <c r="N59" s="130">
        <v>11.002941140000001</v>
      </c>
      <c r="O59" s="130">
        <v>4.42902796</v>
      </c>
      <c r="P59" s="130">
        <v>129.90881579000001</v>
      </c>
      <c r="Q59" s="130">
        <v>590.09244283999999</v>
      </c>
      <c r="R59" s="130">
        <v>90.210804530000004</v>
      </c>
      <c r="S59" s="130">
        <v>1.5378600200000001</v>
      </c>
      <c r="T59" s="130">
        <v>498.34377828999999</v>
      </c>
      <c r="U59" s="130">
        <v>98.529186530000004</v>
      </c>
      <c r="V59" s="130">
        <v>875.79465485000003</v>
      </c>
      <c r="W59" s="130"/>
      <c r="X59" s="130"/>
      <c r="Y59" s="130"/>
      <c r="Z59" s="130"/>
      <c r="AA59" s="130"/>
      <c r="AB59" s="130"/>
    </row>
    <row r="60" spans="1:28" hidden="1" outlineLevel="1">
      <c r="A60" s="9">
        <v>42036</v>
      </c>
      <c r="B60" s="130">
        <v>3345.6972636199998</v>
      </c>
      <c r="C60" s="130">
        <v>2119.9956041800001</v>
      </c>
      <c r="D60" s="130">
        <v>1280.96830432</v>
      </c>
      <c r="E60" s="130">
        <v>762.17140133999999</v>
      </c>
      <c r="F60" s="130">
        <v>267.10156274000002</v>
      </c>
      <c r="G60" s="130">
        <v>251.69534024000001</v>
      </c>
      <c r="H60" s="130">
        <v>839.02729985999997</v>
      </c>
      <c r="I60" s="130">
        <v>62.748916309999998</v>
      </c>
      <c r="J60" s="130">
        <v>92.936951820000004</v>
      </c>
      <c r="K60" s="130">
        <v>683.34143172999995</v>
      </c>
      <c r="L60" s="130">
        <v>1120.22859915</v>
      </c>
      <c r="M60" s="130">
        <v>147.49122697000001</v>
      </c>
      <c r="N60" s="130">
        <v>10.98525195</v>
      </c>
      <c r="O60" s="130">
        <v>4.4806449800000001</v>
      </c>
      <c r="P60" s="130">
        <v>132.02533004</v>
      </c>
      <c r="Q60" s="130">
        <v>972.73737217999997</v>
      </c>
      <c r="R60" s="130">
        <v>131.88683359000001</v>
      </c>
      <c r="S60" s="130">
        <v>2.5398497199999999</v>
      </c>
      <c r="T60" s="130">
        <v>838.31068887000004</v>
      </c>
      <c r="U60" s="130">
        <v>105.47306029000001</v>
      </c>
      <c r="V60" s="130">
        <v>1327.3652608800001</v>
      </c>
      <c r="W60" s="130"/>
      <c r="X60" s="130"/>
      <c r="Y60" s="130"/>
      <c r="Z60" s="130"/>
      <c r="AA60" s="130"/>
      <c r="AB60" s="130"/>
    </row>
    <row r="61" spans="1:28" hidden="1" outlineLevel="1">
      <c r="A61" s="9">
        <v>42064</v>
      </c>
      <c r="B61" s="130">
        <v>2995.4116482999998</v>
      </c>
      <c r="C61" s="130">
        <v>1900.04385387</v>
      </c>
      <c r="D61" s="130">
        <v>1251.4800998200001</v>
      </c>
      <c r="E61" s="130">
        <v>743.56418051000003</v>
      </c>
      <c r="F61" s="130">
        <v>260.54900592000001</v>
      </c>
      <c r="G61" s="130">
        <v>247.36691339000001</v>
      </c>
      <c r="H61" s="130">
        <v>648.56375404999994</v>
      </c>
      <c r="I61" s="130">
        <v>30.37734468</v>
      </c>
      <c r="J61" s="130">
        <v>72.342073159999998</v>
      </c>
      <c r="K61" s="130">
        <v>545.84433621000005</v>
      </c>
      <c r="L61" s="130">
        <v>997.95701878</v>
      </c>
      <c r="M61" s="130">
        <v>150.02244137</v>
      </c>
      <c r="N61" s="130">
        <v>11.248743989999999</v>
      </c>
      <c r="O61" s="130">
        <v>3.24195375</v>
      </c>
      <c r="P61" s="130">
        <v>135.53174362999999</v>
      </c>
      <c r="Q61" s="130">
        <v>847.93457740999997</v>
      </c>
      <c r="R61" s="130">
        <v>137.83040639999999</v>
      </c>
      <c r="S61" s="130">
        <v>1.7238789999999999</v>
      </c>
      <c r="T61" s="130">
        <v>708.38029200999995</v>
      </c>
      <c r="U61" s="130">
        <v>97.410775650000005</v>
      </c>
      <c r="V61" s="130">
        <v>1151.3085618800001</v>
      </c>
      <c r="W61" s="130"/>
      <c r="X61" s="130"/>
      <c r="Y61" s="130"/>
      <c r="Z61" s="130"/>
      <c r="AA61" s="130"/>
      <c r="AB61" s="130"/>
    </row>
    <row r="62" spans="1:28" hidden="1" outlineLevel="1">
      <c r="A62" s="9">
        <v>42095</v>
      </c>
      <c r="B62" s="130">
        <v>2822.5677408900001</v>
      </c>
      <c r="C62" s="130">
        <v>1833.38574025</v>
      </c>
      <c r="D62" s="130">
        <v>1257.22532396</v>
      </c>
      <c r="E62" s="130">
        <v>741.85402633000001</v>
      </c>
      <c r="F62" s="130">
        <v>258.78601877</v>
      </c>
      <c r="G62" s="130">
        <v>256.58527886000002</v>
      </c>
      <c r="H62" s="130">
        <v>576.16041628999994</v>
      </c>
      <c r="I62" s="130">
        <v>27.527604220000001</v>
      </c>
      <c r="J62" s="130">
        <v>65.086176969999997</v>
      </c>
      <c r="K62" s="130">
        <v>483.5466351</v>
      </c>
      <c r="L62" s="130">
        <v>895.63226040999996</v>
      </c>
      <c r="M62" s="130">
        <v>150.89875018999999</v>
      </c>
      <c r="N62" s="130">
        <v>11.263191689999999</v>
      </c>
      <c r="O62" s="130">
        <v>3.2996292</v>
      </c>
      <c r="P62" s="130">
        <v>136.3359293</v>
      </c>
      <c r="Q62" s="130">
        <v>744.73351021999997</v>
      </c>
      <c r="R62" s="130">
        <v>124.52672028000001</v>
      </c>
      <c r="S62" s="130">
        <v>1.63972304</v>
      </c>
      <c r="T62" s="130">
        <v>618.56706689999999</v>
      </c>
      <c r="U62" s="130">
        <v>93.549740229999998</v>
      </c>
      <c r="V62" s="130">
        <v>1032.02065404</v>
      </c>
      <c r="W62" s="130"/>
      <c r="X62" s="130"/>
      <c r="Y62" s="130"/>
      <c r="Z62" s="130"/>
      <c r="AA62" s="130"/>
      <c r="AB62" s="130"/>
    </row>
    <row r="63" spans="1:28" hidden="1" outlineLevel="1">
      <c r="A63" s="9">
        <v>42125</v>
      </c>
      <c r="B63" s="130">
        <v>2595.0508710300001</v>
      </c>
      <c r="C63" s="130">
        <v>1706.7217040999999</v>
      </c>
      <c r="D63" s="130">
        <v>1211.8024810899999</v>
      </c>
      <c r="E63" s="130">
        <v>732.81305675999999</v>
      </c>
      <c r="F63" s="130">
        <v>230.82558890000001</v>
      </c>
      <c r="G63" s="130">
        <v>248.16383543000001</v>
      </c>
      <c r="H63" s="130">
        <v>494.91922301</v>
      </c>
      <c r="I63" s="130">
        <v>23.916610380000002</v>
      </c>
      <c r="J63" s="130">
        <v>40.092736129999999</v>
      </c>
      <c r="K63" s="130">
        <v>430.9098765</v>
      </c>
      <c r="L63" s="130">
        <v>796.32248398000002</v>
      </c>
      <c r="M63" s="130">
        <v>137.57374748999999</v>
      </c>
      <c r="N63" s="130">
        <v>11.10137278</v>
      </c>
      <c r="O63" s="130">
        <v>2.4635898799999998</v>
      </c>
      <c r="P63" s="130">
        <v>124.00878483</v>
      </c>
      <c r="Q63" s="130">
        <v>658.74873649000006</v>
      </c>
      <c r="R63" s="130">
        <v>127.37170867</v>
      </c>
      <c r="S63" s="130">
        <v>1.0367538000000001</v>
      </c>
      <c r="T63" s="130">
        <v>530.34027402000004</v>
      </c>
      <c r="U63" s="130">
        <v>92.006682949999998</v>
      </c>
      <c r="V63" s="130">
        <v>994.58982428000002</v>
      </c>
      <c r="W63" s="130"/>
      <c r="X63" s="130"/>
      <c r="Y63" s="130"/>
      <c r="Z63" s="130"/>
      <c r="AA63" s="130"/>
      <c r="AB63" s="130"/>
    </row>
    <row r="64" spans="1:28" hidden="1" outlineLevel="1">
      <c r="A64" s="9">
        <v>42156</v>
      </c>
      <c r="B64" s="130">
        <v>2564.4630177899999</v>
      </c>
      <c r="C64" s="130">
        <v>1689.7957058699999</v>
      </c>
      <c r="D64" s="130">
        <v>1202.18206007</v>
      </c>
      <c r="E64" s="130">
        <v>727.53552017000004</v>
      </c>
      <c r="F64" s="130">
        <v>229.75719258000001</v>
      </c>
      <c r="G64" s="130">
        <v>244.88934732000001</v>
      </c>
      <c r="H64" s="130">
        <v>487.61364579999997</v>
      </c>
      <c r="I64" s="130">
        <v>24.16660658</v>
      </c>
      <c r="J64" s="130">
        <v>40.35720895</v>
      </c>
      <c r="K64" s="130">
        <v>423.08983026999999</v>
      </c>
      <c r="L64" s="130">
        <v>781.70229517999996</v>
      </c>
      <c r="M64" s="130">
        <v>137.95482776</v>
      </c>
      <c r="N64" s="130">
        <v>11.33119432</v>
      </c>
      <c r="O64" s="130">
        <v>2.37268809</v>
      </c>
      <c r="P64" s="130">
        <v>124.25094534999999</v>
      </c>
      <c r="Q64" s="130">
        <v>643.74746742000002</v>
      </c>
      <c r="R64" s="130">
        <v>123.86354952000001</v>
      </c>
      <c r="S64" s="130">
        <v>1.07135106</v>
      </c>
      <c r="T64" s="130">
        <v>518.81256684000004</v>
      </c>
      <c r="U64" s="130">
        <v>92.965016739999996</v>
      </c>
      <c r="V64" s="130">
        <v>974.23880634</v>
      </c>
      <c r="W64" s="130"/>
      <c r="X64" s="130"/>
      <c r="Y64" s="130"/>
      <c r="Z64" s="130"/>
      <c r="AA64" s="130"/>
      <c r="AB64" s="130"/>
    </row>
    <row r="65" spans="1:28" hidden="1" outlineLevel="1">
      <c r="A65" s="9">
        <v>42186</v>
      </c>
      <c r="B65" s="130">
        <v>2574.8926604899998</v>
      </c>
      <c r="C65" s="130">
        <v>1695.93689911</v>
      </c>
      <c r="D65" s="130">
        <v>1198.4983969</v>
      </c>
      <c r="E65" s="130">
        <v>726.28382419000002</v>
      </c>
      <c r="F65" s="130">
        <v>228.51211764000001</v>
      </c>
      <c r="G65" s="130">
        <v>243.70245507000001</v>
      </c>
      <c r="H65" s="130">
        <v>497.43850221000002</v>
      </c>
      <c r="I65" s="130">
        <v>25.013594990000001</v>
      </c>
      <c r="J65" s="130">
        <v>41.170333509999999</v>
      </c>
      <c r="K65" s="130">
        <v>431.25457370999999</v>
      </c>
      <c r="L65" s="130">
        <v>788.31958516999998</v>
      </c>
      <c r="M65" s="130">
        <v>137.53013103000001</v>
      </c>
      <c r="N65" s="130">
        <v>11.51965113</v>
      </c>
      <c r="O65" s="130">
        <v>2.0098779699999998</v>
      </c>
      <c r="P65" s="130">
        <v>124.00060193</v>
      </c>
      <c r="Q65" s="130">
        <v>650.78945413999998</v>
      </c>
      <c r="R65" s="130">
        <v>129.93889672</v>
      </c>
      <c r="S65" s="130">
        <v>1.12558889</v>
      </c>
      <c r="T65" s="130">
        <v>519.72496852999996</v>
      </c>
      <c r="U65" s="130">
        <v>90.636176210000002</v>
      </c>
      <c r="V65" s="130">
        <v>974.75219067</v>
      </c>
      <c r="W65" s="130"/>
      <c r="X65" s="130"/>
      <c r="Y65" s="130"/>
      <c r="Z65" s="130"/>
      <c r="AA65" s="130"/>
      <c r="AB65" s="130"/>
    </row>
    <row r="66" spans="1:28" hidden="1" outlineLevel="1">
      <c r="A66" s="9">
        <v>42217</v>
      </c>
      <c r="B66" s="130">
        <v>2533.4376802100001</v>
      </c>
      <c r="C66" s="130">
        <v>1680.8745290300001</v>
      </c>
      <c r="D66" s="130">
        <v>1195.85797329</v>
      </c>
      <c r="E66" s="130">
        <v>720.60072409999998</v>
      </c>
      <c r="F66" s="130">
        <v>231.79130605</v>
      </c>
      <c r="G66" s="130">
        <v>243.46594314000001</v>
      </c>
      <c r="H66" s="130">
        <v>485.01655574</v>
      </c>
      <c r="I66" s="130">
        <v>24.028576009999998</v>
      </c>
      <c r="J66" s="130">
        <v>40.42820528</v>
      </c>
      <c r="K66" s="130">
        <v>420.55977445000002</v>
      </c>
      <c r="L66" s="130">
        <v>765.13518346000001</v>
      </c>
      <c r="M66" s="130">
        <v>139.45250920000001</v>
      </c>
      <c r="N66" s="130">
        <v>11.66563363</v>
      </c>
      <c r="O66" s="130">
        <v>1.8306826300000001</v>
      </c>
      <c r="P66" s="130">
        <v>125.95619293999999</v>
      </c>
      <c r="Q66" s="130">
        <v>625.68267426</v>
      </c>
      <c r="R66" s="130">
        <v>130.26353297</v>
      </c>
      <c r="S66" s="130">
        <v>1.13216169</v>
      </c>
      <c r="T66" s="130">
        <v>494.2869796</v>
      </c>
      <c r="U66" s="130">
        <v>87.427967719999998</v>
      </c>
      <c r="V66" s="130">
        <v>942.59055942999998</v>
      </c>
      <c r="W66" s="130"/>
      <c r="X66" s="130"/>
      <c r="Y66" s="130"/>
      <c r="Z66" s="130"/>
      <c r="AA66" s="130"/>
      <c r="AB66" s="130"/>
    </row>
    <row r="67" spans="1:28" hidden="1" outlineLevel="1">
      <c r="A67" s="9">
        <v>42248</v>
      </c>
      <c r="B67" s="130">
        <v>2520.8597242400001</v>
      </c>
      <c r="C67" s="130">
        <v>1668.3595618899999</v>
      </c>
      <c r="D67" s="130">
        <v>1183.0895554799999</v>
      </c>
      <c r="E67" s="130">
        <v>715.00694778000002</v>
      </c>
      <c r="F67" s="130">
        <v>230.80084492</v>
      </c>
      <c r="G67" s="130">
        <v>237.28176278000001</v>
      </c>
      <c r="H67" s="130">
        <v>485.27000641000001</v>
      </c>
      <c r="I67" s="130">
        <v>23.687142009999999</v>
      </c>
      <c r="J67" s="130">
        <v>41.289624259999997</v>
      </c>
      <c r="K67" s="130">
        <v>420.29324014000002</v>
      </c>
      <c r="L67" s="130">
        <v>764.73013619999995</v>
      </c>
      <c r="M67" s="130">
        <v>141.96774938999999</v>
      </c>
      <c r="N67" s="130">
        <v>11.93538921</v>
      </c>
      <c r="O67" s="130">
        <v>2.4633394399999999</v>
      </c>
      <c r="P67" s="130">
        <v>127.56902074</v>
      </c>
      <c r="Q67" s="130">
        <v>622.76238680999995</v>
      </c>
      <c r="R67" s="130">
        <v>134.99269243000001</v>
      </c>
      <c r="S67" s="130">
        <v>1.0803434199999999</v>
      </c>
      <c r="T67" s="130">
        <v>486.68935096000001</v>
      </c>
      <c r="U67" s="130">
        <v>87.770026150000007</v>
      </c>
      <c r="V67" s="130">
        <v>940.60298275000002</v>
      </c>
      <c r="W67" s="130"/>
      <c r="X67" s="130"/>
      <c r="Y67" s="130"/>
      <c r="Z67" s="130"/>
      <c r="AA67" s="130"/>
      <c r="AB67" s="130"/>
    </row>
    <row r="68" spans="1:28" hidden="1" outlineLevel="1">
      <c r="A68" s="9">
        <v>42278</v>
      </c>
      <c r="B68" s="130">
        <v>2564.45832157</v>
      </c>
      <c r="C68" s="130">
        <v>1688.9519361099999</v>
      </c>
      <c r="D68" s="130">
        <v>1179.8213402199999</v>
      </c>
      <c r="E68" s="130">
        <v>704.96358678000001</v>
      </c>
      <c r="F68" s="130">
        <v>237.34822381000001</v>
      </c>
      <c r="G68" s="130">
        <v>237.50952963</v>
      </c>
      <c r="H68" s="130">
        <v>509.13059589</v>
      </c>
      <c r="I68" s="130">
        <v>25.380111880000001</v>
      </c>
      <c r="J68" s="130">
        <v>43.969721280000002</v>
      </c>
      <c r="K68" s="130">
        <v>439.78076272999999</v>
      </c>
      <c r="L68" s="130">
        <v>789.08247473999995</v>
      </c>
      <c r="M68" s="130">
        <v>144.73637488</v>
      </c>
      <c r="N68" s="130">
        <v>11.70328177</v>
      </c>
      <c r="O68" s="130">
        <v>2.4571113900000001</v>
      </c>
      <c r="P68" s="130">
        <v>130.57598171999999</v>
      </c>
      <c r="Q68" s="130">
        <v>644.34609985999998</v>
      </c>
      <c r="R68" s="130">
        <v>145.05743433000001</v>
      </c>
      <c r="S68" s="130">
        <v>1.1847852699999999</v>
      </c>
      <c r="T68" s="130">
        <v>498.10388025999998</v>
      </c>
      <c r="U68" s="130">
        <v>86.423910719999995</v>
      </c>
      <c r="V68" s="130">
        <v>969.14924923000001</v>
      </c>
      <c r="W68" s="130"/>
      <c r="X68" s="130"/>
      <c r="Y68" s="130"/>
      <c r="Z68" s="130"/>
      <c r="AA68" s="130"/>
      <c r="AB68" s="130"/>
    </row>
    <row r="69" spans="1:28" hidden="1" outlineLevel="1">
      <c r="A69" s="9">
        <v>42309</v>
      </c>
      <c r="B69" s="130">
        <v>2621.7249925199999</v>
      </c>
      <c r="C69" s="130">
        <v>1694.2487239</v>
      </c>
      <c r="D69" s="130">
        <v>1172.6285432300001</v>
      </c>
      <c r="E69" s="130">
        <v>691.92859609000004</v>
      </c>
      <c r="F69" s="130">
        <v>240.66543596</v>
      </c>
      <c r="G69" s="130">
        <v>240.03451118000001</v>
      </c>
      <c r="H69" s="130">
        <v>521.62018066999997</v>
      </c>
      <c r="I69" s="130">
        <v>26.53162816</v>
      </c>
      <c r="J69" s="130">
        <v>47.160654999999998</v>
      </c>
      <c r="K69" s="130">
        <v>447.92789750999998</v>
      </c>
      <c r="L69" s="130">
        <v>842.00081667999996</v>
      </c>
      <c r="M69" s="130">
        <v>146.89432074999999</v>
      </c>
      <c r="N69" s="130">
        <v>12.156619340000001</v>
      </c>
      <c r="O69" s="130">
        <v>2.40232723</v>
      </c>
      <c r="P69" s="130">
        <v>132.33537418</v>
      </c>
      <c r="Q69" s="130">
        <v>695.10649593000005</v>
      </c>
      <c r="R69" s="130">
        <v>160.89009540000001</v>
      </c>
      <c r="S69" s="130">
        <v>29.52405813</v>
      </c>
      <c r="T69" s="130">
        <v>504.69234239999997</v>
      </c>
      <c r="U69" s="130">
        <v>85.475451939999999</v>
      </c>
      <c r="V69" s="130">
        <v>984.55631167000001</v>
      </c>
      <c r="W69" s="130"/>
      <c r="X69" s="130"/>
      <c r="Y69" s="130"/>
      <c r="Z69" s="130"/>
      <c r="AA69" s="130"/>
      <c r="AB69" s="130"/>
    </row>
    <row r="70" spans="1:28" hidden="1" outlineLevel="1">
      <c r="A70" s="9">
        <v>42339</v>
      </c>
      <c r="B70" s="130">
        <v>2356.72385149</v>
      </c>
      <c r="C70" s="130">
        <v>1538.91586854</v>
      </c>
      <c r="D70" s="130">
        <v>1163.04224798</v>
      </c>
      <c r="E70" s="130">
        <v>696.16280105999999</v>
      </c>
      <c r="F70" s="130">
        <v>225.19833034999999</v>
      </c>
      <c r="G70" s="130">
        <v>241.68111657</v>
      </c>
      <c r="H70" s="130">
        <v>375.87362056000001</v>
      </c>
      <c r="I70" s="130">
        <v>12.369696980000001</v>
      </c>
      <c r="J70" s="130">
        <v>25.788851170000001</v>
      </c>
      <c r="K70" s="130">
        <v>337.71507241</v>
      </c>
      <c r="L70" s="130">
        <v>742.83253330000002</v>
      </c>
      <c r="M70" s="130">
        <v>151.84112235000001</v>
      </c>
      <c r="N70" s="130">
        <v>10.924689689999999</v>
      </c>
      <c r="O70" s="130">
        <v>2.28695132</v>
      </c>
      <c r="P70" s="130">
        <v>138.62948134000001</v>
      </c>
      <c r="Q70" s="130">
        <v>590.99141095000004</v>
      </c>
      <c r="R70" s="130">
        <v>163.93719607</v>
      </c>
      <c r="S70" s="130">
        <v>1.1811290000000001</v>
      </c>
      <c r="T70" s="130">
        <v>425.87308588000002</v>
      </c>
      <c r="U70" s="130">
        <v>74.975449650000002</v>
      </c>
      <c r="V70" s="130">
        <v>807.76034360999995</v>
      </c>
      <c r="W70" s="130"/>
      <c r="X70" s="130"/>
      <c r="Y70" s="130"/>
      <c r="Z70" s="130"/>
      <c r="AA70" s="130"/>
      <c r="AB70" s="130"/>
    </row>
    <row r="71" spans="1:28" hidden="1" outlineLevel="1">
      <c r="A71" s="9">
        <v>42370</v>
      </c>
      <c r="B71" s="130">
        <v>2383.5062658699999</v>
      </c>
      <c r="C71" s="130">
        <v>1544.2755342800001</v>
      </c>
      <c r="D71" s="130">
        <v>1150.3889668300001</v>
      </c>
      <c r="E71" s="130">
        <v>686.79423267000004</v>
      </c>
      <c r="F71" s="130">
        <v>224.66400698999999</v>
      </c>
      <c r="G71" s="130">
        <v>238.93072717000001</v>
      </c>
      <c r="H71" s="130">
        <v>393.88656744999997</v>
      </c>
      <c r="I71" s="130">
        <v>14.941218020000001</v>
      </c>
      <c r="J71" s="130">
        <v>26.926407050000002</v>
      </c>
      <c r="K71" s="130">
        <v>352.01894238</v>
      </c>
      <c r="L71" s="130">
        <v>762.04662097999994</v>
      </c>
      <c r="M71" s="130">
        <v>151.99531084</v>
      </c>
      <c r="N71" s="130">
        <v>11.22986738</v>
      </c>
      <c r="O71" s="130">
        <v>2.2491694099999999</v>
      </c>
      <c r="P71" s="130">
        <v>138.51627404999999</v>
      </c>
      <c r="Q71" s="130">
        <v>610.05131014000006</v>
      </c>
      <c r="R71" s="130">
        <v>191.11667238999999</v>
      </c>
      <c r="S71" s="130">
        <v>1.2499858399999999</v>
      </c>
      <c r="T71" s="130">
        <v>417.68465191000001</v>
      </c>
      <c r="U71" s="130">
        <v>77.184110610000005</v>
      </c>
      <c r="V71" s="130">
        <v>867.78528306999999</v>
      </c>
      <c r="W71" s="130"/>
      <c r="X71" s="130"/>
      <c r="Y71" s="130"/>
      <c r="Z71" s="130"/>
      <c r="AA71" s="130"/>
      <c r="AB71" s="130"/>
    </row>
    <row r="72" spans="1:28" hidden="1" outlineLevel="1">
      <c r="A72" s="9">
        <v>42401</v>
      </c>
      <c r="B72" s="130">
        <v>2459.95239171</v>
      </c>
      <c r="C72" s="130">
        <v>1577.6204797600001</v>
      </c>
      <c r="D72" s="130">
        <v>1163.8326692999999</v>
      </c>
      <c r="E72" s="130">
        <v>705.62703393000004</v>
      </c>
      <c r="F72" s="130">
        <v>220.59432387999999</v>
      </c>
      <c r="G72" s="130">
        <v>237.61131148999999</v>
      </c>
      <c r="H72" s="130">
        <v>413.78781046</v>
      </c>
      <c r="I72" s="130">
        <v>14.267464110000001</v>
      </c>
      <c r="J72" s="130">
        <v>29.069999710000001</v>
      </c>
      <c r="K72" s="130">
        <v>370.45034664000002</v>
      </c>
      <c r="L72" s="130">
        <v>802.78466427000001</v>
      </c>
      <c r="M72" s="130">
        <v>152.21292880999999</v>
      </c>
      <c r="N72" s="130">
        <v>11.48915547</v>
      </c>
      <c r="O72" s="130">
        <v>2.1410752099999999</v>
      </c>
      <c r="P72" s="130">
        <v>138.58269813000001</v>
      </c>
      <c r="Q72" s="130">
        <v>650.57173546000001</v>
      </c>
      <c r="R72" s="130">
        <v>197.74478583999999</v>
      </c>
      <c r="S72" s="130">
        <v>1.3201942799999999</v>
      </c>
      <c r="T72" s="130">
        <v>451.50675533999998</v>
      </c>
      <c r="U72" s="130">
        <v>79.547247679999998</v>
      </c>
      <c r="V72" s="130">
        <v>905.60581255</v>
      </c>
      <c r="W72" s="130"/>
      <c r="X72" s="130"/>
      <c r="Y72" s="130"/>
      <c r="Z72" s="130"/>
      <c r="AA72" s="130"/>
      <c r="AB72" s="130"/>
    </row>
    <row r="73" spans="1:28" hidden="1" outlineLevel="1">
      <c r="A73" s="9">
        <v>42430</v>
      </c>
      <c r="B73" s="130">
        <v>2404.92847441</v>
      </c>
      <c r="C73" s="130">
        <v>1561.6943050499999</v>
      </c>
      <c r="D73" s="130">
        <v>1167.3591258500001</v>
      </c>
      <c r="E73" s="130">
        <v>709.94048607000002</v>
      </c>
      <c r="F73" s="130">
        <v>222.92320050000001</v>
      </c>
      <c r="G73" s="130">
        <v>234.49543928</v>
      </c>
      <c r="H73" s="130">
        <v>394.33517920000003</v>
      </c>
      <c r="I73" s="130">
        <v>15.326524470000001</v>
      </c>
      <c r="J73" s="130">
        <v>28.241167340000001</v>
      </c>
      <c r="K73" s="130">
        <v>350.76748738999999</v>
      </c>
      <c r="L73" s="130">
        <v>772.08611610000003</v>
      </c>
      <c r="M73" s="130">
        <v>150.80888639</v>
      </c>
      <c r="N73" s="130">
        <v>2.04863339</v>
      </c>
      <c r="O73" s="130">
        <v>2.3557376200000002</v>
      </c>
      <c r="P73" s="130">
        <v>146.40451537999999</v>
      </c>
      <c r="Q73" s="130">
        <v>621.27722971000003</v>
      </c>
      <c r="R73" s="130">
        <v>86.912503200000003</v>
      </c>
      <c r="S73" s="130">
        <v>0.75823247000000005</v>
      </c>
      <c r="T73" s="130">
        <v>533.60649404000003</v>
      </c>
      <c r="U73" s="130">
        <v>71.148053259999998</v>
      </c>
      <c r="V73" s="130">
        <v>870.67753259999995</v>
      </c>
      <c r="W73" s="130"/>
      <c r="X73" s="130"/>
      <c r="Y73" s="130"/>
      <c r="Z73" s="130"/>
      <c r="AA73" s="130"/>
      <c r="AB73" s="130"/>
    </row>
    <row r="74" spans="1:28" hidden="1" outlineLevel="1">
      <c r="A74" s="9">
        <v>42461</v>
      </c>
      <c r="B74" s="130">
        <v>2325.6558282300002</v>
      </c>
      <c r="C74" s="130">
        <v>1506.4204128399999</v>
      </c>
      <c r="D74" s="130">
        <v>1129.9354503</v>
      </c>
      <c r="E74" s="130">
        <v>651.81915679999997</v>
      </c>
      <c r="F74" s="130">
        <v>248.78980161999999</v>
      </c>
      <c r="G74" s="130">
        <v>229.32649187999999</v>
      </c>
      <c r="H74" s="130">
        <v>376.48496254000003</v>
      </c>
      <c r="I74" s="130">
        <v>14.85589577</v>
      </c>
      <c r="J74" s="130">
        <v>26.753352289999999</v>
      </c>
      <c r="K74" s="130">
        <v>334.87571448</v>
      </c>
      <c r="L74" s="130">
        <v>748.15908672</v>
      </c>
      <c r="M74" s="130">
        <v>149.12255257000001</v>
      </c>
      <c r="N74" s="130">
        <v>1.9599061900000001</v>
      </c>
      <c r="O74" s="130">
        <v>2.2547339499999999</v>
      </c>
      <c r="P74" s="130">
        <v>144.90791243000001</v>
      </c>
      <c r="Q74" s="130">
        <v>599.03653414999997</v>
      </c>
      <c r="R74" s="130">
        <v>83.441562070000003</v>
      </c>
      <c r="S74" s="130">
        <v>0.72353087999999999</v>
      </c>
      <c r="T74" s="130">
        <v>514.87144120000005</v>
      </c>
      <c r="U74" s="130">
        <v>71.076328669999995</v>
      </c>
      <c r="V74" s="130">
        <v>862.81692840999995</v>
      </c>
      <c r="W74" s="130"/>
      <c r="X74" s="130"/>
      <c r="Y74" s="130"/>
      <c r="Z74" s="130"/>
      <c r="AA74" s="130"/>
      <c r="AB74" s="130"/>
    </row>
    <row r="75" spans="1:28" hidden="1" outlineLevel="1">
      <c r="A75" s="9">
        <v>42491</v>
      </c>
      <c r="B75" s="130">
        <v>2326.7886443000002</v>
      </c>
      <c r="C75" s="130">
        <v>1517.3029828799999</v>
      </c>
      <c r="D75" s="130">
        <v>1143.84601877</v>
      </c>
      <c r="E75" s="130">
        <v>684.73057621999999</v>
      </c>
      <c r="F75" s="130">
        <v>230.39500391000001</v>
      </c>
      <c r="G75" s="130">
        <v>228.72043864</v>
      </c>
      <c r="H75" s="130">
        <v>373.45696411</v>
      </c>
      <c r="I75" s="130">
        <v>14.716432080000001</v>
      </c>
      <c r="J75" s="130">
        <v>25.86942359</v>
      </c>
      <c r="K75" s="130">
        <v>332.87110844</v>
      </c>
      <c r="L75" s="130">
        <v>738.70035557000006</v>
      </c>
      <c r="M75" s="130">
        <v>146.35764114</v>
      </c>
      <c r="N75" s="130">
        <v>1.8627527100000001</v>
      </c>
      <c r="O75" s="130">
        <v>2.1372685100000002</v>
      </c>
      <c r="P75" s="130">
        <v>142.35761991999999</v>
      </c>
      <c r="Q75" s="130">
        <v>592.34271443</v>
      </c>
      <c r="R75" s="130">
        <v>83.868673939999994</v>
      </c>
      <c r="S75" s="130">
        <v>0.71802076999999997</v>
      </c>
      <c r="T75" s="130">
        <v>507.75601971999998</v>
      </c>
      <c r="U75" s="130">
        <v>70.78530585</v>
      </c>
      <c r="V75" s="130">
        <v>853.80555198000002</v>
      </c>
      <c r="W75" s="130"/>
      <c r="X75" s="130"/>
      <c r="Y75" s="130"/>
      <c r="Z75" s="130"/>
      <c r="AA75" s="130"/>
      <c r="AB75" s="130"/>
    </row>
    <row r="76" spans="1:28" hidden="1" outlineLevel="1">
      <c r="A76" s="9">
        <v>42522</v>
      </c>
      <c r="B76" s="130">
        <v>2320.5360038200001</v>
      </c>
      <c r="C76" s="130">
        <v>1513.8308660800001</v>
      </c>
      <c r="D76" s="130">
        <v>1146.31872819</v>
      </c>
      <c r="E76" s="130">
        <v>684.52627434999999</v>
      </c>
      <c r="F76" s="130">
        <v>235.73226503000001</v>
      </c>
      <c r="G76" s="130">
        <v>226.06018881</v>
      </c>
      <c r="H76" s="130">
        <v>367.51213789000002</v>
      </c>
      <c r="I76" s="130">
        <v>14.28801829</v>
      </c>
      <c r="J76" s="130">
        <v>25.61448145</v>
      </c>
      <c r="K76" s="130">
        <v>327.60963815000002</v>
      </c>
      <c r="L76" s="130">
        <v>733.27812644000005</v>
      </c>
      <c r="M76" s="130">
        <v>145.72492711000001</v>
      </c>
      <c r="N76" s="130">
        <v>1.8843162499999999</v>
      </c>
      <c r="O76" s="130">
        <v>2.3506140900000001</v>
      </c>
      <c r="P76" s="130">
        <v>141.48999677</v>
      </c>
      <c r="Q76" s="130">
        <v>587.55319932999998</v>
      </c>
      <c r="R76" s="130">
        <v>84.062431559999993</v>
      </c>
      <c r="S76" s="130">
        <v>0.70420543000000002</v>
      </c>
      <c r="T76" s="130">
        <v>502.78656233999999</v>
      </c>
      <c r="U76" s="130">
        <v>73.427011300000004</v>
      </c>
      <c r="V76" s="130">
        <v>798.70969020999996</v>
      </c>
      <c r="W76" s="130"/>
      <c r="X76" s="130"/>
      <c r="Y76" s="130"/>
      <c r="Z76" s="130"/>
      <c r="AA76" s="130"/>
      <c r="AB76" s="130"/>
    </row>
    <row r="77" spans="1:28" hidden="1" outlineLevel="1">
      <c r="A77" s="9">
        <v>42552</v>
      </c>
      <c r="B77" s="130">
        <v>2193.6393138600001</v>
      </c>
      <c r="C77" s="130">
        <v>1444.75898878</v>
      </c>
      <c r="D77" s="130">
        <v>1103.23584624</v>
      </c>
      <c r="E77" s="130">
        <v>666.59823878999998</v>
      </c>
      <c r="F77" s="130">
        <v>236.18615126</v>
      </c>
      <c r="G77" s="130">
        <v>200.45145618999999</v>
      </c>
      <c r="H77" s="130">
        <v>341.52314253999998</v>
      </c>
      <c r="I77" s="130">
        <v>14.27516606</v>
      </c>
      <c r="J77" s="130">
        <v>18.596934659999999</v>
      </c>
      <c r="K77" s="130">
        <v>308.65104181999999</v>
      </c>
      <c r="L77" s="130">
        <v>678.11115153000003</v>
      </c>
      <c r="M77" s="130">
        <v>119.41750143</v>
      </c>
      <c r="N77" s="130">
        <v>1.8018568399999999</v>
      </c>
      <c r="O77" s="130">
        <v>2.2263366800000002</v>
      </c>
      <c r="P77" s="130">
        <v>115.38930791</v>
      </c>
      <c r="Q77" s="130">
        <v>558.69365010000001</v>
      </c>
      <c r="R77" s="130">
        <v>81.259437930000004</v>
      </c>
      <c r="S77" s="130">
        <v>0.69763894999999998</v>
      </c>
      <c r="T77" s="130">
        <v>476.73657322000003</v>
      </c>
      <c r="U77" s="130">
        <v>70.769173550000005</v>
      </c>
      <c r="V77" s="130">
        <v>726.16984961000003</v>
      </c>
      <c r="W77" s="130"/>
      <c r="X77" s="130"/>
      <c r="Y77" s="130"/>
      <c r="Z77" s="130"/>
      <c r="AA77" s="130"/>
      <c r="AB77" s="130"/>
    </row>
    <row r="78" spans="1:28" hidden="1" outlineLevel="1">
      <c r="A78" s="9">
        <v>42583</v>
      </c>
      <c r="B78" s="130">
        <v>2268.23049158</v>
      </c>
      <c r="C78" s="130">
        <v>1502.72315129</v>
      </c>
      <c r="D78" s="130">
        <v>1151.05253092</v>
      </c>
      <c r="E78" s="130">
        <v>717.92135631999997</v>
      </c>
      <c r="F78" s="130">
        <v>234.39615140999999</v>
      </c>
      <c r="G78" s="130">
        <v>198.73502318999999</v>
      </c>
      <c r="H78" s="130">
        <v>351.67062036999999</v>
      </c>
      <c r="I78" s="130">
        <v>14.92364418</v>
      </c>
      <c r="J78" s="130">
        <v>19.25079208</v>
      </c>
      <c r="K78" s="130">
        <v>317.49618411</v>
      </c>
      <c r="L78" s="130">
        <v>694.51465205</v>
      </c>
      <c r="M78" s="130">
        <v>120.3860195</v>
      </c>
      <c r="N78" s="130">
        <v>2.7720310600000002</v>
      </c>
      <c r="O78" s="130">
        <v>2.49318046</v>
      </c>
      <c r="P78" s="130">
        <v>115.12080798</v>
      </c>
      <c r="Q78" s="130">
        <v>574.12863255000002</v>
      </c>
      <c r="R78" s="130">
        <v>86.221475949999999</v>
      </c>
      <c r="S78" s="130">
        <v>0.71645144000000005</v>
      </c>
      <c r="T78" s="130">
        <v>487.19070515999999</v>
      </c>
      <c r="U78" s="130">
        <v>70.992688240000007</v>
      </c>
      <c r="V78" s="130">
        <v>739.87567552999997</v>
      </c>
      <c r="W78" s="130"/>
      <c r="X78" s="130"/>
      <c r="Y78" s="130"/>
      <c r="Z78" s="130"/>
      <c r="AA78" s="130"/>
      <c r="AB78" s="130"/>
    </row>
    <row r="79" spans="1:28" hidden="1" outlineLevel="1">
      <c r="A79" s="9">
        <v>42614</v>
      </c>
      <c r="B79" s="130">
        <v>2245.5459232200001</v>
      </c>
      <c r="C79" s="130">
        <v>1485.2301787700001</v>
      </c>
      <c r="D79" s="130">
        <v>1136.19207792</v>
      </c>
      <c r="E79" s="130">
        <v>706.50282513000002</v>
      </c>
      <c r="F79" s="130">
        <v>232.98310476</v>
      </c>
      <c r="G79" s="130">
        <v>196.70614803000001</v>
      </c>
      <c r="H79" s="130">
        <v>349.03810084999998</v>
      </c>
      <c r="I79" s="130">
        <v>13.366189439999999</v>
      </c>
      <c r="J79" s="130">
        <v>19.504955020000001</v>
      </c>
      <c r="K79" s="130">
        <v>316.16695639</v>
      </c>
      <c r="L79" s="130">
        <v>691.31360949999998</v>
      </c>
      <c r="M79" s="130">
        <v>119.11128282999999</v>
      </c>
      <c r="N79" s="130">
        <v>2.2491690700000002</v>
      </c>
      <c r="O79" s="130">
        <v>2.48906421</v>
      </c>
      <c r="P79" s="130">
        <v>114.37304955</v>
      </c>
      <c r="Q79" s="130">
        <v>572.20232667000005</v>
      </c>
      <c r="R79" s="130">
        <v>87.061835709999997</v>
      </c>
      <c r="S79" s="130">
        <v>0.72370296999999995</v>
      </c>
      <c r="T79" s="130">
        <v>484.41678798999999</v>
      </c>
      <c r="U79" s="130">
        <v>69.002134949999999</v>
      </c>
      <c r="V79" s="130">
        <v>732.77637808999998</v>
      </c>
      <c r="W79" s="130"/>
      <c r="X79" s="130"/>
      <c r="Y79" s="130"/>
      <c r="Z79" s="130"/>
      <c r="AA79" s="130"/>
      <c r="AB79" s="130"/>
    </row>
    <row r="80" spans="1:28" hidden="1" outlineLevel="1">
      <c r="A80" s="9">
        <v>42644</v>
      </c>
      <c r="B80" s="130">
        <v>2214.7480856699999</v>
      </c>
      <c r="C80" s="130">
        <v>1471.59221871</v>
      </c>
      <c r="D80" s="130">
        <v>1132.0275689499999</v>
      </c>
      <c r="E80" s="130">
        <v>703.04891334000001</v>
      </c>
      <c r="F80" s="130">
        <v>236.06830525999999</v>
      </c>
      <c r="G80" s="130">
        <v>192.91035034999999</v>
      </c>
      <c r="H80" s="130">
        <v>339.56464976000001</v>
      </c>
      <c r="I80" s="130">
        <v>12.880673099999999</v>
      </c>
      <c r="J80" s="130">
        <v>19.052895929999998</v>
      </c>
      <c r="K80" s="130">
        <v>307.63108073000001</v>
      </c>
      <c r="L80" s="130">
        <v>676.00701862999995</v>
      </c>
      <c r="M80" s="130">
        <v>117.85343172</v>
      </c>
      <c r="N80" s="130">
        <v>2.1213854200000002</v>
      </c>
      <c r="O80" s="130">
        <v>2.3681286899999998</v>
      </c>
      <c r="P80" s="130">
        <v>113.36391761</v>
      </c>
      <c r="Q80" s="130">
        <v>558.15358690999994</v>
      </c>
      <c r="R80" s="130">
        <v>85.524395029999994</v>
      </c>
      <c r="S80" s="130">
        <v>0.71208634999999998</v>
      </c>
      <c r="T80" s="130">
        <v>471.91710553000001</v>
      </c>
      <c r="U80" s="130">
        <v>67.148848330000007</v>
      </c>
      <c r="V80" s="130">
        <v>712.57202500000005</v>
      </c>
      <c r="W80" s="130"/>
      <c r="X80" s="130"/>
      <c r="Y80" s="130"/>
      <c r="Z80" s="130"/>
      <c r="AA80" s="130"/>
      <c r="AB80" s="130"/>
    </row>
    <row r="81" spans="1:28" hidden="1" outlineLevel="1">
      <c r="A81" s="9">
        <v>42675</v>
      </c>
      <c r="B81" s="130">
        <v>2205.89035384</v>
      </c>
      <c r="C81" s="130">
        <v>1472.0806177699999</v>
      </c>
      <c r="D81" s="130">
        <v>1134.2076629999999</v>
      </c>
      <c r="E81" s="130">
        <v>700.89234887999999</v>
      </c>
      <c r="F81" s="130">
        <v>243.68006897999999</v>
      </c>
      <c r="G81" s="130">
        <v>189.63524513999999</v>
      </c>
      <c r="H81" s="130">
        <v>337.87295476999998</v>
      </c>
      <c r="I81" s="130">
        <v>12.946694340000001</v>
      </c>
      <c r="J81" s="130">
        <v>18.712812410000002</v>
      </c>
      <c r="K81" s="130">
        <v>306.21344801999999</v>
      </c>
      <c r="L81" s="130">
        <v>669.2350854</v>
      </c>
      <c r="M81" s="130">
        <v>117.37199563999999</v>
      </c>
      <c r="N81" s="130">
        <v>2.2995815899999998</v>
      </c>
      <c r="O81" s="130">
        <v>1.6220135200000001</v>
      </c>
      <c r="P81" s="130">
        <v>113.45040053</v>
      </c>
      <c r="Q81" s="130">
        <v>551.86308975999998</v>
      </c>
      <c r="R81" s="130">
        <v>85.790943249999998</v>
      </c>
      <c r="S81" s="130">
        <v>1.5204827599999999</v>
      </c>
      <c r="T81" s="130">
        <v>464.55166374999999</v>
      </c>
      <c r="U81" s="130">
        <v>64.574650669999997</v>
      </c>
      <c r="V81" s="130">
        <v>707.45029174000001</v>
      </c>
      <c r="W81" s="130"/>
      <c r="X81" s="130"/>
      <c r="Y81" s="130"/>
      <c r="Z81" s="130"/>
      <c r="AA81" s="130"/>
      <c r="AB81" s="130"/>
    </row>
    <row r="82" spans="1:28" hidden="1" outlineLevel="1">
      <c r="A82" s="9">
        <v>42705</v>
      </c>
      <c r="B82" s="130">
        <v>2230.4031382799999</v>
      </c>
      <c r="C82" s="130">
        <v>1467.5914007399999</v>
      </c>
      <c r="D82" s="130">
        <v>1115.6068679699999</v>
      </c>
      <c r="E82" s="130">
        <v>690.82912089000001</v>
      </c>
      <c r="F82" s="130">
        <v>237.78485018999999</v>
      </c>
      <c r="G82" s="130">
        <v>186.99289689</v>
      </c>
      <c r="H82" s="130">
        <v>351.98453276999999</v>
      </c>
      <c r="I82" s="130">
        <v>13.66032264</v>
      </c>
      <c r="J82" s="130">
        <v>19.807512549999998</v>
      </c>
      <c r="K82" s="130">
        <v>318.51669758000003</v>
      </c>
      <c r="L82" s="130">
        <v>693.62667422000004</v>
      </c>
      <c r="M82" s="130">
        <v>116.79215849000001</v>
      </c>
      <c r="N82" s="130">
        <v>5.3450564399999996</v>
      </c>
      <c r="O82" s="130">
        <v>1.6439427</v>
      </c>
      <c r="P82" s="130">
        <v>109.80315935</v>
      </c>
      <c r="Q82" s="130">
        <v>576.83451573000002</v>
      </c>
      <c r="R82" s="130">
        <v>116.73047754</v>
      </c>
      <c r="S82" s="130">
        <v>1.6169361799999999</v>
      </c>
      <c r="T82" s="130">
        <v>458.48710201</v>
      </c>
      <c r="U82" s="130">
        <v>69.185063319999998</v>
      </c>
      <c r="V82" s="130">
        <v>728.17098282999996</v>
      </c>
      <c r="W82" s="130"/>
      <c r="X82" s="130"/>
      <c r="Y82" s="130"/>
      <c r="Z82" s="130"/>
      <c r="AA82" s="130"/>
      <c r="AB82" s="130"/>
    </row>
    <row r="83" spans="1:28" hidden="1" outlineLevel="1">
      <c r="A83" s="9">
        <v>42736</v>
      </c>
      <c r="B83" s="130">
        <v>2246.0723011300001</v>
      </c>
      <c r="C83" s="130">
        <v>1489.3245696399999</v>
      </c>
      <c r="D83" s="130">
        <v>1139.9902733399999</v>
      </c>
      <c r="E83" s="130">
        <v>712.63229538999997</v>
      </c>
      <c r="F83" s="130">
        <v>244.23901556999999</v>
      </c>
      <c r="G83" s="130">
        <v>183.11896238</v>
      </c>
      <c r="H83" s="130">
        <v>349.33429630000001</v>
      </c>
      <c r="I83" s="130">
        <v>13.73088252</v>
      </c>
      <c r="J83" s="130">
        <v>19.862748679999999</v>
      </c>
      <c r="K83" s="130">
        <v>315.7406651</v>
      </c>
      <c r="L83" s="130">
        <v>684.63471756000001</v>
      </c>
      <c r="M83" s="130">
        <v>114.52802127</v>
      </c>
      <c r="N83" s="130">
        <v>5.4975643700000001</v>
      </c>
      <c r="O83" s="130">
        <v>1.5494114299999999</v>
      </c>
      <c r="P83" s="130">
        <v>107.48104547</v>
      </c>
      <c r="Q83" s="130">
        <v>570.10669628999995</v>
      </c>
      <c r="R83" s="130">
        <v>116.0233214</v>
      </c>
      <c r="S83" s="130">
        <v>1.6144623899999999</v>
      </c>
      <c r="T83" s="130">
        <v>452.46891249999999</v>
      </c>
      <c r="U83" s="130">
        <v>72.113013929999994</v>
      </c>
      <c r="V83" s="130">
        <v>677.90674453999998</v>
      </c>
      <c r="W83" s="130"/>
      <c r="X83" s="130"/>
      <c r="Y83" s="130"/>
      <c r="Z83" s="130"/>
      <c r="AA83" s="130"/>
      <c r="AB83" s="130"/>
    </row>
    <row r="84" spans="1:28" hidden="1" outlineLevel="1">
      <c r="A84" s="9">
        <v>42767</v>
      </c>
      <c r="B84" s="130">
        <v>2324.9965045600002</v>
      </c>
      <c r="C84" s="130">
        <v>1580.43074942</v>
      </c>
      <c r="D84" s="130">
        <v>1238.7031743</v>
      </c>
      <c r="E84" s="130">
        <v>813.31688689999999</v>
      </c>
      <c r="F84" s="130">
        <v>242.89526488000001</v>
      </c>
      <c r="G84" s="130">
        <v>182.49102252</v>
      </c>
      <c r="H84" s="130">
        <v>341.72757511999998</v>
      </c>
      <c r="I84" s="130">
        <v>13.688480439999999</v>
      </c>
      <c r="J84" s="130">
        <v>19.788438710000001</v>
      </c>
      <c r="K84" s="130">
        <v>308.25065597000003</v>
      </c>
      <c r="L84" s="130">
        <v>672.52757234000001</v>
      </c>
      <c r="M84" s="130">
        <v>114.78659842</v>
      </c>
      <c r="N84" s="130">
        <v>5.5178683599999996</v>
      </c>
      <c r="O84" s="130">
        <v>1.91298558</v>
      </c>
      <c r="P84" s="130">
        <v>107.35574448</v>
      </c>
      <c r="Q84" s="130">
        <v>557.74097391999999</v>
      </c>
      <c r="R84" s="130">
        <v>122.91598555</v>
      </c>
      <c r="S84" s="130">
        <v>1.6122492399999999</v>
      </c>
      <c r="T84" s="130">
        <v>433.21273912999999</v>
      </c>
      <c r="U84" s="130">
        <v>72.038182800000001</v>
      </c>
      <c r="V84" s="130">
        <v>654.47822378000001</v>
      </c>
      <c r="W84" s="130"/>
      <c r="X84" s="130"/>
      <c r="Y84" s="130"/>
      <c r="Z84" s="130"/>
      <c r="AA84" s="130"/>
      <c r="AB84" s="130"/>
    </row>
    <row r="85" spans="1:28" hidden="1" outlineLevel="1">
      <c r="A85" s="9">
        <v>42795</v>
      </c>
      <c r="B85" s="130">
        <v>2407.17746842</v>
      </c>
      <c r="C85" s="130">
        <v>1669.7194335500001</v>
      </c>
      <c r="D85" s="130">
        <v>1332.92160143</v>
      </c>
      <c r="E85" s="130">
        <v>875.06193484000005</v>
      </c>
      <c r="F85" s="130">
        <v>266.48586151000001</v>
      </c>
      <c r="G85" s="130">
        <v>191.37380508000001</v>
      </c>
      <c r="H85" s="130">
        <v>336.79783212000001</v>
      </c>
      <c r="I85" s="130">
        <v>1.6456291700000001</v>
      </c>
      <c r="J85" s="130">
        <v>31.781920299999999</v>
      </c>
      <c r="K85" s="130">
        <v>303.37028264999998</v>
      </c>
      <c r="L85" s="130">
        <v>661.03334090999999</v>
      </c>
      <c r="M85" s="130">
        <v>111.39767861</v>
      </c>
      <c r="N85" s="130">
        <v>0.31250428000000002</v>
      </c>
      <c r="O85" s="130">
        <v>2.4827714400000001</v>
      </c>
      <c r="P85" s="130">
        <v>108.60240288999999</v>
      </c>
      <c r="Q85" s="130">
        <v>549.63566230000004</v>
      </c>
      <c r="R85" s="130">
        <v>76.814473530000001</v>
      </c>
      <c r="S85" s="130">
        <v>5.87863895</v>
      </c>
      <c r="T85" s="130">
        <v>466.94254982000001</v>
      </c>
      <c r="U85" s="130">
        <v>76.424693959999999</v>
      </c>
      <c r="V85" s="130">
        <v>677.99195164000002</v>
      </c>
      <c r="W85" s="130"/>
      <c r="X85" s="130"/>
      <c r="Y85" s="130"/>
      <c r="Z85" s="130"/>
      <c r="AA85" s="130"/>
      <c r="AB85" s="130"/>
    </row>
    <row r="86" spans="1:28" hidden="1" outlineLevel="1">
      <c r="A86" s="9">
        <v>42826</v>
      </c>
      <c r="B86" s="130">
        <v>2402.6522806600001</v>
      </c>
      <c r="C86" s="130">
        <v>1677.4372637199999</v>
      </c>
      <c r="D86" s="130">
        <v>1348.15285894</v>
      </c>
      <c r="E86" s="130">
        <v>879.38028899000005</v>
      </c>
      <c r="F86" s="130">
        <v>275.10233694999999</v>
      </c>
      <c r="G86" s="130">
        <v>193.670233</v>
      </c>
      <c r="H86" s="130">
        <v>329.28440477999999</v>
      </c>
      <c r="I86" s="130">
        <v>1.6386548400000001</v>
      </c>
      <c r="J86" s="130">
        <v>29.373220960000001</v>
      </c>
      <c r="K86" s="130">
        <v>298.27252898</v>
      </c>
      <c r="L86" s="130">
        <v>644.28941538000004</v>
      </c>
      <c r="M86" s="130">
        <v>111.68425440999999</v>
      </c>
      <c r="N86" s="130">
        <v>2.5444504299999999</v>
      </c>
      <c r="O86" s="130">
        <v>2.4680595799999998</v>
      </c>
      <c r="P86" s="130">
        <v>106.67174439999999</v>
      </c>
      <c r="Q86" s="130">
        <v>532.60516097000004</v>
      </c>
      <c r="R86" s="130">
        <v>99.085703460000005</v>
      </c>
      <c r="S86" s="130">
        <v>5.7915494399999998</v>
      </c>
      <c r="T86" s="130">
        <v>427.72790807000001</v>
      </c>
      <c r="U86" s="130">
        <v>80.925601560000004</v>
      </c>
      <c r="V86" s="130">
        <v>636.06813700999999</v>
      </c>
      <c r="W86" s="130"/>
      <c r="X86" s="130"/>
      <c r="Y86" s="130"/>
      <c r="Z86" s="130"/>
      <c r="AA86" s="130"/>
      <c r="AB86" s="130"/>
    </row>
    <row r="87" spans="1:28" hidden="1" outlineLevel="1">
      <c r="A87" s="9">
        <v>42856</v>
      </c>
      <c r="B87" s="130">
        <v>2413.8229373999998</v>
      </c>
      <c r="C87" s="130">
        <v>1718.0036393800001</v>
      </c>
      <c r="D87" s="130">
        <v>1392.4965633300001</v>
      </c>
      <c r="E87" s="130">
        <v>916.40291748000004</v>
      </c>
      <c r="F87" s="130">
        <v>280.03657691000001</v>
      </c>
      <c r="G87" s="130">
        <v>196.05706893999999</v>
      </c>
      <c r="H87" s="130">
        <v>325.50707605000002</v>
      </c>
      <c r="I87" s="130">
        <v>1.62394759</v>
      </c>
      <c r="J87" s="130">
        <v>29.241061590000001</v>
      </c>
      <c r="K87" s="130">
        <v>294.64206687000001</v>
      </c>
      <c r="L87" s="130">
        <v>616.09455623999997</v>
      </c>
      <c r="M87" s="130">
        <v>111.82029222</v>
      </c>
      <c r="N87" s="130">
        <v>2.54597556</v>
      </c>
      <c r="O87" s="130">
        <v>2.52143315</v>
      </c>
      <c r="P87" s="130">
        <v>106.75288351</v>
      </c>
      <c r="Q87" s="130">
        <v>504.27426401999998</v>
      </c>
      <c r="R87" s="130">
        <v>75.521288609999999</v>
      </c>
      <c r="S87" s="130">
        <v>5.7569459199999997</v>
      </c>
      <c r="T87" s="130">
        <v>422.99602949000001</v>
      </c>
      <c r="U87" s="130">
        <v>79.724741780000002</v>
      </c>
      <c r="V87" s="130">
        <v>603.98212875000002</v>
      </c>
      <c r="W87" s="130"/>
      <c r="X87" s="130"/>
      <c r="Y87" s="130"/>
      <c r="Z87" s="130"/>
      <c r="AA87" s="130"/>
      <c r="AB87" s="130"/>
    </row>
    <row r="88" spans="1:28" hidden="1" outlineLevel="1">
      <c r="A88" s="9">
        <v>42887</v>
      </c>
      <c r="B88" s="130">
        <v>2428.9907079200002</v>
      </c>
      <c r="C88" s="130">
        <v>1742.35636985</v>
      </c>
      <c r="D88" s="130">
        <v>1420.4816536000001</v>
      </c>
      <c r="E88" s="130">
        <v>855.98996255999998</v>
      </c>
      <c r="F88" s="130">
        <v>369.07653734000002</v>
      </c>
      <c r="G88" s="130">
        <v>195.41515369999999</v>
      </c>
      <c r="H88" s="130">
        <v>321.87471625000001</v>
      </c>
      <c r="I88" s="130">
        <v>1.59472094</v>
      </c>
      <c r="J88" s="130">
        <v>28.588874619999999</v>
      </c>
      <c r="K88" s="130">
        <v>291.69112068999999</v>
      </c>
      <c r="L88" s="130">
        <v>607.84580141000004</v>
      </c>
      <c r="M88" s="130">
        <v>111.28340286</v>
      </c>
      <c r="N88" s="130">
        <v>2.1393623800000001</v>
      </c>
      <c r="O88" s="130">
        <v>2.4762174199999998</v>
      </c>
      <c r="P88" s="130">
        <v>106.66782306</v>
      </c>
      <c r="Q88" s="130">
        <v>496.56239855000001</v>
      </c>
      <c r="R88" s="130">
        <v>74.882032719999998</v>
      </c>
      <c r="S88" s="130">
        <v>5.7089488499999996</v>
      </c>
      <c r="T88" s="130">
        <v>415.97141698000001</v>
      </c>
      <c r="U88" s="130">
        <v>78.788536660000005</v>
      </c>
      <c r="V88" s="130">
        <v>598.83717788000001</v>
      </c>
      <c r="W88" s="130"/>
      <c r="X88" s="130"/>
      <c r="Y88" s="130"/>
      <c r="Z88" s="130"/>
      <c r="AA88" s="130"/>
      <c r="AB88" s="130"/>
    </row>
    <row r="89" spans="1:28" hidden="1" outlineLevel="1">
      <c r="A89" s="9">
        <v>42917</v>
      </c>
      <c r="B89" s="130">
        <v>2446.6905965400001</v>
      </c>
      <c r="C89" s="130">
        <v>1765.22390036</v>
      </c>
      <c r="D89" s="130">
        <v>1449.6754147500001</v>
      </c>
      <c r="E89" s="130">
        <v>925.59688867</v>
      </c>
      <c r="F89" s="130">
        <v>327.09412376</v>
      </c>
      <c r="G89" s="130">
        <v>196.98440231999999</v>
      </c>
      <c r="H89" s="130">
        <v>315.54848561</v>
      </c>
      <c r="I89" s="130">
        <v>1.6026852599999999</v>
      </c>
      <c r="J89" s="130">
        <v>27.069180830000001</v>
      </c>
      <c r="K89" s="130">
        <v>286.87661952000002</v>
      </c>
      <c r="L89" s="130">
        <v>598.68953296999996</v>
      </c>
      <c r="M89" s="130">
        <v>110.99453964999999</v>
      </c>
      <c r="N89" s="130">
        <v>0.31290630000000003</v>
      </c>
      <c r="O89" s="130">
        <v>2.3140800499999998</v>
      </c>
      <c r="P89" s="130">
        <v>108.3675533</v>
      </c>
      <c r="Q89" s="130">
        <v>487.69499331999998</v>
      </c>
      <c r="R89" s="130">
        <v>51.637848490000003</v>
      </c>
      <c r="S89" s="130">
        <v>5.67791464</v>
      </c>
      <c r="T89" s="130">
        <v>430.37923018999999</v>
      </c>
      <c r="U89" s="130">
        <v>82.777163209999998</v>
      </c>
      <c r="V89" s="130">
        <v>582.29757173999997</v>
      </c>
      <c r="W89" s="130"/>
      <c r="X89" s="130"/>
      <c r="Y89" s="130"/>
      <c r="Z89" s="130"/>
      <c r="AA89" s="130"/>
      <c r="AB89" s="130"/>
    </row>
    <row r="90" spans="1:28" hidden="1" outlineLevel="1">
      <c r="A90" s="9">
        <v>42948</v>
      </c>
      <c r="B90" s="130">
        <v>2514.3400552799999</v>
      </c>
      <c r="C90" s="130">
        <v>1839.3696832200001</v>
      </c>
      <c r="D90" s="130">
        <v>1528.60280111</v>
      </c>
      <c r="E90" s="130">
        <v>989.92250221999996</v>
      </c>
      <c r="F90" s="130">
        <v>341.92975654000003</v>
      </c>
      <c r="G90" s="130">
        <v>196.75054234999999</v>
      </c>
      <c r="H90" s="130">
        <v>310.76688210999998</v>
      </c>
      <c r="I90" s="130">
        <v>1.5777434299999999</v>
      </c>
      <c r="J90" s="130">
        <v>26.791690580000001</v>
      </c>
      <c r="K90" s="130">
        <v>282.39744810000002</v>
      </c>
      <c r="L90" s="130">
        <v>586.76175736000005</v>
      </c>
      <c r="M90" s="130">
        <v>111.45825815000001</v>
      </c>
      <c r="N90" s="130">
        <v>1.16819323</v>
      </c>
      <c r="O90" s="130">
        <v>2.4226640700000002</v>
      </c>
      <c r="P90" s="130">
        <v>107.86740085</v>
      </c>
      <c r="Q90" s="130">
        <v>475.30349920999998</v>
      </c>
      <c r="R90" s="130">
        <v>50.959600719999997</v>
      </c>
      <c r="S90" s="130">
        <v>5.6104724499999996</v>
      </c>
      <c r="T90" s="130">
        <v>418.73342603999998</v>
      </c>
      <c r="U90" s="130">
        <v>88.208614699999998</v>
      </c>
      <c r="V90" s="130">
        <v>541.37357691</v>
      </c>
      <c r="W90" s="130"/>
      <c r="X90" s="130"/>
      <c r="Y90" s="130"/>
      <c r="Z90" s="130"/>
      <c r="AA90" s="130"/>
      <c r="AB90" s="130"/>
    </row>
    <row r="91" spans="1:28" hidden="1" outlineLevel="1">
      <c r="A91" s="9">
        <v>42979</v>
      </c>
      <c r="B91" s="130">
        <v>2588.7345062700001</v>
      </c>
      <c r="C91" s="130">
        <v>1891.6022784100001</v>
      </c>
      <c r="D91" s="130">
        <v>1571.00796046</v>
      </c>
      <c r="E91" s="130">
        <v>1015.1274526</v>
      </c>
      <c r="F91" s="130">
        <v>359.62783827999999</v>
      </c>
      <c r="G91" s="130">
        <v>196.25266958</v>
      </c>
      <c r="H91" s="130">
        <v>320.59431795</v>
      </c>
      <c r="I91" s="130">
        <v>1.6290557999999999</v>
      </c>
      <c r="J91" s="130">
        <v>27.703729119999998</v>
      </c>
      <c r="K91" s="130">
        <v>291.26153303000001</v>
      </c>
      <c r="L91" s="130">
        <v>600.03183582999998</v>
      </c>
      <c r="M91" s="130">
        <v>110.01137608000001</v>
      </c>
      <c r="N91" s="130">
        <v>0.31310774000000002</v>
      </c>
      <c r="O91" s="130">
        <v>2.3875832400000001</v>
      </c>
      <c r="P91" s="130">
        <v>107.3106851</v>
      </c>
      <c r="Q91" s="130">
        <v>490.02045974999999</v>
      </c>
      <c r="R91" s="130">
        <v>52.867464120000001</v>
      </c>
      <c r="S91" s="130">
        <v>5.8160856699999997</v>
      </c>
      <c r="T91" s="130">
        <v>431.33690996000001</v>
      </c>
      <c r="U91" s="130">
        <v>97.100392029999995</v>
      </c>
      <c r="V91" s="130">
        <v>529.18595020999999</v>
      </c>
      <c r="W91" s="130"/>
      <c r="X91" s="130"/>
      <c r="Y91" s="130"/>
      <c r="Z91" s="130"/>
      <c r="AA91" s="130"/>
      <c r="AB91" s="130"/>
    </row>
    <row r="92" spans="1:28" hidden="1" outlineLevel="1">
      <c r="A92" s="9">
        <v>43009</v>
      </c>
      <c r="B92" s="130">
        <v>2625.1052159300002</v>
      </c>
      <c r="C92" s="130">
        <v>1930.21844814</v>
      </c>
      <c r="D92" s="130">
        <v>1607.90809104</v>
      </c>
      <c r="E92" s="130">
        <v>1058.20948825</v>
      </c>
      <c r="F92" s="130">
        <v>346.23852590000001</v>
      </c>
      <c r="G92" s="130">
        <v>203.46007689000001</v>
      </c>
      <c r="H92" s="130">
        <v>322.31035709999998</v>
      </c>
      <c r="I92" s="130">
        <v>1.65165085</v>
      </c>
      <c r="J92" s="130">
        <v>27.890042350000002</v>
      </c>
      <c r="K92" s="130">
        <v>292.76866389999998</v>
      </c>
      <c r="L92" s="130">
        <v>598.80230840000002</v>
      </c>
      <c r="M92" s="130">
        <v>110.25772302999999</v>
      </c>
      <c r="N92" s="130">
        <v>0.31313985</v>
      </c>
      <c r="O92" s="130">
        <v>2.3529917299999998</v>
      </c>
      <c r="P92" s="130">
        <v>107.59159145</v>
      </c>
      <c r="Q92" s="130">
        <v>488.54458536999999</v>
      </c>
      <c r="R92" s="130">
        <v>53.484125759999998</v>
      </c>
      <c r="S92" s="130">
        <v>5.8815044299999997</v>
      </c>
      <c r="T92" s="130">
        <v>429.17895518</v>
      </c>
      <c r="U92" s="130">
        <v>96.084459390000006</v>
      </c>
      <c r="V92" s="130">
        <v>530.46005205999995</v>
      </c>
      <c r="W92" s="130"/>
      <c r="X92" s="130"/>
      <c r="Y92" s="130"/>
      <c r="Z92" s="130"/>
      <c r="AA92" s="130"/>
      <c r="AB92" s="130"/>
    </row>
    <row r="93" spans="1:28" hidden="1" outlineLevel="1">
      <c r="A93" s="9">
        <v>43040</v>
      </c>
      <c r="B93" s="130">
        <v>2642.6026199299999</v>
      </c>
      <c r="C93" s="130">
        <v>1950.1779274600001</v>
      </c>
      <c r="D93" s="130">
        <v>1642.7233724499999</v>
      </c>
      <c r="E93" s="130">
        <v>1084.2689292699999</v>
      </c>
      <c r="F93" s="130">
        <v>354.01894861</v>
      </c>
      <c r="G93" s="130">
        <v>204.43549457</v>
      </c>
      <c r="H93" s="130">
        <v>307.45455500999998</v>
      </c>
      <c r="I93" s="130">
        <v>1.64834382</v>
      </c>
      <c r="J93" s="130">
        <v>27.161450739999999</v>
      </c>
      <c r="K93" s="130">
        <v>278.64476044999998</v>
      </c>
      <c r="L93" s="130">
        <v>590.64652462000004</v>
      </c>
      <c r="M93" s="130">
        <v>109.87109254000001</v>
      </c>
      <c r="N93" s="130">
        <v>0.31317092000000002</v>
      </c>
      <c r="O93" s="130">
        <v>2.3175544700000001</v>
      </c>
      <c r="P93" s="130">
        <v>107.24036715</v>
      </c>
      <c r="Q93" s="130">
        <v>480.77543207999997</v>
      </c>
      <c r="R93" s="130">
        <v>53.868808739999999</v>
      </c>
      <c r="S93" s="130">
        <v>5.9283591299999996</v>
      </c>
      <c r="T93" s="130">
        <v>420.97826421000002</v>
      </c>
      <c r="U93" s="130">
        <v>101.77816785</v>
      </c>
      <c r="V93" s="130">
        <v>519.50247588000002</v>
      </c>
      <c r="W93" s="130"/>
      <c r="X93" s="130"/>
      <c r="Y93" s="130"/>
      <c r="Z93" s="130"/>
      <c r="AA93" s="130"/>
      <c r="AB93" s="130"/>
    </row>
    <row r="94" spans="1:28" hidden="1" outlineLevel="1">
      <c r="A94" s="9">
        <v>43070</v>
      </c>
      <c r="B94" s="130">
        <v>2827.92218628</v>
      </c>
      <c r="C94" s="130">
        <v>2026.0102198899999</v>
      </c>
      <c r="D94" s="130">
        <v>1704.5119242799999</v>
      </c>
      <c r="E94" s="130">
        <v>957.70673107000005</v>
      </c>
      <c r="F94" s="130">
        <v>541.70256422</v>
      </c>
      <c r="G94" s="130">
        <v>205.10262899</v>
      </c>
      <c r="H94" s="130">
        <v>321.49829561000001</v>
      </c>
      <c r="I94" s="130">
        <v>1.75326425</v>
      </c>
      <c r="J94" s="130">
        <v>31.649948479999999</v>
      </c>
      <c r="K94" s="130">
        <v>288.09508288000001</v>
      </c>
      <c r="L94" s="130">
        <v>682.66547635999996</v>
      </c>
      <c r="M94" s="130">
        <v>112.76287861</v>
      </c>
      <c r="N94" s="130">
        <v>0.14298938999999999</v>
      </c>
      <c r="O94" s="130">
        <v>3.2482871499999999</v>
      </c>
      <c r="P94" s="130">
        <v>109.37160206999999</v>
      </c>
      <c r="Q94" s="130">
        <v>569.90259775000004</v>
      </c>
      <c r="R94" s="130">
        <v>56.025089370000003</v>
      </c>
      <c r="S94" s="130">
        <v>6.4505077799999997</v>
      </c>
      <c r="T94" s="130">
        <v>507.42700059999999</v>
      </c>
      <c r="U94" s="130">
        <v>119.24649003</v>
      </c>
      <c r="V94" s="130">
        <v>530.76380600000005</v>
      </c>
      <c r="W94" s="130"/>
      <c r="X94" s="130"/>
      <c r="Y94" s="130"/>
      <c r="Z94" s="130"/>
      <c r="AA94" s="130"/>
      <c r="AB94" s="130"/>
    </row>
    <row r="95" spans="1:28" hidden="1" outlineLevel="1">
      <c r="A95" s="9">
        <v>43101</v>
      </c>
      <c r="B95" s="130">
        <v>2792.6326416900001</v>
      </c>
      <c r="C95" s="130">
        <v>2124.20015276</v>
      </c>
      <c r="D95" s="130">
        <v>1770.22712086</v>
      </c>
      <c r="E95" s="130">
        <v>1180.74590369</v>
      </c>
      <c r="F95" s="130">
        <v>370.40585632</v>
      </c>
      <c r="G95" s="130">
        <v>219.07536085000001</v>
      </c>
      <c r="H95" s="130">
        <v>353.97303190000002</v>
      </c>
      <c r="I95" s="130">
        <v>11.040452800000001</v>
      </c>
      <c r="J95" s="130">
        <v>28.183765640000001</v>
      </c>
      <c r="K95" s="130">
        <v>314.74881346000001</v>
      </c>
      <c r="L95" s="130">
        <v>543.93798293999998</v>
      </c>
      <c r="M95" s="130">
        <v>96.674697050000006</v>
      </c>
      <c r="N95" s="130">
        <v>1.4318118</v>
      </c>
      <c r="O95" s="130">
        <v>2.2586399699999999</v>
      </c>
      <c r="P95" s="130">
        <v>92.984245279999996</v>
      </c>
      <c r="Q95" s="130">
        <v>447.26328589000002</v>
      </c>
      <c r="R95" s="130">
        <v>65.348061619999996</v>
      </c>
      <c r="S95" s="130">
        <v>5.1497343999999998</v>
      </c>
      <c r="T95" s="130">
        <v>376.76548987000001</v>
      </c>
      <c r="U95" s="130">
        <v>124.49450598999999</v>
      </c>
      <c r="V95" s="130">
        <v>544.26842959999999</v>
      </c>
      <c r="W95" s="130"/>
      <c r="X95" s="130"/>
      <c r="Y95" s="130"/>
      <c r="Z95" s="130"/>
      <c r="AA95" s="130"/>
      <c r="AB95" s="130"/>
    </row>
    <row r="96" spans="1:28" hidden="1" outlineLevel="1">
      <c r="A96" s="9">
        <v>43132</v>
      </c>
      <c r="B96" s="130">
        <v>2772.71250091</v>
      </c>
      <c r="C96" s="130">
        <v>2108.5153798000001</v>
      </c>
      <c r="D96" s="130">
        <v>1770.1212466699999</v>
      </c>
      <c r="E96" s="130">
        <v>1189.8353606600001</v>
      </c>
      <c r="F96" s="130">
        <v>371.64512716000002</v>
      </c>
      <c r="G96" s="130">
        <v>208.64075885</v>
      </c>
      <c r="H96" s="130">
        <v>338.39413313</v>
      </c>
      <c r="I96" s="130">
        <v>1.64254488</v>
      </c>
      <c r="J96" s="130">
        <v>34.281275270000002</v>
      </c>
      <c r="K96" s="130">
        <v>302.47031298000002</v>
      </c>
      <c r="L96" s="130">
        <v>535.78758785000002</v>
      </c>
      <c r="M96" s="130">
        <v>108.53755479</v>
      </c>
      <c r="N96" s="130">
        <v>0.31034293000000002</v>
      </c>
      <c r="O96" s="130">
        <v>3.8991809100000001</v>
      </c>
      <c r="P96" s="130">
        <v>104.32803095</v>
      </c>
      <c r="Q96" s="130">
        <v>427.25003306000002</v>
      </c>
      <c r="R96" s="130">
        <v>60.192966499999997</v>
      </c>
      <c r="S96" s="130">
        <v>6.5511568899999997</v>
      </c>
      <c r="T96" s="130">
        <v>360.50590966999999</v>
      </c>
      <c r="U96" s="130">
        <v>128.40953325999999</v>
      </c>
      <c r="V96" s="130">
        <v>567.49614681000003</v>
      </c>
      <c r="W96" s="130"/>
      <c r="X96" s="130"/>
      <c r="Y96" s="130"/>
      <c r="Z96" s="130"/>
      <c r="AA96" s="130"/>
      <c r="AB96" s="130"/>
    </row>
    <row r="97" spans="1:28" hidden="1" outlineLevel="1">
      <c r="A97" s="9">
        <v>43160</v>
      </c>
      <c r="B97" s="130">
        <v>2814.39600634</v>
      </c>
      <c r="C97" s="130">
        <v>2138.75789308</v>
      </c>
      <c r="D97" s="130">
        <v>1807.85925352</v>
      </c>
      <c r="E97" s="130">
        <v>1218.60672671</v>
      </c>
      <c r="F97" s="130">
        <v>379.15490513999998</v>
      </c>
      <c r="G97" s="130">
        <v>210.09762167</v>
      </c>
      <c r="H97" s="130">
        <v>330.89863955999999</v>
      </c>
      <c r="I97" s="130">
        <v>1.6151120699999999</v>
      </c>
      <c r="J97" s="130">
        <v>32.402560170000001</v>
      </c>
      <c r="K97" s="130">
        <v>296.88096732000002</v>
      </c>
      <c r="L97" s="130">
        <v>525.84413784000003</v>
      </c>
      <c r="M97" s="130">
        <v>109.42756355</v>
      </c>
      <c r="N97" s="130">
        <v>0.31034314000000002</v>
      </c>
      <c r="O97" s="130">
        <v>4.68179284</v>
      </c>
      <c r="P97" s="130">
        <v>104.43542757</v>
      </c>
      <c r="Q97" s="130">
        <v>416.41657429000003</v>
      </c>
      <c r="R97" s="130">
        <v>59.633791430000002</v>
      </c>
      <c r="S97" s="130">
        <v>6.46153727</v>
      </c>
      <c r="T97" s="130">
        <v>350.32124558999999</v>
      </c>
      <c r="U97" s="130">
        <v>149.79397542000001</v>
      </c>
      <c r="V97" s="130">
        <v>559.10996201</v>
      </c>
      <c r="W97" s="130"/>
      <c r="X97" s="130"/>
      <c r="Y97" s="130"/>
      <c r="Z97" s="130"/>
      <c r="AA97" s="130"/>
      <c r="AB97" s="130"/>
    </row>
    <row r="98" spans="1:28" hidden="1" outlineLevel="1">
      <c r="A98" s="9">
        <v>43191</v>
      </c>
      <c r="B98" s="130">
        <v>2840.3030100400001</v>
      </c>
      <c r="C98" s="130">
        <v>2164.7466299500002</v>
      </c>
      <c r="D98" s="130">
        <v>1837.76019679</v>
      </c>
      <c r="E98" s="130">
        <v>1237.0099078600001</v>
      </c>
      <c r="F98" s="130">
        <v>386.03924326999999</v>
      </c>
      <c r="G98" s="130">
        <v>214.71104566</v>
      </c>
      <c r="H98" s="130">
        <v>326.98643315999999</v>
      </c>
      <c r="I98" s="130">
        <v>1.44301079</v>
      </c>
      <c r="J98" s="130">
        <v>31.796849179999999</v>
      </c>
      <c r="K98" s="130">
        <v>293.74657318999999</v>
      </c>
      <c r="L98" s="130">
        <v>520.09618422999995</v>
      </c>
      <c r="M98" s="130">
        <v>110.16765706</v>
      </c>
      <c r="N98" s="130">
        <v>0.31034328</v>
      </c>
      <c r="O98" s="130">
        <v>4.9001304499999998</v>
      </c>
      <c r="P98" s="130">
        <v>104.95718333000001</v>
      </c>
      <c r="Q98" s="130">
        <v>409.92852717</v>
      </c>
      <c r="R98" s="130">
        <v>59.254344869999997</v>
      </c>
      <c r="S98" s="130">
        <v>6.3174762199999996</v>
      </c>
      <c r="T98" s="130">
        <v>344.35670607999998</v>
      </c>
      <c r="U98" s="130">
        <v>155.46019586</v>
      </c>
      <c r="V98" s="130">
        <v>541.87477503000002</v>
      </c>
      <c r="W98" s="130"/>
      <c r="X98" s="130"/>
      <c r="Y98" s="130"/>
      <c r="Z98" s="130"/>
      <c r="AA98" s="130"/>
      <c r="AB98" s="130"/>
    </row>
    <row r="99" spans="1:28" hidden="1" outlineLevel="1">
      <c r="A99" s="9">
        <v>43221</v>
      </c>
      <c r="B99" s="130">
        <v>2904.1379654299999</v>
      </c>
      <c r="C99" s="130">
        <v>2242.2761723799999</v>
      </c>
      <c r="D99" s="130">
        <v>1914.4094577200001</v>
      </c>
      <c r="E99" s="130">
        <v>1283.9128630800001</v>
      </c>
      <c r="F99" s="130">
        <v>413.99167394</v>
      </c>
      <c r="G99" s="130">
        <v>216.50492070000001</v>
      </c>
      <c r="H99" s="130">
        <v>327.86671466000001</v>
      </c>
      <c r="I99" s="130">
        <v>1.43527706</v>
      </c>
      <c r="J99" s="130">
        <v>31.79304608</v>
      </c>
      <c r="K99" s="130">
        <v>294.63839152000003</v>
      </c>
      <c r="L99" s="130">
        <v>513.99505024999996</v>
      </c>
      <c r="M99" s="130">
        <v>111.12788157</v>
      </c>
      <c r="N99" s="130">
        <v>0.29715878000000001</v>
      </c>
      <c r="O99" s="130">
        <v>4.9094578499999999</v>
      </c>
      <c r="P99" s="130">
        <v>105.92126494</v>
      </c>
      <c r="Q99" s="130">
        <v>402.86716868000002</v>
      </c>
      <c r="R99" s="130">
        <v>59.376504259999997</v>
      </c>
      <c r="S99" s="130">
        <v>6.2803564999999999</v>
      </c>
      <c r="T99" s="130">
        <v>337.21030791999999</v>
      </c>
      <c r="U99" s="130">
        <v>147.8667428</v>
      </c>
      <c r="V99" s="130">
        <v>543.04141370000002</v>
      </c>
      <c r="W99" s="130"/>
      <c r="X99" s="130"/>
      <c r="Y99" s="130"/>
      <c r="Z99" s="130"/>
      <c r="AA99" s="130"/>
      <c r="AB99" s="130"/>
    </row>
    <row r="100" spans="1:28" hidden="1" outlineLevel="1">
      <c r="A100" s="9">
        <v>43252</v>
      </c>
      <c r="B100" s="130">
        <v>2903.0382261899999</v>
      </c>
      <c r="C100" s="130">
        <v>2238.8839447700002</v>
      </c>
      <c r="D100" s="130">
        <v>1921.01359572</v>
      </c>
      <c r="E100" s="130">
        <v>1280.86561852</v>
      </c>
      <c r="F100" s="130">
        <v>420.16326572000003</v>
      </c>
      <c r="G100" s="130">
        <v>219.98471147999999</v>
      </c>
      <c r="H100" s="130">
        <v>317.87034905000002</v>
      </c>
      <c r="I100" s="130">
        <v>1.4909038800000001</v>
      </c>
      <c r="J100" s="130">
        <v>32.016021649999999</v>
      </c>
      <c r="K100" s="130">
        <v>284.36342352000003</v>
      </c>
      <c r="L100" s="130">
        <v>512.95327411000005</v>
      </c>
      <c r="M100" s="130">
        <v>111.91325938</v>
      </c>
      <c r="N100" s="130">
        <v>0.28037559000000001</v>
      </c>
      <c r="O100" s="130">
        <v>5.40049519</v>
      </c>
      <c r="P100" s="130">
        <v>106.23238859999999</v>
      </c>
      <c r="Q100" s="130">
        <v>401.04001473</v>
      </c>
      <c r="R100" s="130">
        <v>59.821975070000001</v>
      </c>
      <c r="S100" s="130">
        <v>6.3004087899999996</v>
      </c>
      <c r="T100" s="130">
        <v>334.91763086999998</v>
      </c>
      <c r="U100" s="130">
        <v>151.20100730999999</v>
      </c>
      <c r="V100" s="130">
        <v>540.94174487999999</v>
      </c>
      <c r="W100" s="130"/>
      <c r="X100" s="130"/>
      <c r="Y100" s="130"/>
      <c r="Z100" s="130"/>
      <c r="AA100" s="130"/>
      <c r="AB100" s="130"/>
    </row>
    <row r="101" spans="1:28" hidden="1" outlineLevel="1">
      <c r="A101" s="9">
        <v>43282</v>
      </c>
      <c r="B101" s="130">
        <v>2950.5921033899999</v>
      </c>
      <c r="C101" s="130">
        <v>2288.3142307899998</v>
      </c>
      <c r="D101" s="130">
        <v>1971.3902376999999</v>
      </c>
      <c r="E101" s="130">
        <v>1316.1554283099999</v>
      </c>
      <c r="F101" s="130">
        <v>434.09476532000002</v>
      </c>
      <c r="G101" s="130">
        <v>221.14004406999999</v>
      </c>
      <c r="H101" s="130">
        <v>316.92399309000001</v>
      </c>
      <c r="I101" s="130">
        <v>1.5098820100000001</v>
      </c>
      <c r="J101" s="130">
        <v>32.009922449999998</v>
      </c>
      <c r="K101" s="130">
        <v>283.40418863000002</v>
      </c>
      <c r="L101" s="130">
        <v>521.85956063000003</v>
      </c>
      <c r="M101" s="130">
        <v>118.74820927</v>
      </c>
      <c r="N101" s="130">
        <v>0.28037584999999998</v>
      </c>
      <c r="O101" s="130">
        <v>5.6693729599999996</v>
      </c>
      <c r="P101" s="130">
        <v>112.79846046</v>
      </c>
      <c r="Q101" s="130">
        <v>403.11135136000001</v>
      </c>
      <c r="R101" s="130">
        <v>61.457279610000001</v>
      </c>
      <c r="S101" s="130">
        <v>6.0215299199999999</v>
      </c>
      <c r="T101" s="130">
        <v>335.63254182999998</v>
      </c>
      <c r="U101" s="130">
        <v>140.41831196999999</v>
      </c>
      <c r="V101" s="130">
        <v>542.61592122000002</v>
      </c>
      <c r="W101" s="130"/>
      <c r="X101" s="130"/>
      <c r="Y101" s="130"/>
      <c r="Z101" s="130"/>
      <c r="AA101" s="130"/>
      <c r="AB101" s="130"/>
    </row>
    <row r="102" spans="1:28" hidden="1" outlineLevel="1">
      <c r="A102" s="9">
        <v>43313</v>
      </c>
      <c r="B102" s="130">
        <v>3251.2242700699999</v>
      </c>
      <c r="C102" s="130">
        <v>2383.53227732</v>
      </c>
      <c r="D102" s="130">
        <v>2044.79638316</v>
      </c>
      <c r="E102" s="130">
        <v>1374.0042647800001</v>
      </c>
      <c r="F102" s="130">
        <v>450.37849735999998</v>
      </c>
      <c r="G102" s="130">
        <v>220.41362101999999</v>
      </c>
      <c r="H102" s="130">
        <v>338.73589415999999</v>
      </c>
      <c r="I102" s="130">
        <v>1.5686314299999999</v>
      </c>
      <c r="J102" s="130">
        <v>37.162314449999997</v>
      </c>
      <c r="K102" s="130">
        <v>300.00494828000001</v>
      </c>
      <c r="L102" s="130">
        <v>723.76912823999999</v>
      </c>
      <c r="M102" s="130">
        <v>128.88605146</v>
      </c>
      <c r="N102" s="130">
        <v>0.28037571</v>
      </c>
      <c r="O102" s="130">
        <v>6.62406761</v>
      </c>
      <c r="P102" s="130">
        <v>121.98160814000001</v>
      </c>
      <c r="Q102" s="130">
        <v>594.88307678000001</v>
      </c>
      <c r="R102" s="130">
        <v>65.320763790000001</v>
      </c>
      <c r="S102" s="130">
        <v>6.3728942200000001</v>
      </c>
      <c r="T102" s="130">
        <v>523.18941876999997</v>
      </c>
      <c r="U102" s="130">
        <v>143.92286451000001</v>
      </c>
      <c r="V102" s="130">
        <v>639.01898351</v>
      </c>
      <c r="W102" s="130"/>
      <c r="X102" s="130"/>
      <c r="Y102" s="130"/>
      <c r="Z102" s="130"/>
      <c r="AA102" s="130"/>
      <c r="AB102" s="130"/>
    </row>
    <row r="103" spans="1:28" hidden="1" outlineLevel="1">
      <c r="A103" s="9">
        <v>43344</v>
      </c>
      <c r="B103" s="130">
        <v>3271.3356171700002</v>
      </c>
      <c r="C103" s="130">
        <v>2403.2513680400002</v>
      </c>
      <c r="D103" s="130">
        <v>2064.99265633</v>
      </c>
      <c r="E103" s="130">
        <v>1384.51730954</v>
      </c>
      <c r="F103" s="130">
        <v>455.99967237999999</v>
      </c>
      <c r="G103" s="130">
        <v>224.47567441000001</v>
      </c>
      <c r="H103" s="130">
        <v>338.25871171</v>
      </c>
      <c r="I103" s="130">
        <v>1.55686759</v>
      </c>
      <c r="J103" s="130">
        <v>37.350484940000001</v>
      </c>
      <c r="K103" s="130">
        <v>299.35135917999997</v>
      </c>
      <c r="L103" s="130">
        <v>716.45907408000005</v>
      </c>
      <c r="M103" s="130">
        <v>129.68685701999999</v>
      </c>
      <c r="N103" s="130">
        <v>0.28037582999999999</v>
      </c>
      <c r="O103" s="130">
        <v>7.1481139699999998</v>
      </c>
      <c r="P103" s="130">
        <v>122.25836722</v>
      </c>
      <c r="Q103" s="130">
        <v>586.77221706</v>
      </c>
      <c r="R103" s="130">
        <v>65.715103490000004</v>
      </c>
      <c r="S103" s="130">
        <v>6.3857849499999997</v>
      </c>
      <c r="T103" s="130">
        <v>514.67132862000005</v>
      </c>
      <c r="U103" s="130">
        <v>151.62517505</v>
      </c>
      <c r="V103" s="130">
        <v>637.37964697999996</v>
      </c>
      <c r="W103" s="130"/>
      <c r="X103" s="130"/>
      <c r="Y103" s="130"/>
      <c r="Z103" s="130"/>
      <c r="AA103" s="130"/>
      <c r="AB103" s="130"/>
    </row>
    <row r="104" spans="1:28" hidden="1" outlineLevel="1">
      <c r="A104" s="9">
        <v>43374</v>
      </c>
      <c r="B104" s="130">
        <v>3296.7537182699998</v>
      </c>
      <c r="C104" s="130">
        <v>2430.29993178</v>
      </c>
      <c r="D104" s="130">
        <v>2092.63503984</v>
      </c>
      <c r="E104" s="130">
        <v>1410.5331395799999</v>
      </c>
      <c r="F104" s="130">
        <v>464.81067316999997</v>
      </c>
      <c r="G104" s="130">
        <v>217.29122709000001</v>
      </c>
      <c r="H104" s="130">
        <v>337.66489194000002</v>
      </c>
      <c r="I104" s="130">
        <v>1.5517236700000001</v>
      </c>
      <c r="J104" s="130">
        <v>37.078112689999998</v>
      </c>
      <c r="K104" s="130">
        <v>299.03505558000001</v>
      </c>
      <c r="L104" s="130">
        <v>711.61689369999999</v>
      </c>
      <c r="M104" s="130">
        <v>129.41458639000001</v>
      </c>
      <c r="N104" s="130">
        <v>0.28037593</v>
      </c>
      <c r="O104" s="130">
        <v>8.1389628700000003</v>
      </c>
      <c r="P104" s="130">
        <v>120.99524759000001</v>
      </c>
      <c r="Q104" s="130">
        <v>582.20230731000004</v>
      </c>
      <c r="R104" s="130">
        <v>65.765172320000005</v>
      </c>
      <c r="S104" s="130">
        <v>6.3488954499999997</v>
      </c>
      <c r="T104" s="130">
        <v>510.08823954000002</v>
      </c>
      <c r="U104" s="130">
        <v>154.83689279000001</v>
      </c>
      <c r="V104" s="130">
        <v>627.74876056999994</v>
      </c>
      <c r="W104" s="130"/>
      <c r="X104" s="130"/>
      <c r="Y104" s="130"/>
      <c r="Z104" s="130"/>
      <c r="AA104" s="130"/>
      <c r="AB104" s="130"/>
    </row>
    <row r="105" spans="1:28" hidden="1" outlineLevel="1">
      <c r="A105" s="9">
        <v>43405</v>
      </c>
      <c r="B105" s="130">
        <v>3331.80337611</v>
      </c>
      <c r="C105" s="130">
        <v>2453.7998877800001</v>
      </c>
      <c r="D105" s="130">
        <v>2118.9758166400002</v>
      </c>
      <c r="E105" s="130">
        <v>1425.77404404</v>
      </c>
      <c r="F105" s="130">
        <v>472.45374685000002</v>
      </c>
      <c r="G105" s="130">
        <v>220.74802575000001</v>
      </c>
      <c r="H105" s="130">
        <v>334.82407114</v>
      </c>
      <c r="I105" s="130">
        <v>1.56162607</v>
      </c>
      <c r="J105" s="130">
        <v>37.431910289999998</v>
      </c>
      <c r="K105" s="130">
        <v>295.83053477999999</v>
      </c>
      <c r="L105" s="130">
        <v>720.12795764999998</v>
      </c>
      <c r="M105" s="130">
        <v>133.5238238</v>
      </c>
      <c r="N105" s="130">
        <v>0.28037545000000003</v>
      </c>
      <c r="O105" s="130">
        <v>9.1660390799999991</v>
      </c>
      <c r="P105" s="130">
        <v>124.07740927</v>
      </c>
      <c r="Q105" s="130">
        <v>586.60413385000004</v>
      </c>
      <c r="R105" s="130">
        <v>66.643257489999996</v>
      </c>
      <c r="S105" s="130">
        <v>6.4091053899999997</v>
      </c>
      <c r="T105" s="130">
        <v>513.55177097000001</v>
      </c>
      <c r="U105" s="130">
        <v>157.87553068</v>
      </c>
      <c r="V105" s="130">
        <v>663.96477992999996</v>
      </c>
      <c r="W105" s="130"/>
      <c r="X105" s="130"/>
      <c r="Y105" s="130"/>
      <c r="Z105" s="130"/>
      <c r="AA105" s="130"/>
      <c r="AB105" s="130"/>
    </row>
    <row r="106" spans="1:28" hidden="1" outlineLevel="1">
      <c r="A106" s="9">
        <v>43435</v>
      </c>
      <c r="B106" s="130">
        <v>3192.5805397200002</v>
      </c>
      <c r="C106" s="130">
        <v>2389.4700400199999</v>
      </c>
      <c r="D106" s="130">
        <v>2108.8667416500002</v>
      </c>
      <c r="E106" s="130">
        <v>1413.60266566</v>
      </c>
      <c r="F106" s="130">
        <v>477.10055899000002</v>
      </c>
      <c r="G106" s="130">
        <v>218.16351700000001</v>
      </c>
      <c r="H106" s="130">
        <v>280.60329837</v>
      </c>
      <c r="I106" s="130">
        <v>1.5238236599999999</v>
      </c>
      <c r="J106" s="130">
        <v>29.741844539999999</v>
      </c>
      <c r="K106" s="130">
        <v>249.33763017000001</v>
      </c>
      <c r="L106" s="130">
        <v>650.18503931999999</v>
      </c>
      <c r="M106" s="130">
        <v>135.45205887</v>
      </c>
      <c r="N106" s="130">
        <v>0.28037545000000003</v>
      </c>
      <c r="O106" s="130">
        <v>12.81652839</v>
      </c>
      <c r="P106" s="130">
        <v>122.35515503000001</v>
      </c>
      <c r="Q106" s="130">
        <v>514.73298045000001</v>
      </c>
      <c r="R106" s="130">
        <v>20.92238141</v>
      </c>
      <c r="S106" s="130">
        <v>5.8535406700000001</v>
      </c>
      <c r="T106" s="130">
        <v>487.95705837000003</v>
      </c>
      <c r="U106" s="130">
        <v>152.92546038</v>
      </c>
      <c r="V106" s="130">
        <v>583.73404903000005</v>
      </c>
      <c r="W106" s="130"/>
      <c r="X106" s="130"/>
      <c r="Y106" s="130"/>
      <c r="Z106" s="130"/>
      <c r="AA106" s="130"/>
      <c r="AB106" s="130"/>
    </row>
    <row r="107" spans="1:28" hidden="1" outlineLevel="1">
      <c r="A107" s="9">
        <v>43466</v>
      </c>
      <c r="B107" s="130">
        <v>3244.3057128800001</v>
      </c>
      <c r="C107" s="130">
        <v>2436.2024416300001</v>
      </c>
      <c r="D107" s="130">
        <v>2154.60823256</v>
      </c>
      <c r="E107" s="130">
        <v>1447.31412039</v>
      </c>
      <c r="F107" s="130">
        <v>487.88754577999998</v>
      </c>
      <c r="G107" s="130">
        <v>219.40656638999999</v>
      </c>
      <c r="H107" s="130">
        <v>281.59420906999998</v>
      </c>
      <c r="I107" s="130">
        <v>1.52597421</v>
      </c>
      <c r="J107" s="130">
        <v>29.906569319999999</v>
      </c>
      <c r="K107" s="130">
        <v>250.16166554</v>
      </c>
      <c r="L107" s="130">
        <v>652.49621023999998</v>
      </c>
      <c r="M107" s="130">
        <v>135.89466737000001</v>
      </c>
      <c r="N107" s="130">
        <v>0.28037545000000003</v>
      </c>
      <c r="O107" s="130">
        <v>13.7095301</v>
      </c>
      <c r="P107" s="130">
        <v>121.90476182</v>
      </c>
      <c r="Q107" s="130">
        <v>516.60154287</v>
      </c>
      <c r="R107" s="130">
        <v>21.077099100000002</v>
      </c>
      <c r="S107" s="130">
        <v>5.8715483600000002</v>
      </c>
      <c r="T107" s="130">
        <v>489.65289540999999</v>
      </c>
      <c r="U107" s="130">
        <v>155.60706101</v>
      </c>
      <c r="V107" s="130">
        <v>547.67214156</v>
      </c>
      <c r="W107" s="130"/>
      <c r="X107" s="130"/>
      <c r="Y107" s="130"/>
      <c r="Z107" s="130"/>
      <c r="AA107" s="130"/>
      <c r="AB107" s="130"/>
    </row>
    <row r="108" spans="1:28" hidden="1" outlineLevel="1">
      <c r="A108" s="9">
        <v>43497</v>
      </c>
      <c r="B108" s="130">
        <v>3266.2088947299999</v>
      </c>
      <c r="C108" s="130">
        <v>2464.0084136400001</v>
      </c>
      <c r="D108" s="130">
        <v>2189.0991545000002</v>
      </c>
      <c r="E108" s="130">
        <v>1462.95383711</v>
      </c>
      <c r="F108" s="130">
        <v>500.06090601</v>
      </c>
      <c r="G108" s="130">
        <v>226.08441138000001</v>
      </c>
      <c r="H108" s="130">
        <v>274.90925914000002</v>
      </c>
      <c r="I108" s="130">
        <v>1.5265242999999999</v>
      </c>
      <c r="J108" s="130">
        <v>29.209968759999999</v>
      </c>
      <c r="K108" s="130">
        <v>244.17276608</v>
      </c>
      <c r="L108" s="130">
        <v>639.14606201000004</v>
      </c>
      <c r="M108" s="130">
        <v>137.28017589999999</v>
      </c>
      <c r="N108" s="130">
        <v>0.28037545000000003</v>
      </c>
      <c r="O108" s="130">
        <v>13.59670485</v>
      </c>
      <c r="P108" s="130">
        <v>123.4030956</v>
      </c>
      <c r="Q108" s="130">
        <v>501.86588611000002</v>
      </c>
      <c r="R108" s="130">
        <v>20.588751250000001</v>
      </c>
      <c r="S108" s="130">
        <v>5.7131254499999997</v>
      </c>
      <c r="T108" s="130">
        <v>475.56400940999998</v>
      </c>
      <c r="U108" s="130">
        <v>163.05441908</v>
      </c>
      <c r="V108" s="130">
        <v>559.27719396999998</v>
      </c>
      <c r="W108" s="130"/>
      <c r="X108" s="130"/>
      <c r="Y108" s="130"/>
      <c r="Z108" s="130"/>
      <c r="AA108" s="130"/>
      <c r="AB108" s="130"/>
    </row>
    <row r="109" spans="1:28" hidden="1" outlineLevel="1">
      <c r="A109" s="9">
        <v>43525</v>
      </c>
      <c r="B109" s="130">
        <v>3333.13027818</v>
      </c>
      <c r="C109" s="130">
        <v>2516.1039397200002</v>
      </c>
      <c r="D109" s="130">
        <v>2239.0835043299999</v>
      </c>
      <c r="E109" s="130">
        <v>1524.8722220499999</v>
      </c>
      <c r="F109" s="130">
        <v>493.70345458000003</v>
      </c>
      <c r="G109" s="130">
        <v>220.50782770000001</v>
      </c>
      <c r="H109" s="130">
        <v>277.02043538999999</v>
      </c>
      <c r="I109" s="130">
        <v>5.9361645300000001</v>
      </c>
      <c r="J109" s="130">
        <v>29.147337570000001</v>
      </c>
      <c r="K109" s="130">
        <v>241.93693329000001</v>
      </c>
      <c r="L109" s="130">
        <v>646.39663444999996</v>
      </c>
      <c r="M109" s="130">
        <v>139.41745506000001</v>
      </c>
      <c r="N109" s="130">
        <v>12.472820520000001</v>
      </c>
      <c r="O109" s="130">
        <v>14.20251435</v>
      </c>
      <c r="P109" s="130">
        <v>112.74212018999999</v>
      </c>
      <c r="Q109" s="130">
        <v>506.97917939000001</v>
      </c>
      <c r="R109" s="130">
        <v>51.788021870000001</v>
      </c>
      <c r="S109" s="130">
        <v>5.7650229900000003</v>
      </c>
      <c r="T109" s="130">
        <v>449.42613453000001</v>
      </c>
      <c r="U109" s="130">
        <v>170.62970401000001</v>
      </c>
      <c r="V109" s="130">
        <v>561.58628967000004</v>
      </c>
      <c r="W109" s="130"/>
      <c r="X109" s="130"/>
      <c r="Y109" s="130"/>
      <c r="Z109" s="130"/>
      <c r="AA109" s="130"/>
      <c r="AB109" s="130"/>
    </row>
    <row r="110" spans="1:28" hidden="1" outlineLevel="1">
      <c r="A110" s="9">
        <v>43556</v>
      </c>
      <c r="B110" s="130">
        <v>3335.3837812000002</v>
      </c>
      <c r="C110" s="130">
        <v>2513.6869603099999</v>
      </c>
      <c r="D110" s="130">
        <v>2252.2832298500002</v>
      </c>
      <c r="E110" s="130">
        <v>1485.4293419200001</v>
      </c>
      <c r="F110" s="130">
        <v>541.22158208999997</v>
      </c>
      <c r="G110" s="130">
        <v>225.63230583999999</v>
      </c>
      <c r="H110" s="130">
        <v>261.40373046000002</v>
      </c>
      <c r="I110" s="130">
        <v>1.47654957</v>
      </c>
      <c r="J110" s="130">
        <v>28.681338149999998</v>
      </c>
      <c r="K110" s="130">
        <v>231.24584274</v>
      </c>
      <c r="L110" s="130">
        <v>640.08994080000002</v>
      </c>
      <c r="M110" s="130">
        <v>143.91963723999999</v>
      </c>
      <c r="N110" s="130">
        <v>0.28037545000000003</v>
      </c>
      <c r="O110" s="130">
        <v>15.25391507</v>
      </c>
      <c r="P110" s="130">
        <v>128.38534672</v>
      </c>
      <c r="Q110" s="130">
        <v>496.17030355999998</v>
      </c>
      <c r="R110" s="130">
        <v>20.502414859999998</v>
      </c>
      <c r="S110" s="130">
        <v>5.6326144200000003</v>
      </c>
      <c r="T110" s="130">
        <v>470.03527428000001</v>
      </c>
      <c r="U110" s="130">
        <v>181.60688009</v>
      </c>
      <c r="V110" s="130">
        <v>553.67407123999999</v>
      </c>
      <c r="W110" s="130"/>
      <c r="X110" s="130"/>
      <c r="Y110" s="130"/>
      <c r="Z110" s="130"/>
      <c r="AA110" s="130"/>
      <c r="AB110" s="130"/>
    </row>
    <row r="111" spans="1:28" hidden="1" outlineLevel="1">
      <c r="A111" s="9">
        <v>43586</v>
      </c>
      <c r="B111" s="130">
        <v>3361.0809893599999</v>
      </c>
      <c r="C111" s="130">
        <v>2574.8721810500001</v>
      </c>
      <c r="D111" s="130">
        <v>2312.2801720399998</v>
      </c>
      <c r="E111" s="130">
        <v>1526.26703116</v>
      </c>
      <c r="F111" s="130">
        <v>560.64185038999995</v>
      </c>
      <c r="G111" s="130">
        <v>225.37129049000001</v>
      </c>
      <c r="H111" s="130">
        <v>262.59200901000003</v>
      </c>
      <c r="I111" s="130">
        <v>1.49843054</v>
      </c>
      <c r="J111" s="130">
        <v>28.545210730000001</v>
      </c>
      <c r="K111" s="130">
        <v>232.54836774</v>
      </c>
      <c r="L111" s="130">
        <v>606.28814249000004</v>
      </c>
      <c r="M111" s="130">
        <v>147.39560424000001</v>
      </c>
      <c r="N111" s="130">
        <v>0.28037545000000003</v>
      </c>
      <c r="O111" s="130">
        <v>16.606841360000001</v>
      </c>
      <c r="P111" s="130">
        <v>130.50838743</v>
      </c>
      <c r="Q111" s="130">
        <v>458.89253824999997</v>
      </c>
      <c r="R111" s="130">
        <v>20.798176470000001</v>
      </c>
      <c r="S111" s="130">
        <v>5.2302593899999996</v>
      </c>
      <c r="T111" s="130">
        <v>432.86410239000003</v>
      </c>
      <c r="U111" s="130">
        <v>179.92066582000001</v>
      </c>
      <c r="V111" s="130">
        <v>524.14867717000004</v>
      </c>
      <c r="W111" s="130"/>
      <c r="X111" s="130"/>
      <c r="Y111" s="130"/>
      <c r="Z111" s="130"/>
      <c r="AA111" s="130"/>
      <c r="AB111" s="130"/>
    </row>
    <row r="112" spans="1:28" hidden="1" outlineLevel="1">
      <c r="A112" s="9">
        <v>43617</v>
      </c>
      <c r="B112" s="130">
        <v>3071.2777228599998</v>
      </c>
      <c r="C112" s="130">
        <v>2380.4074427700002</v>
      </c>
      <c r="D112" s="130">
        <v>2308.3810645499998</v>
      </c>
      <c r="E112" s="130">
        <v>1570.3161215099999</v>
      </c>
      <c r="F112" s="130">
        <v>524.58008367000002</v>
      </c>
      <c r="G112" s="130">
        <v>213.48485937000001</v>
      </c>
      <c r="H112" s="130">
        <v>72.026378219999998</v>
      </c>
      <c r="I112" s="130">
        <v>1.4341316799999999</v>
      </c>
      <c r="J112" s="130">
        <v>17.209941279999999</v>
      </c>
      <c r="K112" s="130">
        <v>53.382305260000003</v>
      </c>
      <c r="L112" s="130">
        <v>512.91645022</v>
      </c>
      <c r="M112" s="130">
        <v>138.81709637</v>
      </c>
      <c r="N112" s="130">
        <v>0.28037545000000003</v>
      </c>
      <c r="O112" s="130">
        <v>16.17954744</v>
      </c>
      <c r="P112" s="130">
        <v>122.35717348</v>
      </c>
      <c r="Q112" s="130">
        <v>374.09935385</v>
      </c>
      <c r="R112" s="130">
        <v>20.346318199999999</v>
      </c>
      <c r="S112" s="130">
        <v>5.0973914799999998</v>
      </c>
      <c r="T112" s="130">
        <v>348.65564417000002</v>
      </c>
      <c r="U112" s="130">
        <v>177.95382986999999</v>
      </c>
      <c r="V112" s="130">
        <v>397.10028435999999</v>
      </c>
      <c r="W112" s="130"/>
      <c r="X112" s="130"/>
      <c r="Y112" s="130"/>
      <c r="Z112" s="130"/>
      <c r="AA112" s="130"/>
      <c r="AB112" s="130"/>
    </row>
    <row r="113" spans="1:28" hidden="1" outlineLevel="1">
      <c r="A113" s="9">
        <v>43647</v>
      </c>
      <c r="B113" s="130">
        <v>3079.2812072699999</v>
      </c>
      <c r="C113" s="130">
        <v>2403.6885418699999</v>
      </c>
      <c r="D113" s="130">
        <v>2346.22744672</v>
      </c>
      <c r="E113" s="130">
        <v>1591.28727306</v>
      </c>
      <c r="F113" s="130">
        <v>541.68423098999995</v>
      </c>
      <c r="G113" s="130">
        <v>213.25594267</v>
      </c>
      <c r="H113" s="130">
        <v>57.461095149999998</v>
      </c>
      <c r="I113" s="130">
        <v>1.37361858</v>
      </c>
      <c r="J113" s="130">
        <v>13.830200850000001</v>
      </c>
      <c r="K113" s="130">
        <v>42.257275720000003</v>
      </c>
      <c r="L113" s="130">
        <v>498.06486360000002</v>
      </c>
      <c r="M113" s="130">
        <v>139.61715611</v>
      </c>
      <c r="N113" s="130">
        <v>0.28037545000000003</v>
      </c>
      <c r="O113" s="130">
        <v>16.605668349999998</v>
      </c>
      <c r="P113" s="130">
        <v>122.73111231</v>
      </c>
      <c r="Q113" s="130">
        <v>358.44770749000003</v>
      </c>
      <c r="R113" s="130">
        <v>19.599810089999998</v>
      </c>
      <c r="S113" s="130">
        <v>4.89122155</v>
      </c>
      <c r="T113" s="130">
        <v>333.95667585000001</v>
      </c>
      <c r="U113" s="130">
        <v>177.52780179999999</v>
      </c>
      <c r="V113" s="130">
        <v>360.12178997000001</v>
      </c>
      <c r="W113" s="130"/>
      <c r="X113" s="130"/>
      <c r="Y113" s="130"/>
      <c r="Z113" s="130"/>
      <c r="AA113" s="130"/>
      <c r="AB113" s="130"/>
    </row>
    <row r="114" spans="1:28" hidden="1" outlineLevel="1">
      <c r="A114" s="9">
        <v>43678</v>
      </c>
      <c r="B114" s="130">
        <v>3158.03947995</v>
      </c>
      <c r="C114" s="130">
        <v>2474.0314481999999</v>
      </c>
      <c r="D114" s="130">
        <v>2417.7628411400001</v>
      </c>
      <c r="E114" s="130">
        <v>1608.42334873</v>
      </c>
      <c r="F114" s="130">
        <v>591.04213890999995</v>
      </c>
      <c r="G114" s="130">
        <v>218.29735350000001</v>
      </c>
      <c r="H114" s="130">
        <v>56.268607060000001</v>
      </c>
      <c r="I114" s="130">
        <v>1.3841650299999999</v>
      </c>
      <c r="J114" s="130">
        <v>13.908403249999999</v>
      </c>
      <c r="K114" s="130">
        <v>40.976038780000003</v>
      </c>
      <c r="L114" s="130">
        <v>500.76987688000003</v>
      </c>
      <c r="M114" s="130">
        <v>141.11047649</v>
      </c>
      <c r="N114" s="130">
        <v>0.28037545000000003</v>
      </c>
      <c r="O114" s="130">
        <v>15.70755258</v>
      </c>
      <c r="P114" s="130">
        <v>125.12254846</v>
      </c>
      <c r="Q114" s="130">
        <v>359.65940038999997</v>
      </c>
      <c r="R114" s="130">
        <v>19.808968320000002</v>
      </c>
      <c r="S114" s="130">
        <v>4.9242575000000004</v>
      </c>
      <c r="T114" s="130">
        <v>334.92617457</v>
      </c>
      <c r="U114" s="130">
        <v>183.23815486999999</v>
      </c>
      <c r="V114" s="130">
        <v>380.06508043000002</v>
      </c>
      <c r="W114" s="130"/>
      <c r="X114" s="130"/>
      <c r="Y114" s="130"/>
      <c r="Z114" s="130"/>
      <c r="AA114" s="130"/>
      <c r="AB114" s="130"/>
    </row>
    <row r="115" spans="1:28" hidden="1" outlineLevel="1">
      <c r="A115" s="9">
        <v>43709</v>
      </c>
      <c r="B115" s="130">
        <v>3163.6386817500002</v>
      </c>
      <c r="C115" s="130">
        <v>2494.0988874700001</v>
      </c>
      <c r="D115" s="130">
        <v>2441.1379591899999</v>
      </c>
      <c r="E115" s="130">
        <v>1618.12774648</v>
      </c>
      <c r="F115" s="130">
        <v>606.71472660999996</v>
      </c>
      <c r="G115" s="130">
        <v>216.29548610000001</v>
      </c>
      <c r="H115" s="130">
        <v>52.960928279999997</v>
      </c>
      <c r="I115" s="130">
        <v>1.3218458200000001</v>
      </c>
      <c r="J115" s="130">
        <v>13.272469040000001</v>
      </c>
      <c r="K115" s="130">
        <v>38.36661342</v>
      </c>
      <c r="L115" s="130">
        <v>485.62353155</v>
      </c>
      <c r="M115" s="130">
        <v>143.52002596</v>
      </c>
      <c r="N115" s="130">
        <v>0.28037545000000003</v>
      </c>
      <c r="O115" s="130">
        <v>15.317874509999999</v>
      </c>
      <c r="P115" s="130">
        <v>127.92177599999999</v>
      </c>
      <c r="Q115" s="130">
        <v>342.10350559</v>
      </c>
      <c r="R115" s="130">
        <v>18.993760330000001</v>
      </c>
      <c r="S115" s="130">
        <v>4.7041413199999997</v>
      </c>
      <c r="T115" s="130">
        <v>318.40560393999999</v>
      </c>
      <c r="U115" s="130">
        <v>183.91626273</v>
      </c>
      <c r="V115" s="130">
        <v>364.68776753999998</v>
      </c>
      <c r="W115" s="130"/>
      <c r="X115" s="130"/>
      <c r="Y115" s="130"/>
      <c r="Z115" s="130"/>
      <c r="AA115" s="130"/>
      <c r="AB115" s="130"/>
    </row>
    <row r="116" spans="1:28" hidden="1" outlineLevel="1">
      <c r="A116" s="9">
        <v>43739</v>
      </c>
      <c r="B116" s="130">
        <v>3210.8406370600001</v>
      </c>
      <c r="C116" s="130">
        <v>2528.62593973</v>
      </c>
      <c r="D116" s="130">
        <v>2475.42826023</v>
      </c>
      <c r="E116" s="130">
        <v>1606.27162978</v>
      </c>
      <c r="F116" s="130">
        <v>623.09969404000003</v>
      </c>
      <c r="G116" s="130">
        <v>246.05693640999999</v>
      </c>
      <c r="H116" s="130">
        <v>53.1976795</v>
      </c>
      <c r="I116" s="130">
        <v>1.34394192</v>
      </c>
      <c r="J116" s="130">
        <v>13.77263642</v>
      </c>
      <c r="K116" s="130">
        <v>38.081101160000003</v>
      </c>
      <c r="L116" s="130">
        <v>492.19283768000003</v>
      </c>
      <c r="M116" s="130">
        <v>145.98565421000001</v>
      </c>
      <c r="N116" s="130">
        <v>0.28037593999999999</v>
      </c>
      <c r="O116" s="130">
        <v>16.898611689999999</v>
      </c>
      <c r="P116" s="130">
        <v>128.80666658000001</v>
      </c>
      <c r="Q116" s="130">
        <v>346.20718347000002</v>
      </c>
      <c r="R116" s="130">
        <v>11.193216720000001</v>
      </c>
      <c r="S116" s="130">
        <v>4.8867780300000003</v>
      </c>
      <c r="T116" s="130">
        <v>330.12718871999999</v>
      </c>
      <c r="U116" s="130">
        <v>190.02185965000001</v>
      </c>
      <c r="V116" s="130">
        <v>338.51557709000002</v>
      </c>
      <c r="W116" s="130"/>
      <c r="X116" s="130"/>
      <c r="Y116" s="130"/>
      <c r="Z116" s="130"/>
      <c r="AA116" s="130"/>
      <c r="AB116" s="130"/>
    </row>
    <row r="117" spans="1:28" hidden="1" outlineLevel="1">
      <c r="A117" s="9">
        <v>43770</v>
      </c>
      <c r="B117" s="130">
        <v>3210.4925665300002</v>
      </c>
      <c r="C117" s="130">
        <v>2542.7506010299999</v>
      </c>
      <c r="D117" s="130">
        <v>2491.9388734499998</v>
      </c>
      <c r="E117" s="130">
        <v>1607.05758565</v>
      </c>
      <c r="F117" s="130">
        <v>639.38890040000001</v>
      </c>
      <c r="G117" s="130">
        <v>245.49238740000001</v>
      </c>
      <c r="H117" s="130">
        <v>50.811727580000003</v>
      </c>
      <c r="I117" s="130">
        <v>1.35854148</v>
      </c>
      <c r="J117" s="130">
        <v>13.190778610000001</v>
      </c>
      <c r="K117" s="130">
        <v>36.262407490000001</v>
      </c>
      <c r="L117" s="130">
        <v>479.78413984999997</v>
      </c>
      <c r="M117" s="130">
        <v>146.63363641000001</v>
      </c>
      <c r="N117" s="130">
        <v>0.28037545000000003</v>
      </c>
      <c r="O117" s="130">
        <v>16.702972930000001</v>
      </c>
      <c r="P117" s="130">
        <v>129.65028803000001</v>
      </c>
      <c r="Q117" s="130">
        <v>333.15050344000002</v>
      </c>
      <c r="R117" s="130">
        <v>10.81158188</v>
      </c>
      <c r="S117" s="130">
        <v>4.7033279300000004</v>
      </c>
      <c r="T117" s="130">
        <v>317.63559363000002</v>
      </c>
      <c r="U117" s="130">
        <v>187.95782564999999</v>
      </c>
      <c r="V117" s="130">
        <v>334.00694018000002</v>
      </c>
      <c r="W117" s="130"/>
      <c r="X117" s="130"/>
      <c r="Y117" s="130"/>
      <c r="Z117" s="130"/>
      <c r="AA117" s="130"/>
      <c r="AB117" s="130"/>
    </row>
    <row r="118" spans="1:28" hidden="1" outlineLevel="1">
      <c r="A118" s="9">
        <v>43800</v>
      </c>
      <c r="B118" s="130">
        <v>3223.9634778599998</v>
      </c>
      <c r="C118" s="130">
        <v>2569.1870158400002</v>
      </c>
      <c r="D118" s="130">
        <v>2520.45939469</v>
      </c>
      <c r="E118" s="130">
        <v>1623.51587191</v>
      </c>
      <c r="F118" s="130">
        <v>649.39961820999997</v>
      </c>
      <c r="G118" s="130">
        <v>247.54390457</v>
      </c>
      <c r="H118" s="130">
        <v>48.727621149999997</v>
      </c>
      <c r="I118" s="130">
        <v>1.2867332</v>
      </c>
      <c r="J118" s="130">
        <v>12.405027370000001</v>
      </c>
      <c r="K118" s="130">
        <v>35.035860579999998</v>
      </c>
      <c r="L118" s="130">
        <v>455.92053418</v>
      </c>
      <c r="M118" s="130">
        <v>152.22335150000001</v>
      </c>
      <c r="N118" s="130">
        <v>0.28037545000000003</v>
      </c>
      <c r="O118" s="130">
        <v>16.624017139999999</v>
      </c>
      <c r="P118" s="130">
        <v>135.31895890999999</v>
      </c>
      <c r="Q118" s="130">
        <v>303.69718268000003</v>
      </c>
      <c r="R118" s="130">
        <v>0</v>
      </c>
      <c r="S118" s="130">
        <v>4.6391069099999998</v>
      </c>
      <c r="T118" s="130">
        <v>299.05807577000002</v>
      </c>
      <c r="U118" s="130">
        <v>198.85592783999999</v>
      </c>
      <c r="V118" s="130">
        <v>322.44511735999998</v>
      </c>
      <c r="W118" s="130"/>
      <c r="X118" s="130"/>
      <c r="Y118" s="130"/>
      <c r="Z118" s="130"/>
      <c r="AA118" s="130"/>
      <c r="AB118" s="130"/>
    </row>
    <row r="119" spans="1:28" hidden="1" outlineLevel="1">
      <c r="A119" s="9">
        <v>43831</v>
      </c>
      <c r="B119" s="130">
        <v>3291.1403382399999</v>
      </c>
      <c r="C119" s="130">
        <v>2617.76018264</v>
      </c>
      <c r="D119" s="130">
        <v>2566.5338722800002</v>
      </c>
      <c r="E119" s="130">
        <v>1656.8341384600001</v>
      </c>
      <c r="F119" s="130">
        <v>662.85920017000001</v>
      </c>
      <c r="G119" s="130">
        <v>246.84053365</v>
      </c>
      <c r="H119" s="130">
        <v>51.226310359999999</v>
      </c>
      <c r="I119" s="130">
        <v>1.34716407</v>
      </c>
      <c r="J119" s="130">
        <v>13.042638800000001</v>
      </c>
      <c r="K119" s="130">
        <v>36.836507490000002</v>
      </c>
      <c r="L119" s="130">
        <v>472.89955399000002</v>
      </c>
      <c r="M119" s="130">
        <v>153.41431234000001</v>
      </c>
      <c r="N119" s="130">
        <v>0.28037545000000003</v>
      </c>
      <c r="O119" s="130">
        <v>15.521395780000001</v>
      </c>
      <c r="P119" s="130">
        <v>137.61254111</v>
      </c>
      <c r="Q119" s="130">
        <v>319.48524164999998</v>
      </c>
      <c r="R119" s="130">
        <v>0</v>
      </c>
      <c r="S119" s="130">
        <v>4.8850380099999997</v>
      </c>
      <c r="T119" s="130">
        <v>314.60020364000002</v>
      </c>
      <c r="U119" s="130">
        <v>200.48060161000001</v>
      </c>
      <c r="V119" s="130">
        <v>374.91935475000002</v>
      </c>
      <c r="W119" s="130"/>
      <c r="X119" s="130"/>
      <c r="Y119" s="130"/>
      <c r="Z119" s="130"/>
      <c r="AA119" s="130"/>
      <c r="AB119" s="130"/>
    </row>
    <row r="120" spans="1:28" hidden="1" outlineLevel="1">
      <c r="A120" s="9">
        <v>43862</v>
      </c>
      <c r="B120" s="130">
        <v>3328.5802869600002</v>
      </c>
      <c r="C120" s="130">
        <v>2652.3476819699999</v>
      </c>
      <c r="D120" s="130">
        <v>2601.9583364499999</v>
      </c>
      <c r="E120" s="130">
        <v>1675.5122002999999</v>
      </c>
      <c r="F120" s="130">
        <v>677.27658174999999</v>
      </c>
      <c r="G120" s="130">
        <v>249.16955440000001</v>
      </c>
      <c r="H120" s="130">
        <v>50.389345519999999</v>
      </c>
      <c r="I120" s="130">
        <v>1.3254741000000001</v>
      </c>
      <c r="J120" s="130">
        <v>12.85230756</v>
      </c>
      <c r="K120" s="130">
        <v>36.211563859999998</v>
      </c>
      <c r="L120" s="130">
        <v>469.48246523</v>
      </c>
      <c r="M120" s="130">
        <v>155.84110812</v>
      </c>
      <c r="N120" s="130">
        <v>0.28037545000000003</v>
      </c>
      <c r="O120" s="130">
        <v>15.40275125</v>
      </c>
      <c r="P120" s="130">
        <v>140.15798142</v>
      </c>
      <c r="Q120" s="130">
        <v>313.64135711</v>
      </c>
      <c r="R120" s="130">
        <v>0</v>
      </c>
      <c r="S120" s="130">
        <v>4.8190396399999997</v>
      </c>
      <c r="T120" s="130">
        <v>308.82231746999997</v>
      </c>
      <c r="U120" s="130">
        <v>206.75013976</v>
      </c>
      <c r="V120" s="130">
        <v>374.87339350000002</v>
      </c>
      <c r="W120" s="130"/>
      <c r="X120" s="130"/>
      <c r="Y120" s="130"/>
      <c r="Z120" s="130"/>
      <c r="AA120" s="130"/>
      <c r="AB120" s="130"/>
    </row>
    <row r="121" spans="1:28" hidden="1" outlineLevel="1">
      <c r="A121" s="9">
        <v>43891</v>
      </c>
      <c r="B121" s="130">
        <v>3424.3466176799998</v>
      </c>
      <c r="C121" s="130">
        <v>2693.9223430299999</v>
      </c>
      <c r="D121" s="130">
        <v>2637.4587974299998</v>
      </c>
      <c r="E121" s="130">
        <v>1717.0877500700001</v>
      </c>
      <c r="F121" s="130">
        <v>683.40250211</v>
      </c>
      <c r="G121" s="130">
        <v>236.96854525000001</v>
      </c>
      <c r="H121" s="130">
        <v>56.463545600000003</v>
      </c>
      <c r="I121" s="130">
        <v>1.62439841</v>
      </c>
      <c r="J121" s="130">
        <v>14.684578760000001</v>
      </c>
      <c r="K121" s="130">
        <v>40.154568429999998</v>
      </c>
      <c r="L121" s="130">
        <v>516.28527365000002</v>
      </c>
      <c r="M121" s="130">
        <v>158.92850994</v>
      </c>
      <c r="N121" s="130">
        <v>0.28037545000000003</v>
      </c>
      <c r="O121" s="130">
        <v>15.20090233</v>
      </c>
      <c r="P121" s="130">
        <v>143.44723216</v>
      </c>
      <c r="Q121" s="130">
        <v>357.35676371</v>
      </c>
      <c r="R121" s="130">
        <v>0</v>
      </c>
      <c r="S121" s="130">
        <v>5.5102119800000002</v>
      </c>
      <c r="T121" s="130">
        <v>351.84655172999999</v>
      </c>
      <c r="U121" s="130">
        <v>214.13900100000001</v>
      </c>
      <c r="V121" s="130">
        <v>416.74264209</v>
      </c>
      <c r="W121" s="130"/>
      <c r="X121" s="130"/>
      <c r="Y121" s="130"/>
      <c r="Z121" s="130"/>
      <c r="AA121" s="130"/>
      <c r="AB121" s="130"/>
    </row>
    <row r="122" spans="1:28" hidden="1" outlineLevel="1">
      <c r="A122" s="9">
        <v>43922</v>
      </c>
      <c r="B122" s="130">
        <v>3301.89846304</v>
      </c>
      <c r="C122" s="130">
        <v>2601.0893466100001</v>
      </c>
      <c r="D122" s="130">
        <v>2547.3324391299998</v>
      </c>
      <c r="E122" s="130">
        <v>1629.4162240999999</v>
      </c>
      <c r="F122" s="130">
        <v>666.50251386000002</v>
      </c>
      <c r="G122" s="130">
        <v>251.41370117</v>
      </c>
      <c r="H122" s="130">
        <v>53.756907480000002</v>
      </c>
      <c r="I122" s="130">
        <v>1.50801472</v>
      </c>
      <c r="J122" s="130">
        <v>14.11192629</v>
      </c>
      <c r="K122" s="130">
        <v>38.136966469999997</v>
      </c>
      <c r="L122" s="130">
        <v>501.27832253000003</v>
      </c>
      <c r="M122" s="130">
        <v>157.46851328</v>
      </c>
      <c r="N122" s="130">
        <v>0.28037545000000003</v>
      </c>
      <c r="O122" s="130">
        <v>15.22174624</v>
      </c>
      <c r="P122" s="130">
        <v>141.96639159</v>
      </c>
      <c r="Q122" s="130">
        <v>343.80980925</v>
      </c>
      <c r="R122" s="130">
        <v>0</v>
      </c>
      <c r="S122" s="130">
        <v>5.3003386299999997</v>
      </c>
      <c r="T122" s="130">
        <v>338.50947062</v>
      </c>
      <c r="U122" s="130">
        <v>199.53079389999999</v>
      </c>
      <c r="V122" s="130">
        <v>419.12258786000001</v>
      </c>
      <c r="W122" s="130"/>
      <c r="X122" s="130"/>
      <c r="Y122" s="130"/>
      <c r="Z122" s="130"/>
      <c r="AA122" s="130"/>
      <c r="AB122" s="130"/>
    </row>
    <row r="123" spans="1:28" hidden="1" outlineLevel="1">
      <c r="A123" s="9">
        <v>43952</v>
      </c>
      <c r="B123" s="130">
        <v>3292.6375631800001</v>
      </c>
      <c r="C123" s="130">
        <v>2601.8463813799999</v>
      </c>
      <c r="D123" s="130">
        <v>2548.2750551499998</v>
      </c>
      <c r="E123" s="130">
        <v>1649.9289209999999</v>
      </c>
      <c r="F123" s="130">
        <v>669.14579196</v>
      </c>
      <c r="G123" s="130">
        <v>229.20034218999999</v>
      </c>
      <c r="H123" s="130">
        <v>53.571326229999997</v>
      </c>
      <c r="I123" s="130">
        <v>1.50134404</v>
      </c>
      <c r="J123" s="130">
        <v>14.07189683</v>
      </c>
      <c r="K123" s="130">
        <v>37.998085359999997</v>
      </c>
      <c r="L123" s="130">
        <v>499.85696224999998</v>
      </c>
      <c r="M123" s="130">
        <v>156.44150586000001</v>
      </c>
      <c r="N123" s="130">
        <v>0.28037545000000003</v>
      </c>
      <c r="O123" s="130">
        <v>14.674122560000001</v>
      </c>
      <c r="P123" s="130">
        <v>141.48700785</v>
      </c>
      <c r="Q123" s="130">
        <v>343.41545638999997</v>
      </c>
      <c r="R123" s="130">
        <v>0</v>
      </c>
      <c r="S123" s="130">
        <v>5.2916374099999999</v>
      </c>
      <c r="T123" s="130">
        <v>338.12381898000001</v>
      </c>
      <c r="U123" s="130">
        <v>190.93421954999999</v>
      </c>
      <c r="V123" s="130">
        <v>416.87070404000002</v>
      </c>
      <c r="W123" s="130"/>
      <c r="X123" s="130"/>
      <c r="Y123" s="130"/>
      <c r="Z123" s="130"/>
      <c r="AA123" s="130"/>
      <c r="AB123" s="130"/>
    </row>
    <row r="124" spans="1:28" hidden="1" outlineLevel="1">
      <c r="A124" s="9">
        <v>43983</v>
      </c>
      <c r="B124" s="130">
        <v>3300.4337293899998</v>
      </c>
      <c r="C124" s="130">
        <v>2622.7966791200001</v>
      </c>
      <c r="D124" s="130">
        <v>2571.6674033099998</v>
      </c>
      <c r="E124" s="130">
        <v>1666.3727582700001</v>
      </c>
      <c r="F124" s="130">
        <v>678.50094683999998</v>
      </c>
      <c r="G124" s="130">
        <v>226.79369819999999</v>
      </c>
      <c r="H124" s="130">
        <v>51.129275810000003</v>
      </c>
      <c r="I124" s="130">
        <v>1.4833843099999999</v>
      </c>
      <c r="J124" s="130">
        <v>13.95780061</v>
      </c>
      <c r="K124" s="130">
        <v>35.688090889999998</v>
      </c>
      <c r="L124" s="130">
        <v>498.55531862999999</v>
      </c>
      <c r="M124" s="130">
        <v>157.32006595999999</v>
      </c>
      <c r="N124" s="130">
        <v>0.28037545000000003</v>
      </c>
      <c r="O124" s="130">
        <v>14.01033655</v>
      </c>
      <c r="P124" s="130">
        <v>143.02935396000001</v>
      </c>
      <c r="Q124" s="130">
        <v>341.23525267000002</v>
      </c>
      <c r="R124" s="130">
        <v>0</v>
      </c>
      <c r="S124" s="130">
        <v>5.2537461700000003</v>
      </c>
      <c r="T124" s="130">
        <v>335.98150650000002</v>
      </c>
      <c r="U124" s="130">
        <v>179.08173163999999</v>
      </c>
      <c r="V124" s="130">
        <v>371.03204864999998</v>
      </c>
      <c r="W124" s="130"/>
      <c r="X124" s="130"/>
      <c r="Y124" s="130"/>
      <c r="Z124" s="130"/>
      <c r="AA124" s="130"/>
      <c r="AB124" s="130"/>
    </row>
    <row r="125" spans="1:28" hidden="1" outlineLevel="1">
      <c r="A125" s="9">
        <v>44013</v>
      </c>
      <c r="B125" s="130">
        <v>3317.7845509399999</v>
      </c>
      <c r="C125" s="130">
        <v>2636.9205282600001</v>
      </c>
      <c r="D125" s="130">
        <v>2583.7370111099999</v>
      </c>
      <c r="E125" s="130">
        <v>1667.9449601599999</v>
      </c>
      <c r="F125" s="130">
        <v>689.97446149999996</v>
      </c>
      <c r="G125" s="130">
        <v>225.81758945000001</v>
      </c>
      <c r="H125" s="130">
        <v>53.18351715</v>
      </c>
      <c r="I125" s="130">
        <v>1.5435952399999999</v>
      </c>
      <c r="J125" s="130">
        <v>14.477175539999999</v>
      </c>
      <c r="K125" s="130">
        <v>37.162746370000001</v>
      </c>
      <c r="L125" s="130">
        <v>510.15944397999999</v>
      </c>
      <c r="M125" s="130">
        <v>161.08498847999999</v>
      </c>
      <c r="N125" s="130">
        <v>0.14012927999999999</v>
      </c>
      <c r="O125" s="130">
        <v>14.222473340000001</v>
      </c>
      <c r="P125" s="130">
        <v>146.72238586</v>
      </c>
      <c r="Q125" s="130">
        <v>349.0744555</v>
      </c>
      <c r="R125" s="130">
        <v>0</v>
      </c>
      <c r="S125" s="130">
        <v>5.4546884799999997</v>
      </c>
      <c r="T125" s="130">
        <v>343.61976701999998</v>
      </c>
      <c r="U125" s="130">
        <v>170.70457870000001</v>
      </c>
      <c r="V125" s="130">
        <v>413.19833005999999</v>
      </c>
      <c r="W125" s="130"/>
      <c r="X125" s="130"/>
      <c r="Y125" s="130"/>
      <c r="Z125" s="130"/>
      <c r="AA125" s="130"/>
      <c r="AB125" s="130"/>
    </row>
    <row r="126" spans="1:28" hidden="1" outlineLevel="1">
      <c r="A126" s="9">
        <v>44044</v>
      </c>
      <c r="B126" s="130">
        <v>3355.3163504099998</v>
      </c>
      <c r="C126" s="130">
        <v>2673.9001375299999</v>
      </c>
      <c r="D126" s="130">
        <v>2621.0984732299999</v>
      </c>
      <c r="E126" s="130">
        <v>1691.8327584399999</v>
      </c>
      <c r="F126" s="130">
        <v>701.66068228999995</v>
      </c>
      <c r="G126" s="130">
        <v>227.60503249999999</v>
      </c>
      <c r="H126" s="130">
        <v>52.801664299999999</v>
      </c>
      <c r="I126" s="130">
        <v>1.53886513</v>
      </c>
      <c r="J126" s="130">
        <v>14.361950500000001</v>
      </c>
      <c r="K126" s="130">
        <v>36.900848670000002</v>
      </c>
      <c r="L126" s="130">
        <v>507.97971679</v>
      </c>
      <c r="M126" s="130">
        <v>162.38621155999999</v>
      </c>
      <c r="N126" s="130">
        <v>0.14012927999999999</v>
      </c>
      <c r="O126" s="130">
        <v>14.21214722</v>
      </c>
      <c r="P126" s="130">
        <v>148.03393506</v>
      </c>
      <c r="Q126" s="130">
        <v>345.59350523000001</v>
      </c>
      <c r="R126" s="130">
        <v>0</v>
      </c>
      <c r="S126" s="130">
        <v>5.4170671199999996</v>
      </c>
      <c r="T126" s="130">
        <v>340.17643810999999</v>
      </c>
      <c r="U126" s="130">
        <v>173.43649608999999</v>
      </c>
      <c r="V126" s="130">
        <v>407.85024112000002</v>
      </c>
      <c r="W126" s="130"/>
      <c r="X126" s="130"/>
      <c r="Y126" s="130"/>
      <c r="Z126" s="130"/>
      <c r="AA126" s="130"/>
      <c r="AB126" s="130"/>
    </row>
    <row r="127" spans="1:28" hidden="1" outlineLevel="1">
      <c r="A127" s="9">
        <v>44075</v>
      </c>
      <c r="B127" s="130">
        <v>3352.2184807100002</v>
      </c>
      <c r="C127" s="130">
        <v>2656.8964681699999</v>
      </c>
      <c r="D127" s="130">
        <v>2602.55394712</v>
      </c>
      <c r="E127" s="130">
        <v>1677.2193649400001</v>
      </c>
      <c r="F127" s="130">
        <v>697.48975138000003</v>
      </c>
      <c r="G127" s="130">
        <v>227.84483080000001</v>
      </c>
      <c r="H127" s="130">
        <v>54.342521050000002</v>
      </c>
      <c r="I127" s="130">
        <v>1.58178258</v>
      </c>
      <c r="J127" s="130">
        <v>14.78951479</v>
      </c>
      <c r="K127" s="130">
        <v>37.971223680000001</v>
      </c>
      <c r="L127" s="130">
        <v>517.54075971999998</v>
      </c>
      <c r="M127" s="130">
        <v>163.35727162000001</v>
      </c>
      <c r="N127" s="130">
        <v>0</v>
      </c>
      <c r="O127" s="130">
        <v>13.826452209999999</v>
      </c>
      <c r="P127" s="130">
        <v>149.53081940999999</v>
      </c>
      <c r="Q127" s="130">
        <v>354.18348809999998</v>
      </c>
      <c r="R127" s="130">
        <v>0</v>
      </c>
      <c r="S127" s="130">
        <v>5.0224420900000002</v>
      </c>
      <c r="T127" s="130">
        <v>349.16104601000001</v>
      </c>
      <c r="U127" s="130">
        <v>177.78125281999999</v>
      </c>
      <c r="V127" s="130">
        <v>411.17508927</v>
      </c>
      <c r="W127" s="130"/>
      <c r="X127" s="130"/>
      <c r="Y127" s="130"/>
      <c r="Z127" s="130"/>
      <c r="AA127" s="130"/>
      <c r="AB127" s="130"/>
    </row>
    <row r="128" spans="1:28" hidden="1" outlineLevel="1">
      <c r="A128" s="9">
        <v>44105</v>
      </c>
      <c r="B128" s="130">
        <v>3265.7188728199999</v>
      </c>
      <c r="C128" s="130">
        <v>2588.00952788</v>
      </c>
      <c r="D128" s="130">
        <v>2536.0182654199998</v>
      </c>
      <c r="E128" s="130">
        <v>1601.2969664699999</v>
      </c>
      <c r="F128" s="130">
        <v>699.79831148000005</v>
      </c>
      <c r="G128" s="130">
        <v>234.92298747000001</v>
      </c>
      <c r="H128" s="130">
        <v>51.991262460000002</v>
      </c>
      <c r="I128" s="130">
        <v>3.9716559999999998E-2</v>
      </c>
      <c r="J128" s="130">
        <v>14.756811770000001</v>
      </c>
      <c r="K128" s="130">
        <v>37.194734130000001</v>
      </c>
      <c r="L128" s="130">
        <v>504.66153894000001</v>
      </c>
      <c r="M128" s="130">
        <v>164.89586241999999</v>
      </c>
      <c r="N128" s="130">
        <v>0</v>
      </c>
      <c r="O128" s="130">
        <v>14.241260130000001</v>
      </c>
      <c r="P128" s="130">
        <v>150.65460229000001</v>
      </c>
      <c r="Q128" s="130">
        <v>339.76567652</v>
      </c>
      <c r="R128" s="130">
        <v>0</v>
      </c>
      <c r="S128" s="130">
        <v>5.0471825399999997</v>
      </c>
      <c r="T128" s="130">
        <v>334.71849398000001</v>
      </c>
      <c r="U128" s="130">
        <v>173.04780600000001</v>
      </c>
      <c r="V128" s="130">
        <v>418.23401289999998</v>
      </c>
      <c r="W128" s="130"/>
      <c r="X128" s="130"/>
      <c r="Y128" s="130"/>
      <c r="Z128" s="130"/>
      <c r="AA128" s="130"/>
      <c r="AB128" s="130"/>
    </row>
    <row r="129" spans="1:28" hidden="1" outlineLevel="1">
      <c r="A129" s="9">
        <v>44136</v>
      </c>
      <c r="B129" s="130">
        <v>3180.2517884499998</v>
      </c>
      <c r="C129" s="130">
        <v>2576.6607778299999</v>
      </c>
      <c r="D129" s="130">
        <v>2531.7822955400002</v>
      </c>
      <c r="E129" s="130">
        <v>1597.91159724</v>
      </c>
      <c r="F129" s="130">
        <v>702.17734740000003</v>
      </c>
      <c r="G129" s="130">
        <v>231.69335090000001</v>
      </c>
      <c r="H129" s="130">
        <v>44.878482290000001</v>
      </c>
      <c r="I129" s="130">
        <v>5.0869650000000002E-2</v>
      </c>
      <c r="J129" s="130">
        <v>9.5063464</v>
      </c>
      <c r="K129" s="130">
        <v>35.32126624</v>
      </c>
      <c r="L129" s="130">
        <v>435.48772193000002</v>
      </c>
      <c r="M129" s="130">
        <v>166.44034769000001</v>
      </c>
      <c r="N129" s="130">
        <v>0</v>
      </c>
      <c r="O129" s="130">
        <v>13.347591380000001</v>
      </c>
      <c r="P129" s="130">
        <v>153.09275631</v>
      </c>
      <c r="Q129" s="130">
        <v>269.04737424000001</v>
      </c>
      <c r="R129" s="130">
        <v>0</v>
      </c>
      <c r="S129" s="130">
        <v>3.83607363</v>
      </c>
      <c r="T129" s="130">
        <v>265.21130061000002</v>
      </c>
      <c r="U129" s="130">
        <v>168.10328869</v>
      </c>
      <c r="V129" s="130">
        <v>387.87665607999998</v>
      </c>
      <c r="W129" s="130"/>
      <c r="X129" s="130"/>
      <c r="Y129" s="130"/>
      <c r="Z129" s="130"/>
      <c r="AA129" s="130"/>
      <c r="AB129" s="130"/>
    </row>
    <row r="130" spans="1:28" hidden="1" outlineLevel="1">
      <c r="A130" s="9">
        <v>44166</v>
      </c>
      <c r="B130" s="130">
        <v>3076.1571318299998</v>
      </c>
      <c r="C130" s="130">
        <v>2508.3295149199998</v>
      </c>
      <c r="D130" s="130">
        <v>2475.9626198199999</v>
      </c>
      <c r="E130" s="130">
        <v>1558.3601440800001</v>
      </c>
      <c r="F130" s="130">
        <v>690.20193552000001</v>
      </c>
      <c r="G130" s="130">
        <v>227.40054022000001</v>
      </c>
      <c r="H130" s="130">
        <v>32.366895100000001</v>
      </c>
      <c r="I130" s="130">
        <v>5.5921680000000001E-2</v>
      </c>
      <c r="J130" s="130">
        <v>0.63540598999999998</v>
      </c>
      <c r="K130" s="130">
        <v>31.675567430000001</v>
      </c>
      <c r="L130" s="130">
        <v>387.83144912</v>
      </c>
      <c r="M130" s="130">
        <v>172.02308626000001</v>
      </c>
      <c r="N130" s="130">
        <v>0</v>
      </c>
      <c r="O130" s="130">
        <v>13.17896082</v>
      </c>
      <c r="P130" s="130">
        <v>158.84412544</v>
      </c>
      <c r="Q130" s="130">
        <v>215.80836285999999</v>
      </c>
      <c r="R130" s="130">
        <v>0</v>
      </c>
      <c r="S130" s="130">
        <v>3.8099995099999999</v>
      </c>
      <c r="T130" s="130">
        <v>211.99836335000001</v>
      </c>
      <c r="U130" s="130">
        <v>179.99616778999999</v>
      </c>
      <c r="V130" s="130">
        <v>395.46172242</v>
      </c>
      <c r="W130" s="130"/>
      <c r="X130" s="130"/>
      <c r="Y130" s="130"/>
      <c r="Z130" s="130"/>
      <c r="AA130" s="130"/>
      <c r="AB130" s="130"/>
    </row>
    <row r="131" spans="1:28" hidden="1" outlineLevel="1">
      <c r="A131" s="9">
        <v>44197</v>
      </c>
      <c r="B131" s="130">
        <v>3101.6007015300002</v>
      </c>
      <c r="C131" s="130">
        <v>2531.6985459500002</v>
      </c>
      <c r="D131" s="130">
        <v>2499.4932806400002</v>
      </c>
      <c r="E131" s="130">
        <v>1566.55701288</v>
      </c>
      <c r="F131" s="130">
        <v>697.75704125000004</v>
      </c>
      <c r="G131" s="130">
        <v>235.17922651000001</v>
      </c>
      <c r="H131" s="130">
        <v>32.205265310000001</v>
      </c>
      <c r="I131" s="130">
        <v>5.1250039999999997E-2</v>
      </c>
      <c r="J131" s="130">
        <v>0.63356984000000005</v>
      </c>
      <c r="K131" s="130">
        <v>31.520445429999999</v>
      </c>
      <c r="L131" s="130">
        <v>387.41883739999997</v>
      </c>
      <c r="M131" s="130">
        <v>172.12949501</v>
      </c>
      <c r="N131" s="130">
        <v>0</v>
      </c>
      <c r="O131" s="130">
        <v>13.34717051</v>
      </c>
      <c r="P131" s="130">
        <v>158.78232449999999</v>
      </c>
      <c r="Q131" s="130">
        <v>215.28934239</v>
      </c>
      <c r="R131" s="130">
        <v>0</v>
      </c>
      <c r="S131" s="130">
        <v>3.7989904600000002</v>
      </c>
      <c r="T131" s="130">
        <v>211.49035193</v>
      </c>
      <c r="U131" s="130">
        <v>182.48331818</v>
      </c>
      <c r="V131" s="130">
        <v>398.03601485000002</v>
      </c>
      <c r="W131" s="130"/>
      <c r="X131" s="130"/>
      <c r="Y131" s="130"/>
      <c r="Z131" s="130"/>
      <c r="AA131" s="130"/>
      <c r="AB131" s="130"/>
    </row>
    <row r="132" spans="1:28" hidden="1" outlineLevel="1">
      <c r="A132" s="9">
        <v>44228</v>
      </c>
      <c r="B132" s="130">
        <v>3119.4773012800001</v>
      </c>
      <c r="C132" s="130">
        <v>2554.4657598899998</v>
      </c>
      <c r="D132" s="130">
        <v>2524.01554601</v>
      </c>
      <c r="E132" s="130">
        <v>1575.1368070999999</v>
      </c>
      <c r="F132" s="130">
        <v>709.83977578999998</v>
      </c>
      <c r="G132" s="130">
        <v>239.03896312000001</v>
      </c>
      <c r="H132" s="130">
        <v>30.45021388</v>
      </c>
      <c r="I132" s="130">
        <v>4.431102E-2</v>
      </c>
      <c r="J132" s="130">
        <v>0.32178399000000002</v>
      </c>
      <c r="K132" s="130">
        <v>30.084118870000001</v>
      </c>
      <c r="L132" s="130">
        <v>366.29589084999998</v>
      </c>
      <c r="M132" s="130">
        <v>172.16300229999999</v>
      </c>
      <c r="N132" s="130">
        <v>0</v>
      </c>
      <c r="O132" s="130">
        <v>14.423566989999999</v>
      </c>
      <c r="P132" s="130">
        <v>157.73943531</v>
      </c>
      <c r="Q132" s="130">
        <v>194.13288854999999</v>
      </c>
      <c r="R132" s="130">
        <v>0</v>
      </c>
      <c r="S132" s="130">
        <v>3.7635781800000001</v>
      </c>
      <c r="T132" s="130">
        <v>190.36931036999999</v>
      </c>
      <c r="U132" s="130">
        <v>198.71565054000001</v>
      </c>
      <c r="V132" s="130">
        <v>385.86611871000002</v>
      </c>
      <c r="W132" s="130"/>
      <c r="X132" s="130"/>
      <c r="Y132" s="130"/>
      <c r="Z132" s="130"/>
      <c r="AA132" s="130"/>
      <c r="AB132" s="130"/>
    </row>
    <row r="133" spans="1:28" hidden="1" outlineLevel="1">
      <c r="A133" s="9">
        <v>44256</v>
      </c>
      <c r="B133" s="130">
        <v>3213.71249885</v>
      </c>
      <c r="C133" s="130">
        <v>2616.4716919000002</v>
      </c>
      <c r="D133" s="130">
        <v>2586.17961659</v>
      </c>
      <c r="E133" s="130">
        <v>1625.6206300199999</v>
      </c>
      <c r="F133" s="130">
        <v>718.85756356000002</v>
      </c>
      <c r="G133" s="130">
        <v>241.70142301000001</v>
      </c>
      <c r="H133" s="130">
        <v>30.292075310000001</v>
      </c>
      <c r="I133" s="130">
        <v>4.4400870000000002E-2</v>
      </c>
      <c r="J133" s="130">
        <v>0.32126641</v>
      </c>
      <c r="K133" s="130">
        <v>29.926408030000001</v>
      </c>
      <c r="L133" s="130">
        <v>373.12130153999999</v>
      </c>
      <c r="M133" s="130">
        <v>179.84091368</v>
      </c>
      <c r="N133" s="130">
        <v>0</v>
      </c>
      <c r="O133" s="130">
        <v>14.8751003</v>
      </c>
      <c r="P133" s="130">
        <v>164.96581337999999</v>
      </c>
      <c r="Q133" s="130">
        <v>193.28038785999999</v>
      </c>
      <c r="R133" s="130">
        <v>0</v>
      </c>
      <c r="S133" s="130">
        <v>3.71319797</v>
      </c>
      <c r="T133" s="130">
        <v>189.56718989000001</v>
      </c>
      <c r="U133" s="130">
        <v>224.11950540999999</v>
      </c>
      <c r="V133" s="130">
        <v>406.74203951999999</v>
      </c>
      <c r="W133" s="130"/>
      <c r="X133" s="130"/>
      <c r="Y133" s="130"/>
      <c r="Z133" s="130"/>
      <c r="AA133" s="130"/>
      <c r="AB133" s="130"/>
    </row>
    <row r="134" spans="1:28" hidden="1" outlineLevel="1">
      <c r="A134" s="9">
        <v>44287</v>
      </c>
      <c r="B134" s="130">
        <v>3282.6512032400001</v>
      </c>
      <c r="C134" s="130">
        <v>2653.0105854499998</v>
      </c>
      <c r="D134" s="130">
        <v>2622.79314798</v>
      </c>
      <c r="E134" s="130">
        <v>1638.75468108</v>
      </c>
      <c r="F134" s="130">
        <v>737.92084518000001</v>
      </c>
      <c r="G134" s="130">
        <v>246.11762171999999</v>
      </c>
      <c r="H134" s="130">
        <v>30.21743747</v>
      </c>
      <c r="I134" s="130">
        <v>3.6586460000000001E-2</v>
      </c>
      <c r="J134" s="130">
        <v>0.31970899000000003</v>
      </c>
      <c r="K134" s="130">
        <v>29.861142019999999</v>
      </c>
      <c r="L134" s="130">
        <v>382.54716532999998</v>
      </c>
      <c r="M134" s="130">
        <v>190.18957189</v>
      </c>
      <c r="N134" s="130">
        <v>0</v>
      </c>
      <c r="O134" s="130">
        <v>15.81949657</v>
      </c>
      <c r="P134" s="130">
        <v>174.37007532000001</v>
      </c>
      <c r="Q134" s="130">
        <v>192.35759343999999</v>
      </c>
      <c r="R134" s="130">
        <v>0</v>
      </c>
      <c r="S134" s="130">
        <v>3.6950329599999998</v>
      </c>
      <c r="T134" s="130">
        <v>188.66256048</v>
      </c>
      <c r="U134" s="130">
        <v>247.09345246000001</v>
      </c>
      <c r="V134" s="130">
        <v>424.14737769999999</v>
      </c>
      <c r="W134" s="130"/>
      <c r="X134" s="130"/>
      <c r="Y134" s="130"/>
      <c r="Z134" s="130"/>
      <c r="AA134" s="130"/>
      <c r="AB134" s="130"/>
    </row>
    <row r="135" spans="1:28" hidden="1" outlineLevel="1">
      <c r="A135" s="9">
        <v>44317</v>
      </c>
      <c r="B135" s="130">
        <v>3349.9264362700001</v>
      </c>
      <c r="C135" s="130">
        <v>2710.4318159499999</v>
      </c>
      <c r="D135" s="130">
        <v>2680.4700974699999</v>
      </c>
      <c r="E135" s="130">
        <v>1682.3827867099999</v>
      </c>
      <c r="F135" s="130">
        <v>746.66602060000002</v>
      </c>
      <c r="G135" s="130">
        <v>251.42129016000001</v>
      </c>
      <c r="H135" s="130">
        <v>29.961718479999998</v>
      </c>
      <c r="I135" s="130">
        <v>4.884198E-2</v>
      </c>
      <c r="J135" s="130">
        <v>0.31683335000000001</v>
      </c>
      <c r="K135" s="130">
        <v>29.59604315</v>
      </c>
      <c r="L135" s="130">
        <v>387.41897850999999</v>
      </c>
      <c r="M135" s="130">
        <v>196.82149143999999</v>
      </c>
      <c r="N135" s="130">
        <v>0</v>
      </c>
      <c r="O135" s="130">
        <v>15.416301600000001</v>
      </c>
      <c r="P135" s="130">
        <v>181.40518983999999</v>
      </c>
      <c r="Q135" s="130">
        <v>190.59748707</v>
      </c>
      <c r="R135" s="130">
        <v>0</v>
      </c>
      <c r="S135" s="130">
        <v>3.6616345199999998</v>
      </c>
      <c r="T135" s="130">
        <v>186.93585254999999</v>
      </c>
      <c r="U135" s="130">
        <v>252.07564181000001</v>
      </c>
      <c r="V135" s="130">
        <v>433.93709484999999</v>
      </c>
      <c r="W135" s="130"/>
      <c r="X135" s="130"/>
      <c r="Y135" s="130"/>
      <c r="Z135" s="130"/>
      <c r="AA135" s="130"/>
      <c r="AB135" s="130"/>
    </row>
    <row r="136" spans="1:28" hidden="1" outlineLevel="1">
      <c r="A136" s="9">
        <v>44348</v>
      </c>
      <c r="B136" s="130">
        <v>3414.1851452599999</v>
      </c>
      <c r="C136" s="130">
        <v>2757.7986728599999</v>
      </c>
      <c r="D136" s="130">
        <v>2728.25433441</v>
      </c>
      <c r="E136" s="130">
        <v>1718.6018062600001</v>
      </c>
      <c r="F136" s="130">
        <v>751.71296462999999</v>
      </c>
      <c r="G136" s="130">
        <v>257.93956351999998</v>
      </c>
      <c r="H136" s="130">
        <v>29.544338450000001</v>
      </c>
      <c r="I136" s="130">
        <v>3.8256249999999999E-2</v>
      </c>
      <c r="J136" s="130">
        <v>0.31309923000000001</v>
      </c>
      <c r="K136" s="130">
        <v>29.192982969999999</v>
      </c>
      <c r="L136" s="130">
        <v>391.17596918999999</v>
      </c>
      <c r="M136" s="130">
        <v>203.2445098</v>
      </c>
      <c r="N136" s="130">
        <v>0</v>
      </c>
      <c r="O136" s="130">
        <v>14.9197214</v>
      </c>
      <c r="P136" s="130">
        <v>188.32478839999999</v>
      </c>
      <c r="Q136" s="130">
        <v>187.93145938999999</v>
      </c>
      <c r="R136" s="130">
        <v>0</v>
      </c>
      <c r="S136" s="130">
        <v>3.6183188799999999</v>
      </c>
      <c r="T136" s="130">
        <v>184.31314051000001</v>
      </c>
      <c r="U136" s="130">
        <v>265.21050321000001</v>
      </c>
      <c r="V136" s="130">
        <v>442.32816166999999</v>
      </c>
      <c r="W136" s="130"/>
      <c r="X136" s="130"/>
      <c r="Y136" s="130"/>
      <c r="Z136" s="130"/>
      <c r="AA136" s="130"/>
      <c r="AB136" s="130"/>
    </row>
    <row r="137" spans="1:28" hidden="1" outlineLevel="1">
      <c r="A137" s="9">
        <v>44378</v>
      </c>
      <c r="B137" s="130">
        <v>3489.7367115400002</v>
      </c>
      <c r="C137" s="130">
        <v>2822.0449109000001</v>
      </c>
      <c r="D137" s="130">
        <v>2792.8026752599999</v>
      </c>
      <c r="E137" s="130">
        <v>1748.87014787</v>
      </c>
      <c r="F137" s="130">
        <v>778.57656796000003</v>
      </c>
      <c r="G137" s="130">
        <v>265.35595942999998</v>
      </c>
      <c r="H137" s="130">
        <v>29.242235640000001</v>
      </c>
      <c r="I137" s="130">
        <v>4.1951660000000002E-2</v>
      </c>
      <c r="J137" s="130">
        <v>0.30976273999999998</v>
      </c>
      <c r="K137" s="130">
        <v>28.890521240000002</v>
      </c>
      <c r="L137" s="130">
        <v>395.33812975000001</v>
      </c>
      <c r="M137" s="130">
        <v>213.66545790999999</v>
      </c>
      <c r="N137" s="130">
        <v>0</v>
      </c>
      <c r="O137" s="130">
        <v>13.24386035</v>
      </c>
      <c r="P137" s="130">
        <v>200.42159756000001</v>
      </c>
      <c r="Q137" s="130">
        <v>181.67267183999999</v>
      </c>
      <c r="R137" s="130">
        <v>0</v>
      </c>
      <c r="S137" s="130">
        <v>3.5797608400000001</v>
      </c>
      <c r="T137" s="130">
        <v>178.09291099999999</v>
      </c>
      <c r="U137" s="130">
        <v>272.35367088999999</v>
      </c>
      <c r="V137" s="130">
        <v>450.26671181</v>
      </c>
      <c r="W137" s="130"/>
      <c r="X137" s="130"/>
      <c r="Y137" s="130"/>
      <c r="Z137" s="130"/>
      <c r="AA137" s="130"/>
      <c r="AB137" s="130"/>
    </row>
    <row r="138" spans="1:28" hidden="1" outlineLevel="1">
      <c r="A138" s="9">
        <v>44409</v>
      </c>
      <c r="B138" s="130">
        <v>3612.3413935399999</v>
      </c>
      <c r="C138" s="130">
        <v>2926.6141566599999</v>
      </c>
      <c r="D138" s="130">
        <v>2897.0223072799999</v>
      </c>
      <c r="E138" s="130">
        <v>1829.87955534</v>
      </c>
      <c r="F138" s="130">
        <v>795.87556841000003</v>
      </c>
      <c r="G138" s="130">
        <v>271.26718353000001</v>
      </c>
      <c r="H138" s="130">
        <v>29.591849379999999</v>
      </c>
      <c r="I138" s="130">
        <v>4.2536409999999997E-2</v>
      </c>
      <c r="J138" s="130">
        <v>0.30945622</v>
      </c>
      <c r="K138" s="130">
        <v>29.239856750000001</v>
      </c>
      <c r="L138" s="130">
        <v>402.46795965000001</v>
      </c>
      <c r="M138" s="130">
        <v>223.52663619</v>
      </c>
      <c r="N138" s="130">
        <v>0</v>
      </c>
      <c r="O138" s="130">
        <v>13.04365853</v>
      </c>
      <c r="P138" s="130">
        <v>210.48297765999999</v>
      </c>
      <c r="Q138" s="130">
        <v>178.94132346000001</v>
      </c>
      <c r="R138" s="130">
        <v>0</v>
      </c>
      <c r="S138" s="130">
        <v>3.5758920999999999</v>
      </c>
      <c r="T138" s="130">
        <v>175.36543136</v>
      </c>
      <c r="U138" s="130">
        <v>283.25927723000001</v>
      </c>
      <c r="V138" s="130">
        <v>466.05166243000002</v>
      </c>
      <c r="W138" s="130"/>
      <c r="X138" s="130"/>
      <c r="Y138" s="130"/>
      <c r="Z138" s="130"/>
      <c r="AA138" s="130"/>
      <c r="AB138" s="130"/>
    </row>
    <row r="139" spans="1:28" hidden="1" outlineLevel="1">
      <c r="A139" s="9">
        <v>44440</v>
      </c>
      <c r="B139" s="130">
        <v>3638.6464551399999</v>
      </c>
      <c r="C139" s="130">
        <v>2944.7699319499998</v>
      </c>
      <c r="D139" s="130">
        <v>2915.5359936</v>
      </c>
      <c r="E139" s="130">
        <v>1738.10371248</v>
      </c>
      <c r="F139" s="130">
        <v>896.10150319000002</v>
      </c>
      <c r="G139" s="130">
        <v>281.33077793000001</v>
      </c>
      <c r="H139" s="130">
        <v>29.233938349999999</v>
      </c>
      <c r="I139" s="130">
        <v>3.5910530000000003E-2</v>
      </c>
      <c r="J139" s="130">
        <v>0.30618304000000002</v>
      </c>
      <c r="K139" s="130">
        <v>28.89184478</v>
      </c>
      <c r="L139" s="130">
        <v>408.28168661000001</v>
      </c>
      <c r="M139" s="130">
        <v>233.99945547999999</v>
      </c>
      <c r="N139" s="130">
        <v>0</v>
      </c>
      <c r="O139" s="130">
        <v>13.59195656</v>
      </c>
      <c r="P139" s="130">
        <v>220.40749891999999</v>
      </c>
      <c r="Q139" s="130">
        <v>174.28223113000001</v>
      </c>
      <c r="R139" s="130">
        <v>0</v>
      </c>
      <c r="S139" s="130">
        <v>3.5379084600000001</v>
      </c>
      <c r="T139" s="130">
        <v>170.74432267</v>
      </c>
      <c r="U139" s="130">
        <v>285.59483657999999</v>
      </c>
      <c r="V139" s="130">
        <v>482.87639840999998</v>
      </c>
      <c r="W139" s="130"/>
      <c r="X139" s="130"/>
      <c r="Y139" s="130"/>
      <c r="Z139" s="130"/>
      <c r="AA139" s="130"/>
      <c r="AB139" s="130"/>
    </row>
    <row r="140" spans="1:28" hidden="1" outlineLevel="1">
      <c r="A140" s="9">
        <v>44470</v>
      </c>
      <c r="B140" s="130">
        <v>3641.1625472000001</v>
      </c>
      <c r="C140" s="130">
        <v>2959.72055172</v>
      </c>
      <c r="D140" s="130">
        <v>2938.0418379500002</v>
      </c>
      <c r="E140" s="130">
        <v>1698.48406826</v>
      </c>
      <c r="F140" s="130">
        <v>908.69906480999998</v>
      </c>
      <c r="G140" s="130">
        <v>330.85870488</v>
      </c>
      <c r="H140" s="130">
        <v>21.678713770000002</v>
      </c>
      <c r="I140" s="130">
        <v>3.6987770000000003E-2</v>
      </c>
      <c r="J140" s="130">
        <v>0.30330847</v>
      </c>
      <c r="K140" s="130">
        <v>21.338417530000001</v>
      </c>
      <c r="L140" s="130">
        <v>391.91495867999998</v>
      </c>
      <c r="M140" s="130">
        <v>238.46187506999999</v>
      </c>
      <c r="N140" s="130">
        <v>0</v>
      </c>
      <c r="O140" s="130">
        <v>13.36044485</v>
      </c>
      <c r="P140" s="130">
        <v>225.10143022</v>
      </c>
      <c r="Q140" s="130">
        <v>153.45308360999999</v>
      </c>
      <c r="R140" s="130">
        <v>0</v>
      </c>
      <c r="S140" s="130">
        <v>3.12143675</v>
      </c>
      <c r="T140" s="130">
        <v>150.33164686000001</v>
      </c>
      <c r="U140" s="130">
        <v>289.52703680000002</v>
      </c>
      <c r="V140" s="130">
        <v>414.91292085999999</v>
      </c>
      <c r="W140" s="130"/>
      <c r="X140" s="130"/>
      <c r="Y140" s="130"/>
      <c r="Z140" s="130"/>
      <c r="AA140" s="130"/>
      <c r="AB140" s="130"/>
    </row>
    <row r="141" spans="1:28" hidden="1" outlineLevel="1">
      <c r="A141" s="9">
        <v>44501</v>
      </c>
      <c r="B141" s="130">
        <v>3712.4716533699998</v>
      </c>
      <c r="C141" s="130">
        <v>3002.1446113000002</v>
      </c>
      <c r="D141" s="130">
        <v>2979.81083012</v>
      </c>
      <c r="E141" s="130">
        <v>1759.72369288</v>
      </c>
      <c r="F141" s="130">
        <v>923.09687458999997</v>
      </c>
      <c r="G141" s="130">
        <v>296.99026264999998</v>
      </c>
      <c r="H141" s="130">
        <v>22.333781179999999</v>
      </c>
      <c r="I141" s="130">
        <v>5.5714619999999999E-2</v>
      </c>
      <c r="J141" s="130">
        <v>0.31307120999999999</v>
      </c>
      <c r="K141" s="130">
        <v>21.964995349999999</v>
      </c>
      <c r="L141" s="130">
        <v>405.03450528000002</v>
      </c>
      <c r="M141" s="130">
        <v>246.78485691</v>
      </c>
      <c r="N141" s="130">
        <v>0</v>
      </c>
      <c r="O141" s="130">
        <v>13.00691093</v>
      </c>
      <c r="P141" s="130">
        <v>233.77794598</v>
      </c>
      <c r="Q141" s="130">
        <v>158.24964836999999</v>
      </c>
      <c r="R141" s="130">
        <v>0</v>
      </c>
      <c r="S141" s="130">
        <v>3.2216881399999999</v>
      </c>
      <c r="T141" s="130">
        <v>155.02796022999999</v>
      </c>
      <c r="U141" s="130">
        <v>305.29253678999999</v>
      </c>
      <c r="V141" s="130">
        <v>442.7634372</v>
      </c>
      <c r="W141" s="130"/>
      <c r="X141" s="130"/>
      <c r="Y141" s="130"/>
      <c r="Z141" s="130"/>
      <c r="AA141" s="130"/>
      <c r="AB141" s="130"/>
    </row>
    <row r="142" spans="1:28" hidden="1" outlineLevel="1">
      <c r="A142" s="9">
        <v>44531</v>
      </c>
      <c r="B142" s="130">
        <v>3763.6431589399999</v>
      </c>
      <c r="C142" s="130">
        <v>3015.6930928000002</v>
      </c>
      <c r="D142" s="130">
        <v>2993.8793878400002</v>
      </c>
      <c r="E142" s="130">
        <v>1763.32512948</v>
      </c>
      <c r="F142" s="130">
        <v>926.80191998999999</v>
      </c>
      <c r="G142" s="130">
        <v>303.75233837000002</v>
      </c>
      <c r="H142" s="130">
        <v>21.813704959999999</v>
      </c>
      <c r="I142" s="130">
        <v>3.2483280000000003E-2</v>
      </c>
      <c r="J142" s="130">
        <v>0.31427291000000002</v>
      </c>
      <c r="K142" s="130">
        <v>21.466948769999998</v>
      </c>
      <c r="L142" s="130">
        <v>417.51624351999999</v>
      </c>
      <c r="M142" s="130">
        <v>258.4819349</v>
      </c>
      <c r="N142" s="130">
        <v>0</v>
      </c>
      <c r="O142" s="130">
        <v>12.75242933</v>
      </c>
      <c r="P142" s="130">
        <v>245.72950556999999</v>
      </c>
      <c r="Q142" s="130">
        <v>159.03430861999999</v>
      </c>
      <c r="R142" s="130">
        <v>0</v>
      </c>
      <c r="S142" s="130">
        <v>3.2338347000000001</v>
      </c>
      <c r="T142" s="130">
        <v>155.80047392</v>
      </c>
      <c r="U142" s="130">
        <v>330.43382262</v>
      </c>
      <c r="V142" s="130">
        <v>410.08465803000001</v>
      </c>
      <c r="W142" s="130"/>
      <c r="X142" s="130"/>
      <c r="Y142" s="130"/>
      <c r="Z142" s="130"/>
      <c r="AA142" s="130"/>
      <c r="AB142" s="130"/>
    </row>
    <row r="143" spans="1:28" hidden="1" outlineLevel="1">
      <c r="A143" s="9">
        <v>44562</v>
      </c>
      <c r="B143" s="130">
        <v>3884.70037172</v>
      </c>
      <c r="C143" s="130">
        <v>3121.6712381399998</v>
      </c>
      <c r="D143" s="130">
        <v>3099.0398577300002</v>
      </c>
      <c r="E143" s="130">
        <v>1836.2535549199999</v>
      </c>
      <c r="F143" s="130">
        <v>954.76537652000002</v>
      </c>
      <c r="G143" s="130">
        <v>308.02092628999998</v>
      </c>
      <c r="H143" s="130">
        <v>22.631380409999998</v>
      </c>
      <c r="I143" s="130">
        <v>3.5976870000000001E-2</v>
      </c>
      <c r="J143" s="130">
        <v>0.33161998999999998</v>
      </c>
      <c r="K143" s="130">
        <v>22.263783549999999</v>
      </c>
      <c r="L143" s="130">
        <v>423.46047198999997</v>
      </c>
      <c r="M143" s="130">
        <v>262.12326234</v>
      </c>
      <c r="N143" s="130">
        <v>0</v>
      </c>
      <c r="O143" s="130">
        <v>12.37507499</v>
      </c>
      <c r="P143" s="130">
        <v>249.74818734999999</v>
      </c>
      <c r="Q143" s="130">
        <v>161.33720965000001</v>
      </c>
      <c r="R143" s="130">
        <v>0</v>
      </c>
      <c r="S143" s="130">
        <v>3.4121151699999999</v>
      </c>
      <c r="T143" s="130">
        <v>157.92509448000001</v>
      </c>
      <c r="U143" s="130">
        <v>339.56866158999998</v>
      </c>
      <c r="V143" s="130">
        <v>415.43176935999998</v>
      </c>
      <c r="W143" s="130"/>
      <c r="X143" s="130"/>
      <c r="Y143" s="130"/>
      <c r="Z143" s="130"/>
      <c r="AA143" s="130"/>
      <c r="AB143" s="130"/>
    </row>
    <row r="144" spans="1:28" hidden="1" outlineLevel="1">
      <c r="A144" s="9">
        <v>44593</v>
      </c>
      <c r="B144" s="130">
        <v>3997.5888170200001</v>
      </c>
      <c r="C144" s="130">
        <v>3219.4019939200002</v>
      </c>
      <c r="D144" s="130">
        <v>3196.3824146400002</v>
      </c>
      <c r="E144" s="130">
        <v>1906.3622261800001</v>
      </c>
      <c r="F144" s="130">
        <v>978.33902875000001</v>
      </c>
      <c r="G144" s="130">
        <v>311.68115970999997</v>
      </c>
      <c r="H144" s="130">
        <v>23.019579279999999</v>
      </c>
      <c r="I144" s="130">
        <v>4.4481119999999999E-2</v>
      </c>
      <c r="J144" s="130">
        <v>0.33704651000000002</v>
      </c>
      <c r="K144" s="130">
        <v>22.638051650000001</v>
      </c>
      <c r="L144" s="130">
        <v>428.06838374</v>
      </c>
      <c r="M144" s="130">
        <v>266.52807619999999</v>
      </c>
      <c r="N144" s="130">
        <v>0</v>
      </c>
      <c r="O144" s="130">
        <v>12.35253836</v>
      </c>
      <c r="P144" s="130">
        <v>254.17553784</v>
      </c>
      <c r="Q144" s="130">
        <v>161.54030753999999</v>
      </c>
      <c r="R144" s="130">
        <v>0</v>
      </c>
      <c r="S144" s="130">
        <v>3.4677245999999999</v>
      </c>
      <c r="T144" s="130">
        <v>158.07258293999999</v>
      </c>
      <c r="U144" s="130">
        <v>350.11843936000002</v>
      </c>
      <c r="V144" s="130">
        <v>420.74647427000002</v>
      </c>
      <c r="W144" s="130"/>
      <c r="X144" s="130"/>
      <c r="Y144" s="130"/>
      <c r="Z144" s="130"/>
      <c r="AA144" s="130"/>
      <c r="AB144" s="130"/>
    </row>
    <row r="145" spans="1:28" hidden="1" outlineLevel="1">
      <c r="A145" s="9">
        <v>44621</v>
      </c>
      <c r="B145" s="130">
        <v>3917.68781068</v>
      </c>
      <c r="C145" s="130">
        <v>3157.4899558100001</v>
      </c>
      <c r="D145" s="130">
        <v>3134.4813640799998</v>
      </c>
      <c r="E145" s="130">
        <v>1858.36794575</v>
      </c>
      <c r="F145" s="130">
        <v>964.93862313</v>
      </c>
      <c r="G145" s="130">
        <v>311.17479520000001</v>
      </c>
      <c r="H145" s="130">
        <v>23.008591729999999</v>
      </c>
      <c r="I145" s="130">
        <v>4.7358280000000003E-2</v>
      </c>
      <c r="J145" s="130">
        <v>0.33704635999999999</v>
      </c>
      <c r="K145" s="130">
        <v>22.62418709</v>
      </c>
      <c r="L145" s="130">
        <v>419.27540821000002</v>
      </c>
      <c r="M145" s="130">
        <v>263.96607490999997</v>
      </c>
      <c r="N145" s="130">
        <v>0</v>
      </c>
      <c r="O145" s="130">
        <v>11.925368389999999</v>
      </c>
      <c r="P145" s="130">
        <v>252.04070651999999</v>
      </c>
      <c r="Q145" s="130">
        <v>155.30933329999999</v>
      </c>
      <c r="R145" s="130">
        <v>0</v>
      </c>
      <c r="S145" s="130">
        <v>3.4677245999999999</v>
      </c>
      <c r="T145" s="130">
        <v>151.84160869999999</v>
      </c>
      <c r="U145" s="130">
        <v>340.92244665999999</v>
      </c>
      <c r="V145" s="130">
        <v>417.62541829999998</v>
      </c>
      <c r="W145" s="130"/>
      <c r="X145" s="130"/>
      <c r="Y145" s="130"/>
      <c r="Z145" s="130"/>
      <c r="AA145" s="130"/>
      <c r="AB145" s="130"/>
    </row>
    <row r="146" spans="1:28" hidden="1" outlineLevel="1">
      <c r="A146" s="9">
        <v>44652</v>
      </c>
      <c r="B146" s="130">
        <v>3871.11153061</v>
      </c>
      <c r="C146" s="130">
        <v>3124.8724721399999</v>
      </c>
      <c r="D146" s="130">
        <v>3102.95085763</v>
      </c>
      <c r="E146" s="130">
        <v>1880.53013027</v>
      </c>
      <c r="F146" s="130">
        <v>914.30348371000002</v>
      </c>
      <c r="G146" s="130">
        <v>308.11724364999998</v>
      </c>
      <c r="H146" s="130">
        <v>21.921614510000001</v>
      </c>
      <c r="I146" s="130">
        <v>4.6199299999999999E-2</v>
      </c>
      <c r="J146" s="130">
        <v>0.33704598000000002</v>
      </c>
      <c r="K146" s="130">
        <v>21.538369230000001</v>
      </c>
      <c r="L146" s="130">
        <v>412.09927313999998</v>
      </c>
      <c r="M146" s="130">
        <v>260.55142106</v>
      </c>
      <c r="N146" s="130">
        <v>0</v>
      </c>
      <c r="O146" s="130">
        <v>11.591521630000001</v>
      </c>
      <c r="P146" s="130">
        <v>248.95989943000001</v>
      </c>
      <c r="Q146" s="130">
        <v>151.54785208000001</v>
      </c>
      <c r="R146" s="130">
        <v>0</v>
      </c>
      <c r="S146" s="130">
        <v>3.4677245999999999</v>
      </c>
      <c r="T146" s="130">
        <v>148.08012747999999</v>
      </c>
      <c r="U146" s="130">
        <v>334.13978533</v>
      </c>
      <c r="V146" s="130">
        <v>397.17743271000001</v>
      </c>
      <c r="W146" s="130"/>
      <c r="X146" s="130"/>
      <c r="Y146" s="130"/>
      <c r="Z146" s="130"/>
      <c r="AA146" s="130"/>
      <c r="AB146" s="130"/>
    </row>
    <row r="147" spans="1:28" hidden="1" outlineLevel="1">
      <c r="A147" s="9">
        <v>44682</v>
      </c>
      <c r="B147" s="130">
        <v>3880.6813530600002</v>
      </c>
      <c r="C147" s="130">
        <v>3134.20804959</v>
      </c>
      <c r="D147" s="130">
        <v>3112.4186773400002</v>
      </c>
      <c r="E147" s="130">
        <v>1872.4065845699999</v>
      </c>
      <c r="F147" s="130">
        <v>939.57063731000005</v>
      </c>
      <c r="G147" s="130">
        <v>300.44145545999999</v>
      </c>
      <c r="H147" s="130">
        <v>21.78937225</v>
      </c>
      <c r="I147" s="130">
        <v>4.9769130000000002E-2</v>
      </c>
      <c r="J147" s="130">
        <v>0.33704614999999999</v>
      </c>
      <c r="K147" s="130">
        <v>21.402556969999999</v>
      </c>
      <c r="L147" s="130">
        <v>402.90987183999999</v>
      </c>
      <c r="M147" s="130">
        <v>255.07820923</v>
      </c>
      <c r="N147" s="130">
        <v>0</v>
      </c>
      <c r="O147" s="130">
        <v>11.002621319999999</v>
      </c>
      <c r="P147" s="130">
        <v>244.07558791</v>
      </c>
      <c r="Q147" s="130">
        <v>147.83166261</v>
      </c>
      <c r="R147" s="130">
        <v>0</v>
      </c>
      <c r="S147" s="130">
        <v>3.4677245999999999</v>
      </c>
      <c r="T147" s="130">
        <v>144.36393801</v>
      </c>
      <c r="U147" s="130">
        <v>343.56343163000003</v>
      </c>
      <c r="V147" s="130">
        <v>369.92521631</v>
      </c>
      <c r="W147" s="130"/>
      <c r="X147" s="130"/>
      <c r="Y147" s="130"/>
      <c r="Z147" s="130"/>
      <c r="AA147" s="130"/>
      <c r="AB147" s="130"/>
    </row>
    <row r="148" spans="1:28" hidden="1" outlineLevel="1">
      <c r="A148" s="9">
        <v>44713</v>
      </c>
      <c r="B148" s="130">
        <v>3822.0625177400002</v>
      </c>
      <c r="C148" s="130">
        <v>3110.8119036899998</v>
      </c>
      <c r="D148" s="130">
        <v>3087.1694518700001</v>
      </c>
      <c r="E148" s="130">
        <v>1747.17243424</v>
      </c>
      <c r="F148" s="130">
        <v>958.94152446999999</v>
      </c>
      <c r="G148" s="130">
        <v>381.05549316000003</v>
      </c>
      <c r="H148" s="130">
        <v>23.642451820000002</v>
      </c>
      <c r="I148" s="130">
        <v>0.13756997000000001</v>
      </c>
      <c r="J148" s="130">
        <v>0.33701029999999998</v>
      </c>
      <c r="K148" s="130">
        <v>23.167871550000001</v>
      </c>
      <c r="L148" s="130">
        <v>353.14142841</v>
      </c>
      <c r="M148" s="130">
        <v>208.97294918</v>
      </c>
      <c r="N148" s="130">
        <v>0</v>
      </c>
      <c r="O148" s="130">
        <v>9.6731801900000001</v>
      </c>
      <c r="P148" s="130">
        <v>199.29976898999999</v>
      </c>
      <c r="Q148" s="130">
        <v>144.16847923</v>
      </c>
      <c r="R148" s="130">
        <v>0</v>
      </c>
      <c r="S148" s="130">
        <v>3.4677245999999999</v>
      </c>
      <c r="T148" s="130">
        <v>140.70075463000001</v>
      </c>
      <c r="U148" s="130">
        <v>358.10918564000002</v>
      </c>
      <c r="V148" s="130">
        <v>363.16320366999997</v>
      </c>
      <c r="W148" s="130"/>
      <c r="X148" s="130"/>
      <c r="Y148" s="130"/>
      <c r="Z148" s="130"/>
      <c r="AA148" s="130"/>
      <c r="AB148" s="130"/>
    </row>
    <row r="149" spans="1:28" hidden="1" outlineLevel="1">
      <c r="A149" s="9">
        <v>44743</v>
      </c>
      <c r="B149" s="130">
        <v>3770.4858884800001</v>
      </c>
      <c r="C149" s="130">
        <v>3010.48001015</v>
      </c>
      <c r="D149" s="130">
        <v>2979.7783784100002</v>
      </c>
      <c r="E149" s="130">
        <v>1779.9111439000001</v>
      </c>
      <c r="F149" s="130">
        <v>902.49107750999997</v>
      </c>
      <c r="G149" s="130">
        <v>297.37615699999998</v>
      </c>
      <c r="H149" s="130">
        <v>30.70163174</v>
      </c>
      <c r="I149" s="130">
        <v>8.0804310000000004E-2</v>
      </c>
      <c r="J149" s="130">
        <v>0.42141296</v>
      </c>
      <c r="K149" s="130">
        <v>30.199414470000001</v>
      </c>
      <c r="L149" s="130">
        <v>417.41932968999998</v>
      </c>
      <c r="M149" s="130">
        <v>246.23665288000001</v>
      </c>
      <c r="N149" s="130">
        <v>0</v>
      </c>
      <c r="O149" s="130">
        <v>10.07928735</v>
      </c>
      <c r="P149" s="130">
        <v>236.15736552999999</v>
      </c>
      <c r="Q149" s="130">
        <v>171.18267681</v>
      </c>
      <c r="R149" s="130">
        <v>0</v>
      </c>
      <c r="S149" s="130">
        <v>4.3346527899999998</v>
      </c>
      <c r="T149" s="130">
        <v>166.84802402</v>
      </c>
      <c r="U149" s="130">
        <v>342.58654863999999</v>
      </c>
      <c r="V149" s="130">
        <v>389.45033874000001</v>
      </c>
      <c r="W149" s="130"/>
      <c r="X149" s="130"/>
      <c r="Y149" s="130"/>
      <c r="Z149" s="130"/>
      <c r="AA149" s="130"/>
      <c r="AB149" s="130"/>
    </row>
    <row r="150" spans="1:28" hidden="1" outlineLevel="1">
      <c r="A150" s="9">
        <v>44774</v>
      </c>
      <c r="B150" s="130">
        <v>3711.6488397399999</v>
      </c>
      <c r="C150" s="130">
        <v>2972.1779289199999</v>
      </c>
      <c r="D150" s="130">
        <v>2941.5091496</v>
      </c>
      <c r="E150" s="130">
        <v>1787.21595267</v>
      </c>
      <c r="F150" s="130">
        <v>869.99148513</v>
      </c>
      <c r="G150" s="130">
        <v>284.30171180000002</v>
      </c>
      <c r="H150" s="130">
        <v>30.668779319999999</v>
      </c>
      <c r="I150" s="130">
        <v>7.32125E-2</v>
      </c>
      <c r="J150" s="130">
        <v>0.43125095000000002</v>
      </c>
      <c r="K150" s="130">
        <v>30.164315869999999</v>
      </c>
      <c r="L150" s="130">
        <v>411.07393796000002</v>
      </c>
      <c r="M150" s="130">
        <v>241.2772172</v>
      </c>
      <c r="N150" s="130">
        <v>0</v>
      </c>
      <c r="O150" s="130">
        <v>9.6853835799999999</v>
      </c>
      <c r="P150" s="130">
        <v>231.59183361999999</v>
      </c>
      <c r="Q150" s="130">
        <v>169.79672076</v>
      </c>
      <c r="R150" s="130">
        <v>0</v>
      </c>
      <c r="S150" s="130">
        <v>4.3346527899999998</v>
      </c>
      <c r="T150" s="130">
        <v>165.46206796999999</v>
      </c>
      <c r="U150" s="130">
        <v>328.39697286000001</v>
      </c>
      <c r="V150" s="130">
        <v>384.11717048999998</v>
      </c>
      <c r="W150" s="130"/>
      <c r="X150" s="130"/>
      <c r="Y150" s="130"/>
      <c r="Z150" s="130"/>
      <c r="AA150" s="130"/>
      <c r="AB150" s="130"/>
    </row>
    <row r="151" spans="1:28" hidden="1" outlineLevel="1">
      <c r="A151" s="9">
        <v>44805</v>
      </c>
      <c r="B151" s="130">
        <v>3664.34021781</v>
      </c>
      <c r="C151" s="130">
        <v>2935.3092416200002</v>
      </c>
      <c r="D151" s="130">
        <v>2904.8506144200001</v>
      </c>
      <c r="E151" s="130">
        <v>1788.05616807</v>
      </c>
      <c r="F151" s="130">
        <v>838.50655812000002</v>
      </c>
      <c r="G151" s="130">
        <v>278.28788823000002</v>
      </c>
      <c r="H151" s="130">
        <v>30.458627199999999</v>
      </c>
      <c r="I151" s="130">
        <v>8.0992309999999998E-2</v>
      </c>
      <c r="J151" s="130">
        <v>0.27607151000000002</v>
      </c>
      <c r="K151" s="130">
        <v>30.101563380000002</v>
      </c>
      <c r="L151" s="130">
        <v>406.70328252000002</v>
      </c>
      <c r="M151" s="130">
        <v>237.65906179000001</v>
      </c>
      <c r="N151" s="130">
        <v>0</v>
      </c>
      <c r="O151" s="130">
        <v>9.2977260800000003</v>
      </c>
      <c r="P151" s="130">
        <v>228.36133570999999</v>
      </c>
      <c r="Q151" s="130">
        <v>169.04422073000001</v>
      </c>
      <c r="R151" s="130">
        <v>0</v>
      </c>
      <c r="S151" s="130">
        <v>4.3346527899999998</v>
      </c>
      <c r="T151" s="130">
        <v>164.70956794</v>
      </c>
      <c r="U151" s="130">
        <v>322.32769366999997</v>
      </c>
      <c r="V151" s="130">
        <v>382.29346951999997</v>
      </c>
      <c r="W151" s="130"/>
      <c r="X151" s="130"/>
      <c r="Y151" s="130"/>
      <c r="Z151" s="130"/>
      <c r="AA151" s="130"/>
      <c r="AB151" s="130"/>
    </row>
    <row r="152" spans="1:28" hidden="1" outlineLevel="1">
      <c r="A152" s="9">
        <v>44835</v>
      </c>
      <c r="B152" s="130">
        <v>3599.7966533399999</v>
      </c>
      <c r="C152" s="130">
        <v>2884.2919174600001</v>
      </c>
      <c r="D152" s="130">
        <v>2853.8765334099999</v>
      </c>
      <c r="E152" s="130">
        <v>1764.2211022500001</v>
      </c>
      <c r="F152" s="130">
        <v>817.57007075000001</v>
      </c>
      <c r="G152" s="130">
        <v>272.08536041000002</v>
      </c>
      <c r="H152" s="130">
        <v>30.41538405</v>
      </c>
      <c r="I152" s="130">
        <v>6.1102679999999999E-2</v>
      </c>
      <c r="J152" s="130">
        <v>0.27725063999999999</v>
      </c>
      <c r="K152" s="130">
        <v>30.077030730000001</v>
      </c>
      <c r="L152" s="130">
        <v>402.83092254000002</v>
      </c>
      <c r="M152" s="130">
        <v>235.09008470000001</v>
      </c>
      <c r="N152" s="130">
        <v>0</v>
      </c>
      <c r="O152" s="130">
        <v>8.8429301799999998</v>
      </c>
      <c r="P152" s="130">
        <v>226.24715452000001</v>
      </c>
      <c r="Q152" s="130">
        <v>167.74083784000001</v>
      </c>
      <c r="R152" s="130">
        <v>0</v>
      </c>
      <c r="S152" s="130">
        <v>4.3346527899999998</v>
      </c>
      <c r="T152" s="130">
        <v>163.40618505</v>
      </c>
      <c r="U152" s="130">
        <v>312.67381333999998</v>
      </c>
      <c r="V152" s="130">
        <v>377.18625191000001</v>
      </c>
      <c r="W152" s="130"/>
      <c r="X152" s="130"/>
      <c r="Y152" s="130"/>
      <c r="Z152" s="130"/>
      <c r="AA152" s="130"/>
      <c r="AB152" s="130"/>
    </row>
    <row r="153" spans="1:28" hidden="1" outlineLevel="1">
      <c r="A153" s="9">
        <v>44866</v>
      </c>
      <c r="B153" s="130">
        <v>3574.48544287</v>
      </c>
      <c r="C153" s="130">
        <v>2858.08600355</v>
      </c>
      <c r="D153" s="130">
        <v>2827.5821419899999</v>
      </c>
      <c r="E153" s="130">
        <v>1764.63828659</v>
      </c>
      <c r="F153" s="130">
        <v>794.84504747000005</v>
      </c>
      <c r="G153" s="130">
        <v>268.09880793000002</v>
      </c>
      <c r="H153" s="130">
        <v>30.503861560000001</v>
      </c>
      <c r="I153" s="130">
        <v>7.7450500000000005E-2</v>
      </c>
      <c r="J153" s="130">
        <v>0.26694748000000001</v>
      </c>
      <c r="K153" s="130">
        <v>30.159463580000001</v>
      </c>
      <c r="L153" s="130">
        <v>402.08091798999999</v>
      </c>
      <c r="M153" s="130">
        <v>233.50010861999999</v>
      </c>
      <c r="N153" s="130">
        <v>0</v>
      </c>
      <c r="O153" s="130">
        <v>8.5277088699999997</v>
      </c>
      <c r="P153" s="130">
        <v>224.97239974999999</v>
      </c>
      <c r="Q153" s="130">
        <v>168.58080937</v>
      </c>
      <c r="R153" s="130">
        <v>0</v>
      </c>
      <c r="S153" s="130">
        <v>4.3346527899999998</v>
      </c>
      <c r="T153" s="130">
        <v>164.24615657999999</v>
      </c>
      <c r="U153" s="130">
        <v>314.31852133000001</v>
      </c>
      <c r="V153" s="130">
        <v>380.72184092999998</v>
      </c>
      <c r="W153" s="130"/>
      <c r="X153" s="130"/>
      <c r="Y153" s="130"/>
      <c r="Z153" s="130"/>
      <c r="AA153" s="130"/>
      <c r="AB153" s="130"/>
    </row>
    <row r="154" spans="1:28" hidden="1" outlineLevel="1">
      <c r="A154" s="9">
        <v>44896</v>
      </c>
      <c r="B154" s="130">
        <v>3343.8680705299998</v>
      </c>
      <c r="C154" s="130">
        <v>2750.0973160499998</v>
      </c>
      <c r="D154" s="130">
        <v>2721.13690653</v>
      </c>
      <c r="E154" s="130">
        <v>1707.6539148500001</v>
      </c>
      <c r="F154" s="130">
        <v>754.42103405</v>
      </c>
      <c r="G154" s="130">
        <v>259.06195762999999</v>
      </c>
      <c r="H154" s="130">
        <v>28.960409519999999</v>
      </c>
      <c r="I154" s="130">
        <v>6.5061709999999995E-2</v>
      </c>
      <c r="J154" s="130">
        <v>3.4072299999999998E-3</v>
      </c>
      <c r="K154" s="130">
        <v>28.89194058</v>
      </c>
      <c r="L154" s="130">
        <v>280.37874741000002</v>
      </c>
      <c r="M154" s="130">
        <v>240.57215719000001</v>
      </c>
      <c r="N154" s="130">
        <v>0</v>
      </c>
      <c r="O154" s="130">
        <v>8.1089793500000003</v>
      </c>
      <c r="P154" s="130">
        <v>232.46317783999999</v>
      </c>
      <c r="Q154" s="130">
        <v>39.806590219999997</v>
      </c>
      <c r="R154" s="130">
        <v>0</v>
      </c>
      <c r="S154" s="130">
        <v>1.0346997600000001</v>
      </c>
      <c r="T154" s="130">
        <v>38.771890460000002</v>
      </c>
      <c r="U154" s="130">
        <v>313.39200706999998</v>
      </c>
      <c r="V154" s="130">
        <v>360.03489335</v>
      </c>
      <c r="W154" s="130"/>
      <c r="X154" s="130"/>
      <c r="Y154" s="130"/>
      <c r="Z154" s="130"/>
      <c r="AA154" s="130"/>
      <c r="AB154" s="130"/>
    </row>
    <row r="155" spans="1:28" hidden="1" outlineLevel="1">
      <c r="A155" s="9">
        <v>44927</v>
      </c>
      <c r="B155" s="130">
        <v>3368.3468475</v>
      </c>
      <c r="C155" s="130">
        <v>2773.1618848799999</v>
      </c>
      <c r="D155" s="130">
        <v>2744.9703061300002</v>
      </c>
      <c r="E155" s="130">
        <v>1755.9673347800001</v>
      </c>
      <c r="F155" s="130">
        <v>740.93359294000004</v>
      </c>
      <c r="G155" s="130">
        <v>248.06937841000001</v>
      </c>
      <c r="H155" s="130">
        <v>28.191578750000001</v>
      </c>
      <c r="I155" s="130">
        <v>6.5241370000000007E-2</v>
      </c>
      <c r="J155" s="130">
        <v>3.54346E-3</v>
      </c>
      <c r="K155" s="130">
        <v>28.122793919999999</v>
      </c>
      <c r="L155" s="130">
        <v>281.57822314999999</v>
      </c>
      <c r="M155" s="130">
        <v>242.07885841999999</v>
      </c>
      <c r="N155" s="130">
        <v>0</v>
      </c>
      <c r="O155" s="130">
        <v>7.7153309700000001</v>
      </c>
      <c r="P155" s="130">
        <v>234.36352744999999</v>
      </c>
      <c r="Q155" s="130">
        <v>39.499364730000003</v>
      </c>
      <c r="R155" s="130">
        <v>0</v>
      </c>
      <c r="S155" s="130">
        <v>1.0346997600000001</v>
      </c>
      <c r="T155" s="130">
        <v>38.464664970000001</v>
      </c>
      <c r="U155" s="130">
        <v>313.60673946999998</v>
      </c>
      <c r="V155" s="130">
        <v>363.07222451000001</v>
      </c>
      <c r="W155" s="130"/>
      <c r="X155" s="130"/>
      <c r="Y155" s="130"/>
      <c r="Z155" s="130"/>
      <c r="AA155" s="130"/>
      <c r="AB155" s="130"/>
    </row>
    <row r="156" spans="1:28" hidden="1" outlineLevel="1">
      <c r="A156" s="9">
        <v>44958</v>
      </c>
      <c r="B156" s="130">
        <v>3383.5473742999998</v>
      </c>
      <c r="C156" s="130">
        <v>2784.3771234699998</v>
      </c>
      <c r="D156" s="130">
        <v>2756.2626878699998</v>
      </c>
      <c r="E156" s="130">
        <v>1770.5901077000001</v>
      </c>
      <c r="F156" s="130">
        <v>742.11422855000001</v>
      </c>
      <c r="G156" s="130">
        <v>243.55835162</v>
      </c>
      <c r="H156" s="130">
        <v>28.1144356</v>
      </c>
      <c r="I156" s="130">
        <v>6.4694470000000004E-2</v>
      </c>
      <c r="J156" s="130">
        <v>5.7273000000000003E-4</v>
      </c>
      <c r="K156" s="130">
        <v>28.049168399999999</v>
      </c>
      <c r="L156" s="130">
        <v>282.67569126000001</v>
      </c>
      <c r="M156" s="130">
        <v>243.42040742</v>
      </c>
      <c r="N156" s="130">
        <v>0</v>
      </c>
      <c r="O156" s="130">
        <v>7.3837724600000003</v>
      </c>
      <c r="P156" s="130">
        <v>236.03663495999999</v>
      </c>
      <c r="Q156" s="130">
        <v>39.255283839999997</v>
      </c>
      <c r="R156" s="130">
        <v>0</v>
      </c>
      <c r="S156" s="130">
        <v>1.0346997600000001</v>
      </c>
      <c r="T156" s="130">
        <v>38.220584080000002</v>
      </c>
      <c r="U156" s="130">
        <v>316.49455956999998</v>
      </c>
      <c r="V156" s="130">
        <v>368.83987982000002</v>
      </c>
      <c r="W156" s="130"/>
      <c r="X156" s="130"/>
      <c r="Y156" s="130"/>
      <c r="Z156" s="130"/>
      <c r="AA156" s="130"/>
      <c r="AB156" s="130"/>
    </row>
    <row r="157" spans="1:28" hidden="1" outlineLevel="1">
      <c r="A157" s="9">
        <v>44986</v>
      </c>
      <c r="B157" s="130">
        <v>3432.7811823500001</v>
      </c>
      <c r="C157" s="130">
        <v>2844.2865734100001</v>
      </c>
      <c r="D157" s="130">
        <v>2816.0521318000001</v>
      </c>
      <c r="E157" s="130">
        <v>1837.5149972199999</v>
      </c>
      <c r="F157" s="130">
        <v>740.34750292000001</v>
      </c>
      <c r="G157" s="130">
        <v>238.18963166</v>
      </c>
      <c r="H157" s="130">
        <v>28.234441610000001</v>
      </c>
      <c r="I157" s="130">
        <v>0.10995138</v>
      </c>
      <c r="J157" s="130">
        <v>5.7591999999999995E-4</v>
      </c>
      <c r="K157" s="130">
        <v>28.12391431</v>
      </c>
      <c r="L157" s="130">
        <v>278.81272567000002</v>
      </c>
      <c r="M157" s="130">
        <v>239.75012107000001</v>
      </c>
      <c r="N157" s="130">
        <v>0</v>
      </c>
      <c r="O157" s="130">
        <v>7.0794709200000003</v>
      </c>
      <c r="P157" s="130">
        <v>232.67065015</v>
      </c>
      <c r="Q157" s="130">
        <v>39.0626046</v>
      </c>
      <c r="R157" s="130">
        <v>0</v>
      </c>
      <c r="S157" s="130">
        <v>1.0346997600000001</v>
      </c>
      <c r="T157" s="130">
        <v>38.027904839999998</v>
      </c>
      <c r="U157" s="130">
        <v>309.68188327000001</v>
      </c>
      <c r="V157" s="130">
        <v>363.44661609000002</v>
      </c>
      <c r="W157" s="130"/>
      <c r="X157" s="130"/>
      <c r="Y157" s="130"/>
      <c r="Z157" s="130"/>
      <c r="AA157" s="130"/>
      <c r="AB157" s="130"/>
    </row>
    <row r="158" spans="1:28" hidden="1" outlineLevel="1">
      <c r="A158" s="9">
        <v>45017</v>
      </c>
      <c r="B158" s="130">
        <v>3456.3742292500001</v>
      </c>
      <c r="C158" s="130">
        <v>2870.1023931300001</v>
      </c>
      <c r="D158" s="130">
        <v>2841.86862432</v>
      </c>
      <c r="E158" s="130">
        <v>1868.40884308</v>
      </c>
      <c r="F158" s="130">
        <v>741.17828845999998</v>
      </c>
      <c r="G158" s="130">
        <v>232.28149278000001</v>
      </c>
      <c r="H158" s="130">
        <v>28.233768810000001</v>
      </c>
      <c r="I158" s="130">
        <v>5.9951039999999997E-2</v>
      </c>
      <c r="J158" s="130">
        <v>5.7859999999999997E-4</v>
      </c>
      <c r="K158" s="130">
        <v>28.173239169999999</v>
      </c>
      <c r="L158" s="130">
        <v>275.9666497</v>
      </c>
      <c r="M158" s="130">
        <v>237.41637506999999</v>
      </c>
      <c r="N158" s="130">
        <v>0</v>
      </c>
      <c r="O158" s="130">
        <v>6.8524877399999999</v>
      </c>
      <c r="P158" s="130">
        <v>230.56388733</v>
      </c>
      <c r="Q158" s="130">
        <v>38.550274629999997</v>
      </c>
      <c r="R158" s="130">
        <v>0</v>
      </c>
      <c r="S158" s="130">
        <v>1.0346997600000001</v>
      </c>
      <c r="T158" s="130">
        <v>37.515574870000002</v>
      </c>
      <c r="U158" s="130">
        <v>310.30518641999998</v>
      </c>
      <c r="V158" s="130">
        <v>361.75887913999998</v>
      </c>
      <c r="W158" s="130"/>
      <c r="X158" s="130"/>
      <c r="Y158" s="130"/>
      <c r="Z158" s="130"/>
      <c r="AA158" s="130"/>
      <c r="AB158" s="130"/>
    </row>
    <row r="159" spans="1:28" hidden="1" outlineLevel="1">
      <c r="A159" s="9">
        <v>45047</v>
      </c>
      <c r="B159" s="130">
        <v>3516.9244745199999</v>
      </c>
      <c r="C159" s="130">
        <v>2937.13815239</v>
      </c>
      <c r="D159" s="130">
        <v>2908.86763157</v>
      </c>
      <c r="E159" s="130">
        <v>1938.05583576</v>
      </c>
      <c r="F159" s="130">
        <v>746.94098037000003</v>
      </c>
      <c r="G159" s="130">
        <v>223.87081544</v>
      </c>
      <c r="H159" s="130">
        <v>28.270520820000002</v>
      </c>
      <c r="I159" s="130">
        <v>0.14603161000000001</v>
      </c>
      <c r="J159" s="130">
        <v>5.8054000000000005E-4</v>
      </c>
      <c r="K159" s="130">
        <v>28.123908669999999</v>
      </c>
      <c r="L159" s="130">
        <v>278.72895538</v>
      </c>
      <c r="M159" s="130">
        <v>242.49539351999999</v>
      </c>
      <c r="N159" s="130">
        <v>0</v>
      </c>
      <c r="O159" s="130">
        <v>6.4445053300000001</v>
      </c>
      <c r="P159" s="130">
        <v>236.05088818999999</v>
      </c>
      <c r="Q159" s="130">
        <v>36.233561860000002</v>
      </c>
      <c r="R159" s="130">
        <v>0</v>
      </c>
      <c r="S159" s="130">
        <v>1.0346997600000001</v>
      </c>
      <c r="T159" s="130">
        <v>35.198862099999999</v>
      </c>
      <c r="U159" s="130">
        <v>301.05736675000003</v>
      </c>
      <c r="V159" s="130">
        <v>363.84238986999998</v>
      </c>
      <c r="W159" s="130"/>
      <c r="X159" s="130"/>
      <c r="Y159" s="130"/>
      <c r="Z159" s="130"/>
      <c r="AA159" s="130"/>
      <c r="AB159" s="130"/>
    </row>
    <row r="160" spans="1:28" hidden="1" outlineLevel="1">
      <c r="A160" s="9">
        <v>45078</v>
      </c>
      <c r="B160" s="130">
        <v>3577.8488112499999</v>
      </c>
      <c r="C160" s="130">
        <v>2947.1601612499999</v>
      </c>
      <c r="D160" s="130">
        <v>2918.9446748599999</v>
      </c>
      <c r="E160" s="130">
        <v>1948.0624638199999</v>
      </c>
      <c r="F160" s="130">
        <v>753.1292469</v>
      </c>
      <c r="G160" s="130">
        <v>217.75296413999999</v>
      </c>
      <c r="H160" s="130">
        <v>28.215486389999999</v>
      </c>
      <c r="I160" s="130">
        <v>5.737838E-2</v>
      </c>
      <c r="J160" s="130">
        <v>1.3889099999999999E-3</v>
      </c>
      <c r="K160" s="130">
        <v>28.1567191</v>
      </c>
      <c r="L160" s="130">
        <v>296.42659373999999</v>
      </c>
      <c r="M160" s="130">
        <v>260.67626300000001</v>
      </c>
      <c r="N160" s="130">
        <v>0</v>
      </c>
      <c r="O160" s="130">
        <v>5.6438495099999999</v>
      </c>
      <c r="P160" s="130">
        <v>255.03241349000001</v>
      </c>
      <c r="Q160" s="130">
        <v>35.750330740000003</v>
      </c>
      <c r="R160" s="130">
        <v>0</v>
      </c>
      <c r="S160" s="130">
        <v>1.0346997600000001</v>
      </c>
      <c r="T160" s="130">
        <v>34.71563098</v>
      </c>
      <c r="U160" s="130">
        <v>334.26205626000001</v>
      </c>
      <c r="V160" s="130">
        <v>378.56629601999998</v>
      </c>
      <c r="W160" s="130"/>
      <c r="X160" s="130"/>
      <c r="Y160" s="130"/>
      <c r="Z160" s="130"/>
      <c r="AA160" s="130"/>
      <c r="AB160" s="130"/>
    </row>
    <row r="161" spans="1:28" hidden="1" outlineLevel="1">
      <c r="A161" s="9">
        <v>45108</v>
      </c>
      <c r="B161" s="130">
        <v>3661.7817395900001</v>
      </c>
      <c r="C161" s="130">
        <v>3008.9248014999998</v>
      </c>
      <c r="D161" s="130">
        <v>2980.6602214200002</v>
      </c>
      <c r="E161" s="130">
        <v>2004.6768368600001</v>
      </c>
      <c r="F161" s="130">
        <v>763.96867841000005</v>
      </c>
      <c r="G161" s="130">
        <v>212.01470614999999</v>
      </c>
      <c r="H161" s="130">
        <v>28.264580080000002</v>
      </c>
      <c r="I161" s="130">
        <v>5.6654540000000003E-2</v>
      </c>
      <c r="J161" s="130">
        <v>5.8810999999999998E-4</v>
      </c>
      <c r="K161" s="130">
        <v>28.207337429999999</v>
      </c>
      <c r="L161" s="130">
        <v>300.44298573999998</v>
      </c>
      <c r="M161" s="130">
        <v>266.22357270999998</v>
      </c>
      <c r="N161" s="130">
        <v>0</v>
      </c>
      <c r="O161" s="130">
        <v>5.2492954799999998</v>
      </c>
      <c r="P161" s="130">
        <v>260.97427722999998</v>
      </c>
      <c r="Q161" s="130">
        <v>34.219413029999998</v>
      </c>
      <c r="R161" s="130">
        <v>0</v>
      </c>
      <c r="S161" s="130">
        <v>1.0346997600000001</v>
      </c>
      <c r="T161" s="130">
        <v>33.184713270000003</v>
      </c>
      <c r="U161" s="130">
        <v>352.41395234999999</v>
      </c>
      <c r="V161" s="130">
        <v>385.79413454000002</v>
      </c>
      <c r="W161" s="130"/>
      <c r="X161" s="130"/>
      <c r="Y161" s="130"/>
      <c r="Z161" s="130"/>
      <c r="AA161" s="130"/>
      <c r="AB161" s="130"/>
    </row>
    <row r="162" spans="1:28" hidden="1" outlineLevel="1">
      <c r="A162" s="9">
        <v>45139</v>
      </c>
      <c r="B162" s="130">
        <v>3803.3502548800002</v>
      </c>
      <c r="C162" s="130">
        <v>3108.5018010200001</v>
      </c>
      <c r="D162" s="130">
        <v>3080.2755687399999</v>
      </c>
      <c r="E162" s="130">
        <v>2096.6568717</v>
      </c>
      <c r="F162" s="130">
        <v>776.42520029000002</v>
      </c>
      <c r="G162" s="130">
        <v>207.19349675000001</v>
      </c>
      <c r="H162" s="130">
        <v>28.226232280000001</v>
      </c>
      <c r="I162" s="130">
        <v>4.932081E-2</v>
      </c>
      <c r="J162" s="130">
        <v>6.4110000000000002E-4</v>
      </c>
      <c r="K162" s="130">
        <v>28.176270370000001</v>
      </c>
      <c r="L162" s="130">
        <v>319.93297080999997</v>
      </c>
      <c r="M162" s="130">
        <v>285.82576175999998</v>
      </c>
      <c r="N162" s="130">
        <v>0</v>
      </c>
      <c r="O162" s="130">
        <v>4.9508660100000004</v>
      </c>
      <c r="P162" s="130">
        <v>280.87489575000001</v>
      </c>
      <c r="Q162" s="130">
        <v>34.107209050000002</v>
      </c>
      <c r="R162" s="130">
        <v>0</v>
      </c>
      <c r="S162" s="130">
        <v>1.0346997600000001</v>
      </c>
      <c r="T162" s="130">
        <v>33.072509289999999</v>
      </c>
      <c r="U162" s="130">
        <v>374.91548304999998</v>
      </c>
      <c r="V162" s="130">
        <v>414.42307478999999</v>
      </c>
      <c r="W162" s="130"/>
      <c r="X162" s="130"/>
      <c r="Y162" s="130"/>
      <c r="Z162" s="130"/>
      <c r="AA162" s="130"/>
      <c r="AB162" s="130"/>
    </row>
    <row r="163" spans="1:28" hidden="1" outlineLevel="1">
      <c r="A163" s="9">
        <v>45170</v>
      </c>
      <c r="B163" s="130">
        <v>3874.0443311499998</v>
      </c>
      <c r="C163" s="130">
        <v>3144.7377848000001</v>
      </c>
      <c r="D163" s="130">
        <v>3116.61484522</v>
      </c>
      <c r="E163" s="130">
        <v>2116.8694097900002</v>
      </c>
      <c r="F163" s="130">
        <v>691.69200755999998</v>
      </c>
      <c r="G163" s="130">
        <v>308.05342787000001</v>
      </c>
      <c r="H163" s="130">
        <v>28.122939580000001</v>
      </c>
      <c r="I163" s="130">
        <v>4.7437300000000002E-2</v>
      </c>
      <c r="J163" s="130">
        <v>6.5976999999999995E-4</v>
      </c>
      <c r="K163" s="130">
        <v>28.07484251</v>
      </c>
      <c r="L163" s="130">
        <v>335.12518846</v>
      </c>
      <c r="M163" s="130">
        <v>302.70200828999998</v>
      </c>
      <c r="N163" s="130">
        <v>0</v>
      </c>
      <c r="O163" s="130">
        <v>4.5528498300000004</v>
      </c>
      <c r="P163" s="130">
        <v>298.14915846000002</v>
      </c>
      <c r="Q163" s="130">
        <v>32.423180170000002</v>
      </c>
      <c r="R163" s="130">
        <v>0</v>
      </c>
      <c r="S163" s="130">
        <v>1.0346997600000001</v>
      </c>
      <c r="T163" s="130">
        <v>31.38848041</v>
      </c>
      <c r="U163" s="130">
        <v>394.18135789000002</v>
      </c>
      <c r="V163" s="130">
        <v>431.01655783000001</v>
      </c>
      <c r="W163" s="130"/>
      <c r="X163" s="130"/>
      <c r="Y163" s="130"/>
      <c r="Z163" s="130"/>
      <c r="AA163" s="130"/>
      <c r="AB163" s="130"/>
    </row>
    <row r="164" spans="1:28" hidden="1" outlineLevel="1">
      <c r="A164" s="9">
        <v>45200</v>
      </c>
      <c r="B164" s="130">
        <v>3962.7350366199998</v>
      </c>
      <c r="C164" s="130">
        <v>3213.0566832</v>
      </c>
      <c r="D164" s="130">
        <v>3186.1656901000001</v>
      </c>
      <c r="E164" s="130">
        <v>2175.5220069900001</v>
      </c>
      <c r="F164" s="130">
        <v>706.95994229999997</v>
      </c>
      <c r="G164" s="130">
        <v>303.68374081000002</v>
      </c>
      <c r="H164" s="130">
        <v>26.890993099999999</v>
      </c>
      <c r="I164" s="130">
        <v>8.5988220000000004E-2</v>
      </c>
      <c r="J164" s="130">
        <v>6.2775000000000005E-4</v>
      </c>
      <c r="K164" s="130">
        <v>26.804377129999999</v>
      </c>
      <c r="L164" s="130">
        <v>350.46093569999999</v>
      </c>
      <c r="M164" s="130">
        <v>318.27034139</v>
      </c>
      <c r="N164" s="130">
        <v>0</v>
      </c>
      <c r="O164" s="130">
        <v>6.4535226799999998</v>
      </c>
      <c r="P164" s="130">
        <v>311.81681871000001</v>
      </c>
      <c r="Q164" s="130">
        <v>32.190594310000002</v>
      </c>
      <c r="R164" s="130">
        <v>0</v>
      </c>
      <c r="S164" s="130">
        <v>1.0289644099999999</v>
      </c>
      <c r="T164" s="130">
        <v>31.161629900000001</v>
      </c>
      <c r="U164" s="130">
        <v>399.21741772000001</v>
      </c>
      <c r="V164" s="130">
        <v>439.14889657999998</v>
      </c>
      <c r="W164" s="130"/>
      <c r="X164" s="130"/>
      <c r="Y164" s="130"/>
      <c r="Z164" s="130"/>
      <c r="AA164" s="130"/>
      <c r="AB164" s="130"/>
    </row>
    <row r="165" spans="1:28" hidden="1" outlineLevel="1">
      <c r="A165" s="9">
        <v>45231</v>
      </c>
      <c r="B165" s="130">
        <v>4074.0180766899998</v>
      </c>
      <c r="C165" s="130">
        <v>3297.92521867</v>
      </c>
      <c r="D165" s="130">
        <v>3273.2016533599999</v>
      </c>
      <c r="E165" s="130">
        <v>2242.8006650000002</v>
      </c>
      <c r="F165" s="130">
        <v>729.84492913999998</v>
      </c>
      <c r="G165" s="130">
        <v>300.55605922000001</v>
      </c>
      <c r="H165" s="130">
        <v>24.723565310000001</v>
      </c>
      <c r="I165" s="130">
        <v>5.4143410000000003E-2</v>
      </c>
      <c r="J165" s="130">
        <v>6.2828000000000005E-4</v>
      </c>
      <c r="K165" s="130">
        <v>24.668793619999999</v>
      </c>
      <c r="L165" s="130">
        <v>365.35151879</v>
      </c>
      <c r="M165" s="130">
        <v>333.16868199999999</v>
      </c>
      <c r="N165" s="130">
        <v>0</v>
      </c>
      <c r="O165" s="130">
        <v>6.1149009300000001</v>
      </c>
      <c r="P165" s="130">
        <v>327.05378107000001</v>
      </c>
      <c r="Q165" s="130">
        <v>32.182836790000003</v>
      </c>
      <c r="R165" s="130">
        <v>0</v>
      </c>
      <c r="S165" s="130">
        <v>1.0292275500000001</v>
      </c>
      <c r="T165" s="130">
        <v>31.153609240000002</v>
      </c>
      <c r="U165" s="130">
        <v>410.74133922999999</v>
      </c>
      <c r="V165" s="130">
        <v>454.26515917</v>
      </c>
      <c r="W165" s="130"/>
      <c r="X165" s="130"/>
      <c r="Y165" s="130"/>
      <c r="Z165" s="130"/>
      <c r="AA165" s="130"/>
      <c r="AB165" s="130"/>
    </row>
    <row r="166" spans="1:28" hidden="1" outlineLevel="1">
      <c r="A166" s="9">
        <v>45261</v>
      </c>
      <c r="B166" s="130">
        <v>4013.63130486</v>
      </c>
      <c r="C166" s="130">
        <v>3218.3486249799998</v>
      </c>
      <c r="D166" s="130">
        <v>3192.5315868100001</v>
      </c>
      <c r="E166" s="130">
        <v>2164.4517709900001</v>
      </c>
      <c r="F166" s="130">
        <v>733.77614854000001</v>
      </c>
      <c r="G166" s="130">
        <v>294.30366728000001</v>
      </c>
      <c r="H166" s="130">
        <v>25.81703817</v>
      </c>
      <c r="I166" s="130">
        <v>5.0612730000000002E-2</v>
      </c>
      <c r="J166" s="130">
        <v>6.0928999999999996E-4</v>
      </c>
      <c r="K166" s="130">
        <v>25.765816149999999</v>
      </c>
      <c r="L166" s="130">
        <v>381.89001115000002</v>
      </c>
      <c r="M166" s="130">
        <v>348.30077691999998</v>
      </c>
      <c r="N166" s="130">
        <v>0</v>
      </c>
      <c r="O166" s="130">
        <v>5.6115481100000002</v>
      </c>
      <c r="P166" s="130">
        <v>342.68922880999997</v>
      </c>
      <c r="Q166" s="130">
        <v>33.589234230000002</v>
      </c>
      <c r="R166" s="130">
        <v>0</v>
      </c>
      <c r="S166" s="130">
        <v>1.07470289</v>
      </c>
      <c r="T166" s="130">
        <v>32.514531339999998</v>
      </c>
      <c r="U166" s="130">
        <v>413.39266873000003</v>
      </c>
      <c r="V166" s="130">
        <v>465.99303594000003</v>
      </c>
      <c r="W166" s="130"/>
      <c r="X166" s="130"/>
      <c r="Y166" s="130"/>
      <c r="Z166" s="130"/>
      <c r="AA166" s="130"/>
      <c r="AB166" s="130"/>
    </row>
    <row r="167" spans="1:28" hidden="1" outlineLevel="1">
      <c r="A167" s="9">
        <v>45292</v>
      </c>
      <c r="B167" s="130">
        <v>4107.0535327799998</v>
      </c>
      <c r="C167" s="130">
        <v>3302.6644666100001</v>
      </c>
      <c r="D167" s="130">
        <v>3277.1179106599998</v>
      </c>
      <c r="E167" s="130">
        <v>2273.5879612899998</v>
      </c>
      <c r="F167" s="130">
        <v>713.20941158999995</v>
      </c>
      <c r="G167" s="130">
        <v>290.32053778</v>
      </c>
      <c r="H167" s="130">
        <v>25.546555949999998</v>
      </c>
      <c r="I167" s="130">
        <v>5.3930060000000002E-2</v>
      </c>
      <c r="J167" s="130">
        <v>6.0753000000000001E-4</v>
      </c>
      <c r="K167" s="130">
        <v>25.492018359999999</v>
      </c>
      <c r="L167" s="130">
        <v>393.42043546000002</v>
      </c>
      <c r="M167" s="130">
        <v>361.88146293</v>
      </c>
      <c r="N167" s="130">
        <v>0</v>
      </c>
      <c r="O167" s="130">
        <v>5.2588054399999997</v>
      </c>
      <c r="P167" s="130">
        <v>356.62265748999999</v>
      </c>
      <c r="Q167" s="130">
        <v>31.538972529999999</v>
      </c>
      <c r="R167" s="130">
        <v>0</v>
      </c>
      <c r="S167" s="130">
        <v>1.0716527199999999</v>
      </c>
      <c r="T167" s="130">
        <v>30.467319809999999</v>
      </c>
      <c r="U167" s="130">
        <v>410.96863071000001</v>
      </c>
      <c r="V167" s="130">
        <v>471.05511996000001</v>
      </c>
      <c r="W167" s="130"/>
      <c r="X167" s="130"/>
      <c r="Y167" s="130"/>
      <c r="Z167" s="130"/>
      <c r="AA167" s="130"/>
      <c r="AB167" s="130"/>
    </row>
    <row r="168" spans="1:28" hidden="1" outlineLevel="1">
      <c r="A168" s="9">
        <v>45323</v>
      </c>
      <c r="B168" s="130">
        <v>4175.8920121600004</v>
      </c>
      <c r="C168" s="130">
        <v>3345.8196563199999</v>
      </c>
      <c r="D168" s="130">
        <v>3320.05996</v>
      </c>
      <c r="E168" s="130">
        <v>2304.6288448700002</v>
      </c>
      <c r="F168" s="130">
        <v>724.82065840999996</v>
      </c>
      <c r="G168" s="130">
        <v>290.61045672</v>
      </c>
      <c r="H168" s="130">
        <v>25.75969632</v>
      </c>
      <c r="I168" s="130">
        <v>5.4839600000000002E-2</v>
      </c>
      <c r="J168" s="130">
        <v>6.1286999999999995E-4</v>
      </c>
      <c r="K168" s="130">
        <v>25.704243850000001</v>
      </c>
      <c r="L168" s="130">
        <v>412.19454432999999</v>
      </c>
      <c r="M168" s="130">
        <v>381.04356346999998</v>
      </c>
      <c r="N168" s="130">
        <v>0</v>
      </c>
      <c r="O168" s="130">
        <v>4.8272941899999999</v>
      </c>
      <c r="P168" s="130">
        <v>376.21626928000001</v>
      </c>
      <c r="Q168" s="130">
        <v>31.150980860000001</v>
      </c>
      <c r="R168" s="130">
        <v>0</v>
      </c>
      <c r="S168" s="130">
        <v>1.0810777</v>
      </c>
      <c r="T168" s="130">
        <v>30.069903159999999</v>
      </c>
      <c r="U168" s="130">
        <v>417.87781151000002</v>
      </c>
      <c r="V168" s="130">
        <v>488.75350760999999</v>
      </c>
      <c r="W168" s="130"/>
      <c r="X168" s="130"/>
      <c r="Y168" s="130"/>
      <c r="Z168" s="130"/>
      <c r="AA168" s="130"/>
      <c r="AB168" s="130"/>
    </row>
    <row r="169" spans="1:28" hidden="1" outlineLevel="1">
      <c r="A169" s="9">
        <v>45352</v>
      </c>
      <c r="B169" s="130">
        <v>4296.91864197</v>
      </c>
      <c r="C169" s="130">
        <v>3438.7713321900001</v>
      </c>
      <c r="D169" s="130">
        <v>3412.8153241999998</v>
      </c>
      <c r="E169" s="130">
        <v>2361.3791631399999</v>
      </c>
      <c r="F169" s="130">
        <v>757.79052251999997</v>
      </c>
      <c r="G169" s="130">
        <v>293.64563853999999</v>
      </c>
      <c r="H169" s="130">
        <v>25.95600799</v>
      </c>
      <c r="I169" s="130">
        <v>2.3032219999999999E-2</v>
      </c>
      <c r="J169" s="130">
        <v>6.2474000000000004E-4</v>
      </c>
      <c r="K169" s="130">
        <v>25.93235103</v>
      </c>
      <c r="L169" s="130">
        <v>436.30170843000002</v>
      </c>
      <c r="M169" s="130">
        <v>408.64378123</v>
      </c>
      <c r="N169" s="130">
        <v>0</v>
      </c>
      <c r="O169" s="130">
        <v>4.6717395100000001</v>
      </c>
      <c r="P169" s="130">
        <v>403.97204171999999</v>
      </c>
      <c r="Q169" s="130">
        <v>27.6579272</v>
      </c>
      <c r="R169" s="130">
        <v>0</v>
      </c>
      <c r="S169" s="130">
        <v>1.1097600999999999</v>
      </c>
      <c r="T169" s="130">
        <v>26.548167100000001</v>
      </c>
      <c r="U169" s="130">
        <v>421.84560134999998</v>
      </c>
      <c r="V169" s="130">
        <v>519.21033336999994</v>
      </c>
      <c r="W169" s="130"/>
      <c r="X169" s="130"/>
      <c r="Y169" s="130"/>
      <c r="Z169" s="130"/>
      <c r="AA169" s="130"/>
      <c r="AB169" s="130"/>
    </row>
    <row r="170" spans="1:28">
      <c r="A170" s="9">
        <v>45383</v>
      </c>
      <c r="B170" s="130">
        <v>4426.7458779999997</v>
      </c>
      <c r="C170" s="130">
        <v>3522.4618923799999</v>
      </c>
      <c r="D170" s="130">
        <v>3496.2381807900001</v>
      </c>
      <c r="E170" s="130">
        <v>2417.0980424300001</v>
      </c>
      <c r="F170" s="130">
        <v>783.86001477000002</v>
      </c>
      <c r="G170" s="130">
        <v>295.28012359000002</v>
      </c>
      <c r="H170" s="130">
        <v>26.223711590000001</v>
      </c>
      <c r="I170" s="130">
        <v>1.7643570000000001E-2</v>
      </c>
      <c r="J170" s="130">
        <v>6.3422000000000001E-4</v>
      </c>
      <c r="K170" s="130">
        <v>26.205433800000002</v>
      </c>
      <c r="L170" s="130">
        <v>472.69794402000002</v>
      </c>
      <c r="M170" s="130">
        <v>445.04436172999999</v>
      </c>
      <c r="N170" s="130">
        <v>0</v>
      </c>
      <c r="O170" s="130">
        <v>3.9641433500000001</v>
      </c>
      <c r="P170" s="130">
        <v>441.08021838000002</v>
      </c>
      <c r="Q170" s="130">
        <v>27.653582289999999</v>
      </c>
      <c r="R170" s="130">
        <v>0</v>
      </c>
      <c r="S170" s="130">
        <v>1.1224191800000001</v>
      </c>
      <c r="T170" s="130">
        <v>26.531163110000001</v>
      </c>
      <c r="U170" s="130">
        <v>431.58604159999999</v>
      </c>
      <c r="V170" s="130">
        <v>552.11501828999997</v>
      </c>
      <c r="W170" s="130"/>
      <c r="X170" s="130"/>
      <c r="Y170" s="130"/>
      <c r="Z170" s="130"/>
      <c r="AA170" s="130"/>
      <c r="AB170" s="130"/>
    </row>
    <row r="171" spans="1:28">
      <c r="A171" s="9">
        <v>45413</v>
      </c>
      <c r="B171" s="130">
        <v>4502.9079306200001</v>
      </c>
      <c r="C171" s="130">
        <v>3580.3047996800001</v>
      </c>
      <c r="D171" s="130">
        <v>3553.4488455199998</v>
      </c>
      <c r="E171" s="130">
        <v>2457.73429631</v>
      </c>
      <c r="F171" s="130">
        <v>799.77091356999995</v>
      </c>
      <c r="G171" s="130">
        <v>295.94363564000002</v>
      </c>
      <c r="H171" s="130">
        <v>26.85595416</v>
      </c>
      <c r="I171" s="130">
        <v>9.8742220000000006E-2</v>
      </c>
      <c r="J171" s="130">
        <v>6.4760999999999996E-4</v>
      </c>
      <c r="K171" s="130">
        <v>26.75656433</v>
      </c>
      <c r="L171" s="130">
        <v>488.32586246</v>
      </c>
      <c r="M171" s="130">
        <v>464.68291392999998</v>
      </c>
      <c r="N171" s="130">
        <v>0</v>
      </c>
      <c r="O171" s="130">
        <v>4.1952982900000002</v>
      </c>
      <c r="P171" s="130">
        <v>460.48761564</v>
      </c>
      <c r="Q171" s="130">
        <v>23.642948530000002</v>
      </c>
      <c r="R171" s="130">
        <v>0</v>
      </c>
      <c r="S171" s="130">
        <v>1.14594061</v>
      </c>
      <c r="T171" s="130">
        <v>22.497007920000001</v>
      </c>
      <c r="U171" s="130">
        <v>434.27726847999998</v>
      </c>
      <c r="V171" s="130">
        <v>579.46133233</v>
      </c>
      <c r="W171" s="130"/>
      <c r="X171" s="130"/>
      <c r="Y171" s="130"/>
      <c r="Z171" s="130"/>
      <c r="AA171" s="130"/>
      <c r="AB171" s="130"/>
    </row>
    <row r="172" spans="1:28">
      <c r="A172" s="9">
        <v>45444</v>
      </c>
      <c r="B172" s="130">
        <v>4601.8102620999998</v>
      </c>
      <c r="C172" s="130">
        <v>3650.5993981400002</v>
      </c>
      <c r="D172" s="130">
        <v>3623.7761421599998</v>
      </c>
      <c r="E172" s="130">
        <v>2508.6529412999998</v>
      </c>
      <c r="F172" s="130">
        <v>819.70272083999998</v>
      </c>
      <c r="G172" s="130">
        <v>295.42048002000001</v>
      </c>
      <c r="H172" s="130">
        <v>26.823255979999999</v>
      </c>
      <c r="I172" s="130">
        <v>6.0118339999999999E-2</v>
      </c>
      <c r="J172" s="130">
        <v>6.4378000000000005E-4</v>
      </c>
      <c r="K172" s="130">
        <v>26.762493859999999</v>
      </c>
      <c r="L172" s="130">
        <v>500.12108209000002</v>
      </c>
      <c r="M172" s="130">
        <v>477.47951370999999</v>
      </c>
      <c r="N172" s="130">
        <v>0</v>
      </c>
      <c r="O172" s="130">
        <v>3.8346392599999999</v>
      </c>
      <c r="P172" s="130">
        <v>473.64487444999997</v>
      </c>
      <c r="Q172" s="130">
        <v>22.641568379999999</v>
      </c>
      <c r="R172" s="130">
        <v>0</v>
      </c>
      <c r="S172" s="130">
        <v>1.1469959999999999</v>
      </c>
      <c r="T172" s="130">
        <v>21.494572380000001</v>
      </c>
      <c r="U172" s="130">
        <v>451.08978187000002</v>
      </c>
      <c r="V172" s="130">
        <v>594.63678526000001</v>
      </c>
      <c r="W172" s="130"/>
      <c r="X172" s="130"/>
      <c r="Y172" s="130"/>
      <c r="Z172" s="130"/>
      <c r="AA172" s="130"/>
      <c r="AB172" s="130"/>
    </row>
    <row r="173" spans="1:28">
      <c r="A173" s="9">
        <v>45474</v>
      </c>
      <c r="B173" s="130">
        <v>4755.5060571100003</v>
      </c>
      <c r="C173" s="130">
        <v>3777.9577824399998</v>
      </c>
      <c r="D173" s="130">
        <v>3750.7961653699999</v>
      </c>
      <c r="E173" s="130">
        <v>2616.5371219200001</v>
      </c>
      <c r="F173" s="130">
        <v>838.28220898999996</v>
      </c>
      <c r="G173" s="130">
        <v>295.97683446000002</v>
      </c>
      <c r="H173" s="130">
        <v>27.161617069999998</v>
      </c>
      <c r="I173" s="130">
        <v>7.775928E-2</v>
      </c>
      <c r="J173" s="130">
        <v>6.5156000000000003E-4</v>
      </c>
      <c r="K173" s="130">
        <v>27.083206229999998</v>
      </c>
      <c r="L173" s="130">
        <v>520.11383953999996</v>
      </c>
      <c r="M173" s="130">
        <v>498.09049571000003</v>
      </c>
      <c r="N173" s="130">
        <v>0</v>
      </c>
      <c r="O173" s="130">
        <v>3.2291924600000002</v>
      </c>
      <c r="P173" s="130">
        <v>494.86130324999999</v>
      </c>
      <c r="Q173" s="130">
        <v>22.023343830000002</v>
      </c>
      <c r="R173" s="130">
        <v>0</v>
      </c>
      <c r="S173" s="130">
        <v>1.1609085299999999</v>
      </c>
      <c r="T173" s="130">
        <v>20.862435300000001</v>
      </c>
      <c r="U173" s="130">
        <v>457.43443513</v>
      </c>
      <c r="V173" s="130">
        <v>609.84107186999995</v>
      </c>
      <c r="W173" s="130"/>
      <c r="X173" s="130"/>
      <c r="Y173" s="130"/>
      <c r="Z173" s="130"/>
      <c r="AA173" s="130"/>
      <c r="AB173" s="130"/>
    </row>
    <row r="174" spans="1:28">
      <c r="A174" s="9">
        <v>45505</v>
      </c>
      <c r="B174" s="130">
        <v>4909.1260844199996</v>
      </c>
      <c r="C174" s="130">
        <v>3907.90892979</v>
      </c>
      <c r="D174" s="130">
        <v>3880.63116429</v>
      </c>
      <c r="E174" s="130">
        <v>2680.13977621</v>
      </c>
      <c r="F174" s="130">
        <v>899.53745887000002</v>
      </c>
      <c r="G174" s="130">
        <v>300.95392921000001</v>
      </c>
      <c r="H174" s="130">
        <v>27.277765500000001</v>
      </c>
      <c r="I174" s="130">
        <v>6.0281929999999997E-2</v>
      </c>
      <c r="J174" s="130">
        <v>6.5415000000000004E-4</v>
      </c>
      <c r="K174" s="130">
        <v>27.21682942</v>
      </c>
      <c r="L174" s="130">
        <v>535.06582332999994</v>
      </c>
      <c r="M174" s="130">
        <v>513.17412714</v>
      </c>
      <c r="N174" s="130">
        <v>0</v>
      </c>
      <c r="O174" s="130">
        <v>2.8545699400000002</v>
      </c>
      <c r="P174" s="130">
        <v>510.31955720000002</v>
      </c>
      <c r="Q174" s="130">
        <v>21.891696190000001</v>
      </c>
      <c r="R174" s="130">
        <v>0</v>
      </c>
      <c r="S174" s="130">
        <v>1.1654639899999999</v>
      </c>
      <c r="T174" s="130">
        <v>20.726232199999998</v>
      </c>
      <c r="U174" s="130">
        <v>466.15133129999998</v>
      </c>
      <c r="V174" s="130">
        <v>619.59072967999998</v>
      </c>
      <c r="W174" s="130"/>
      <c r="X174" s="130"/>
      <c r="Y174" s="130"/>
      <c r="Z174" s="130"/>
      <c r="AA174" s="130"/>
      <c r="AB174" s="130"/>
    </row>
    <row r="175" spans="1:28">
      <c r="A175" s="9">
        <v>45536</v>
      </c>
      <c r="B175" s="130">
        <v>4959.6173088699998</v>
      </c>
      <c r="C175" s="130">
        <v>3939.0768619700002</v>
      </c>
      <c r="D175" s="130">
        <v>3911.8596685699999</v>
      </c>
      <c r="E175" s="130">
        <v>2697.8781148399999</v>
      </c>
      <c r="F175" s="130">
        <v>910.95162266</v>
      </c>
      <c r="G175" s="130">
        <v>303.02993106999998</v>
      </c>
      <c r="H175" s="130">
        <v>27.217193399999999</v>
      </c>
      <c r="I175" s="130">
        <v>2.5397929999999999E-2</v>
      </c>
      <c r="J175" s="130">
        <v>6.5375999999999997E-4</v>
      </c>
      <c r="K175" s="130">
        <v>27.19114171</v>
      </c>
      <c r="L175" s="130">
        <v>548.68386712999995</v>
      </c>
      <c r="M175" s="130">
        <v>527.00082191000001</v>
      </c>
      <c r="N175" s="130">
        <v>0</v>
      </c>
      <c r="O175" s="130">
        <v>2.2560286700000001</v>
      </c>
      <c r="P175" s="130">
        <v>524.74479324000004</v>
      </c>
      <c r="Q175" s="130">
        <v>21.68304522</v>
      </c>
      <c r="R175" s="130">
        <v>0</v>
      </c>
      <c r="S175" s="130">
        <v>1.1647934099999999</v>
      </c>
      <c r="T175" s="130">
        <v>20.518251809999999</v>
      </c>
      <c r="U175" s="130">
        <v>471.85657977</v>
      </c>
      <c r="V175" s="130">
        <v>632.14471573000003</v>
      </c>
      <c r="W175" s="130"/>
      <c r="X175" s="130"/>
      <c r="Y175" s="130"/>
      <c r="Z175" s="130"/>
      <c r="AA175" s="130"/>
      <c r="AB175" s="130"/>
    </row>
    <row r="176" spans="1:28">
      <c r="A176" s="9">
        <v>45566</v>
      </c>
      <c r="B176" s="130">
        <v>5022.1392787799996</v>
      </c>
      <c r="C176" s="130">
        <v>3978.1744119099999</v>
      </c>
      <c r="D176" s="130">
        <v>3967.1389270200002</v>
      </c>
      <c r="E176" s="130">
        <v>2735.91717776</v>
      </c>
      <c r="F176" s="130">
        <v>930.88965934999999</v>
      </c>
      <c r="G176" s="130">
        <v>300.33208990999998</v>
      </c>
      <c r="H176" s="130">
        <v>11.035484889999999</v>
      </c>
      <c r="I176" s="130">
        <v>4.1007340000000003E-2</v>
      </c>
      <c r="J176" s="130">
        <v>6.5552999999999998E-4</v>
      </c>
      <c r="K176" s="130">
        <v>10.99382202</v>
      </c>
      <c r="L176" s="130">
        <v>570.93463306000001</v>
      </c>
      <c r="M176" s="130">
        <v>557.47007908</v>
      </c>
      <c r="N176" s="130">
        <v>0.33846366999999999</v>
      </c>
      <c r="O176" s="130">
        <v>2.1669777200000002</v>
      </c>
      <c r="P176" s="130">
        <v>554.96463769000002</v>
      </c>
      <c r="Q176" s="130">
        <v>13.46455398</v>
      </c>
      <c r="R176" s="130">
        <v>0</v>
      </c>
      <c r="S176" s="130">
        <v>0</v>
      </c>
      <c r="T176" s="130">
        <v>13.46455398</v>
      </c>
      <c r="U176" s="130">
        <v>473.03023381000003</v>
      </c>
      <c r="V176" s="130">
        <v>630.29015855</v>
      </c>
      <c r="W176" s="130"/>
      <c r="X176" s="130"/>
      <c r="Y176" s="130"/>
      <c r="Z176" s="130"/>
      <c r="AA176" s="130"/>
      <c r="AB176" s="130"/>
    </row>
    <row r="177" spans="1:28">
      <c r="A177" s="9">
        <v>45597</v>
      </c>
      <c r="B177" s="130">
        <v>5138.5963404300001</v>
      </c>
      <c r="C177" s="130">
        <v>4058.1366967600002</v>
      </c>
      <c r="D177" s="130">
        <v>4047.0425200999998</v>
      </c>
      <c r="E177" s="130">
        <v>2774.64713975</v>
      </c>
      <c r="F177" s="130">
        <v>969.25468932000001</v>
      </c>
      <c r="G177" s="130">
        <v>303.14069103000003</v>
      </c>
      <c r="H177" s="130">
        <v>11.09417666</v>
      </c>
      <c r="I177" s="130">
        <v>2.609531E-2</v>
      </c>
      <c r="J177" s="130">
        <v>6.581E-4</v>
      </c>
      <c r="K177" s="130">
        <v>11.067423249999999</v>
      </c>
      <c r="L177" s="130">
        <v>581.13755536999997</v>
      </c>
      <c r="M177" s="130">
        <v>567.73681077000003</v>
      </c>
      <c r="N177" s="130">
        <v>0.27696067000000002</v>
      </c>
      <c r="O177" s="130">
        <v>2.0488812200000002</v>
      </c>
      <c r="P177" s="130">
        <v>565.41096888000004</v>
      </c>
      <c r="Q177" s="130">
        <v>13.400744599999999</v>
      </c>
      <c r="R177" s="130">
        <v>0</v>
      </c>
      <c r="S177" s="130">
        <v>0</v>
      </c>
      <c r="T177" s="130">
        <v>13.400744599999999</v>
      </c>
      <c r="U177" s="130">
        <v>499.32208830000002</v>
      </c>
      <c r="V177" s="130">
        <v>640.26620828</v>
      </c>
      <c r="W177" s="130"/>
      <c r="X177" s="130"/>
      <c r="Y177" s="130"/>
      <c r="Z177" s="130"/>
      <c r="AA177" s="130"/>
      <c r="AB177" s="130"/>
    </row>
    <row r="178" spans="1:28">
      <c r="A178" s="9">
        <v>45627</v>
      </c>
      <c r="B178" s="130">
        <v>5126.2908501100001</v>
      </c>
      <c r="C178" s="130">
        <v>4050.5880844200001</v>
      </c>
      <c r="D178" s="130">
        <v>4039.3927701900002</v>
      </c>
      <c r="E178" s="130">
        <v>2756.11793171</v>
      </c>
      <c r="F178" s="130">
        <v>980.42130015999999</v>
      </c>
      <c r="G178" s="130">
        <v>302.85353831999998</v>
      </c>
      <c r="H178" s="130">
        <v>11.195314229999999</v>
      </c>
      <c r="I178" s="130">
        <v>1.6754439999999999E-2</v>
      </c>
      <c r="J178" s="130">
        <v>6.6505999999999998E-4</v>
      </c>
      <c r="K178" s="130">
        <v>11.17789473</v>
      </c>
      <c r="L178" s="130">
        <v>586.00298851000002</v>
      </c>
      <c r="M178" s="130">
        <v>572.60154346000002</v>
      </c>
      <c r="N178" s="130">
        <v>9.8687949999999997E-2</v>
      </c>
      <c r="O178" s="130">
        <v>1.9983192700000001</v>
      </c>
      <c r="P178" s="130">
        <v>570.50453623999999</v>
      </c>
      <c r="Q178" s="130">
        <v>13.40144505</v>
      </c>
      <c r="R178" s="130">
        <v>0</v>
      </c>
      <c r="S178" s="130">
        <v>0</v>
      </c>
      <c r="T178" s="130">
        <v>13.40144505</v>
      </c>
      <c r="U178" s="130">
        <v>489.69977718000001</v>
      </c>
      <c r="V178" s="130">
        <v>645.07402034999996</v>
      </c>
      <c r="W178" s="130"/>
      <c r="X178" s="130"/>
      <c r="Y178" s="130"/>
      <c r="Z178" s="130"/>
      <c r="AA178" s="130"/>
      <c r="AB178" s="130"/>
    </row>
    <row r="179" spans="1:28">
      <c r="A179" s="9">
        <v>45658</v>
      </c>
      <c r="B179" s="130">
        <v>5249.8230897499998</v>
      </c>
      <c r="C179" s="130">
        <v>4150.32876063</v>
      </c>
      <c r="D179" s="130">
        <v>4139.1750229899999</v>
      </c>
      <c r="E179" s="130">
        <v>2917.1383685699998</v>
      </c>
      <c r="F179" s="130">
        <v>920.03728623999996</v>
      </c>
      <c r="G179" s="130">
        <v>301.99936817999998</v>
      </c>
      <c r="H179" s="130">
        <v>11.153737639999999</v>
      </c>
      <c r="I179" s="130">
        <v>5.4518839999999999E-2</v>
      </c>
      <c r="J179" s="130">
        <v>6.6166E-4</v>
      </c>
      <c r="K179" s="130">
        <v>11.09855714</v>
      </c>
      <c r="L179" s="130">
        <v>603.55940624000004</v>
      </c>
      <c r="M179" s="130">
        <v>590.38015504999998</v>
      </c>
      <c r="N179" s="130">
        <v>0.25496646000000001</v>
      </c>
      <c r="O179" s="130">
        <v>1.9415751400000001</v>
      </c>
      <c r="P179" s="130">
        <v>588.18361345000005</v>
      </c>
      <c r="Q179" s="130">
        <v>13.17925119</v>
      </c>
      <c r="R179" s="130">
        <v>0</v>
      </c>
      <c r="S179" s="130">
        <v>0</v>
      </c>
      <c r="T179" s="130">
        <v>13.17925119</v>
      </c>
      <c r="U179" s="130">
        <v>495.93492287999999</v>
      </c>
      <c r="V179" s="130">
        <v>659.09198065999999</v>
      </c>
      <c r="W179" s="130"/>
      <c r="X179" s="130"/>
      <c r="Y179" s="130"/>
      <c r="Z179" s="130"/>
      <c r="AA179" s="130"/>
      <c r="AB179" s="130"/>
    </row>
    <row r="180" spans="1:28">
      <c r="A180" s="9">
        <v>45689</v>
      </c>
      <c r="B180" s="130">
        <v>5304.1467164599999</v>
      </c>
      <c r="C180" s="130">
        <v>4177.6371120000003</v>
      </c>
      <c r="D180" s="130">
        <v>4166.6156896399998</v>
      </c>
      <c r="E180" s="130">
        <v>2935.6626790599998</v>
      </c>
      <c r="F180" s="130">
        <v>923.75844820999998</v>
      </c>
      <c r="G180" s="130">
        <v>307.19456237000003</v>
      </c>
      <c r="H180" s="130">
        <v>11.021422360000001</v>
      </c>
      <c r="I180" s="130">
        <v>1.7331240000000001E-2</v>
      </c>
      <c r="J180" s="130">
        <v>6.5678999999999998E-4</v>
      </c>
      <c r="K180" s="130">
        <v>11.003434329999999</v>
      </c>
      <c r="L180" s="130">
        <v>612.74185465999994</v>
      </c>
      <c r="M180" s="130">
        <v>599.97150619000001</v>
      </c>
      <c r="N180" s="130">
        <v>0.16662395999999999</v>
      </c>
      <c r="O180" s="130">
        <v>1.8787814</v>
      </c>
      <c r="P180" s="130">
        <v>597.92610083</v>
      </c>
      <c r="Q180" s="130">
        <v>12.77034847</v>
      </c>
      <c r="R180" s="130">
        <v>0</v>
      </c>
      <c r="S180" s="130">
        <v>0</v>
      </c>
      <c r="T180" s="130">
        <v>12.77034847</v>
      </c>
      <c r="U180" s="130">
        <v>513.76774980000005</v>
      </c>
      <c r="V180" s="130">
        <v>668.41971778000004</v>
      </c>
      <c r="W180" s="130"/>
      <c r="X180" s="130"/>
      <c r="Y180" s="130"/>
      <c r="Z180" s="130"/>
      <c r="AA180" s="130"/>
      <c r="AB180" s="130"/>
    </row>
    <row r="181" spans="1:28">
      <c r="A181" s="9">
        <v>45717</v>
      </c>
      <c r="B181" s="130">
        <v>5441.7176261699997</v>
      </c>
      <c r="C181" s="130">
        <v>4298.9430331599997</v>
      </c>
      <c r="D181" s="130">
        <v>4287.9471677800002</v>
      </c>
      <c r="E181" s="130">
        <v>2951.6852613999999</v>
      </c>
      <c r="F181" s="130">
        <v>1023.20677807</v>
      </c>
      <c r="G181" s="130">
        <v>313.05512830999999</v>
      </c>
      <c r="H181" s="130">
        <v>10.99586538</v>
      </c>
      <c r="I181" s="130">
        <v>1.423146E-2</v>
      </c>
      <c r="J181" s="130">
        <v>6.5622E-4</v>
      </c>
      <c r="K181" s="130">
        <v>10.9809777</v>
      </c>
      <c r="L181" s="130">
        <v>616.12209866000001</v>
      </c>
      <c r="M181" s="130">
        <v>605.95902947000002</v>
      </c>
      <c r="N181" s="130">
        <v>0.22226087</v>
      </c>
      <c r="O181" s="130">
        <v>1.8547696600000001</v>
      </c>
      <c r="P181" s="130">
        <v>603.88199894000002</v>
      </c>
      <c r="Q181" s="130">
        <v>10.16306919</v>
      </c>
      <c r="R181" s="130">
        <v>0</v>
      </c>
      <c r="S181" s="130">
        <v>0</v>
      </c>
      <c r="T181" s="130">
        <v>10.16306919</v>
      </c>
      <c r="U181" s="130">
        <v>526.65249434999998</v>
      </c>
      <c r="V181" s="130">
        <v>664.51158443999998</v>
      </c>
      <c r="W181" s="130"/>
      <c r="X181" s="130"/>
      <c r="Y181" s="130"/>
      <c r="Z181" s="130"/>
      <c r="AA181" s="130"/>
      <c r="AB181" s="130"/>
    </row>
    <row r="182" spans="1:28">
      <c r="A182" s="9">
        <v>45748</v>
      </c>
      <c r="B182" s="130">
        <v>5509.3796055900002</v>
      </c>
      <c r="C182" s="130">
        <v>4353.0908386999999</v>
      </c>
      <c r="D182" s="130">
        <v>4342.08883298</v>
      </c>
      <c r="E182" s="130">
        <v>3179.3156097400001</v>
      </c>
      <c r="F182" s="130">
        <v>843.88645904999998</v>
      </c>
      <c r="G182" s="130">
        <v>318.88676419000001</v>
      </c>
      <c r="H182" s="130">
        <v>11.00200572</v>
      </c>
      <c r="I182" s="130">
        <v>9.8655099999999992E-3</v>
      </c>
      <c r="J182" s="130">
        <v>1.4102100000000001E-3</v>
      </c>
      <c r="K182" s="130">
        <v>10.990729999999999</v>
      </c>
      <c r="L182" s="130">
        <v>619.79824919999999</v>
      </c>
      <c r="M182" s="130">
        <v>610.05377686999998</v>
      </c>
      <c r="N182" s="130">
        <v>0.32344049000000002</v>
      </c>
      <c r="O182" s="130">
        <v>1.16156953</v>
      </c>
      <c r="P182" s="130">
        <v>608.56876684999997</v>
      </c>
      <c r="Q182" s="130">
        <v>9.7444723300000007</v>
      </c>
      <c r="R182" s="130">
        <v>0</v>
      </c>
      <c r="S182" s="130">
        <v>0</v>
      </c>
      <c r="T182" s="130">
        <v>9.7444723300000007</v>
      </c>
      <c r="U182" s="130">
        <v>536.49051769000005</v>
      </c>
      <c r="V182" s="130">
        <v>653.36210032999998</v>
      </c>
      <c r="W182" s="130"/>
      <c r="X182" s="130"/>
      <c r="Y182" s="130"/>
      <c r="Z182" s="130"/>
      <c r="AA182" s="130"/>
      <c r="AB182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7.5546875" defaultRowHeight="13.8" outlineLevelRow="1"/>
  <cols>
    <col min="1" max="1" width="7.5546875" style="34"/>
    <col min="2" max="2" width="9.6640625" style="28" customWidth="1"/>
    <col min="3" max="3" width="9.88671875" style="28" customWidth="1"/>
    <col min="4" max="4" width="10.33203125" style="28" customWidth="1"/>
    <col min="5" max="5" width="8.33203125" style="28" customWidth="1"/>
    <col min="6" max="6" width="9.88671875" style="28" customWidth="1"/>
    <col min="7" max="7" width="12" style="28" customWidth="1"/>
    <col min="8" max="8" width="12.33203125" style="28" customWidth="1"/>
    <col min="9" max="9" width="8.88671875" style="28" customWidth="1"/>
    <col min="10" max="10" width="11.33203125" style="28" customWidth="1"/>
    <col min="11" max="11" width="11.44140625" style="28" customWidth="1"/>
    <col min="12" max="12" width="9.5546875" style="28" customWidth="1"/>
    <col min="13" max="13" width="11.33203125" style="28" customWidth="1"/>
    <col min="14" max="14" width="13.5546875" style="28" customWidth="1"/>
    <col min="15" max="15" width="10.109375" style="28" customWidth="1"/>
    <col min="16" max="16" width="8.109375" style="28" customWidth="1"/>
    <col min="17" max="16384" width="7.5546875" style="28"/>
  </cols>
  <sheetData>
    <row r="1" spans="1:22" s="10" customFormat="1" ht="14.4">
      <c r="A1" s="4" t="s">
        <v>129</v>
      </c>
    </row>
    <row r="2" spans="1:22" s="10" customFormat="1" ht="5.25" customHeight="1">
      <c r="A2" s="42"/>
    </row>
    <row r="3" spans="1:22">
      <c r="A3" s="112" t="s">
        <v>55</v>
      </c>
    </row>
    <row r="4" spans="1:22" ht="12.75" customHeight="1">
      <c r="A4" s="207" t="s">
        <v>127</v>
      </c>
      <c r="B4" s="219"/>
      <c r="C4" s="219"/>
      <c r="D4" s="219"/>
    </row>
    <row r="5" spans="1:22" ht="12.75" customHeight="1">
      <c r="A5" s="29" t="s">
        <v>226</v>
      </c>
    </row>
    <row r="6" spans="1:22" ht="12.75" customHeight="1">
      <c r="A6" s="182" t="s">
        <v>0</v>
      </c>
      <c r="B6" s="184" t="s">
        <v>195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22" s="30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31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31" customFormat="1" ht="78.75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183</v>
      </c>
      <c r="L9" s="159" t="s">
        <v>13</v>
      </c>
      <c r="M9" s="159" t="s">
        <v>64</v>
      </c>
      <c r="N9" s="159" t="s">
        <v>31</v>
      </c>
      <c r="O9" s="186"/>
      <c r="P9" s="187"/>
    </row>
    <row r="10" spans="1:22" s="31" customFormat="1" collapsed="1">
      <c r="A10" s="49">
        <v>1</v>
      </c>
      <c r="B10" s="50">
        <v>2</v>
      </c>
      <c r="C10" s="49">
        <v>3</v>
      </c>
      <c r="D10" s="50">
        <v>4</v>
      </c>
      <c r="E10" s="49">
        <v>5</v>
      </c>
      <c r="F10" s="50">
        <v>6</v>
      </c>
      <c r="G10" s="49">
        <v>7</v>
      </c>
      <c r="H10" s="50">
        <v>8</v>
      </c>
      <c r="I10" s="49">
        <v>9</v>
      </c>
      <c r="J10" s="50">
        <v>10</v>
      </c>
      <c r="K10" s="49">
        <v>11</v>
      </c>
      <c r="L10" s="50">
        <v>12</v>
      </c>
      <c r="M10" s="49">
        <v>13</v>
      </c>
      <c r="N10" s="50">
        <v>14</v>
      </c>
      <c r="O10" s="49">
        <v>15</v>
      </c>
      <c r="P10" s="50">
        <v>16</v>
      </c>
    </row>
    <row r="11" spans="1:22" s="33" customFormat="1" hidden="1" outlineLevel="1">
      <c r="A11" s="9">
        <v>40544</v>
      </c>
      <c r="B11" s="131">
        <v>6125.7164725900002</v>
      </c>
      <c r="C11" s="32">
        <v>60.871132690000003</v>
      </c>
      <c r="D11" s="131">
        <v>53.187318380000008</v>
      </c>
      <c r="E11" s="131">
        <v>7.6838143099999998</v>
      </c>
      <c r="F11" s="131">
        <v>3.0210453300000002</v>
      </c>
      <c r="G11" s="131">
        <v>2.7733898699999999</v>
      </c>
      <c r="H11" s="131">
        <v>0.24765545999999999</v>
      </c>
      <c r="I11" s="131">
        <v>1197.7169990499999</v>
      </c>
      <c r="J11" s="131">
        <v>120.53443847</v>
      </c>
      <c r="K11" s="131">
        <v>1077.18256058</v>
      </c>
      <c r="L11" s="131">
        <v>4864.1072955199998</v>
      </c>
      <c r="M11" s="131">
        <v>4843.3473429000005</v>
      </c>
      <c r="N11" s="131">
        <v>20.75995262</v>
      </c>
      <c r="O11" s="131">
        <v>-0.3944647200000001</v>
      </c>
      <c r="P11" s="131">
        <v>9.8128474499999996</v>
      </c>
      <c r="Q11" s="132"/>
      <c r="R11" s="132"/>
      <c r="S11" s="132"/>
      <c r="T11" s="132"/>
      <c r="U11" s="132"/>
      <c r="V11" s="132"/>
    </row>
    <row r="12" spans="1:22" s="33" customFormat="1" hidden="1" outlineLevel="1">
      <c r="A12" s="9">
        <v>40575</v>
      </c>
      <c r="B12" s="131">
        <v>6261.8227062899996</v>
      </c>
      <c r="C12" s="32">
        <v>61.476019999999998</v>
      </c>
      <c r="D12" s="131">
        <v>53.988563050000003</v>
      </c>
      <c r="E12" s="131">
        <v>7.4874569499999994</v>
      </c>
      <c r="F12" s="131">
        <v>60.859486000000004</v>
      </c>
      <c r="G12" s="131">
        <v>5.9118576100000002</v>
      </c>
      <c r="H12" s="131">
        <v>54.947628390000006</v>
      </c>
      <c r="I12" s="131">
        <v>1199.6355207700001</v>
      </c>
      <c r="J12" s="131">
        <v>124.86911968000001</v>
      </c>
      <c r="K12" s="131">
        <v>1074.76640109</v>
      </c>
      <c r="L12" s="131">
        <v>4939.8516795200003</v>
      </c>
      <c r="M12" s="131">
        <v>4919.0462691499997</v>
      </c>
      <c r="N12" s="131">
        <v>20.805410370000001</v>
      </c>
      <c r="O12" s="131">
        <v>3.9304483700000001</v>
      </c>
      <c r="P12" s="131">
        <v>9.7681611300000011</v>
      </c>
      <c r="Q12" s="132"/>
      <c r="R12" s="132"/>
      <c r="S12" s="132"/>
      <c r="T12" s="132"/>
      <c r="U12" s="132"/>
      <c r="V12" s="132"/>
    </row>
    <row r="13" spans="1:22" s="33" customFormat="1" hidden="1" outlineLevel="1">
      <c r="A13" s="9">
        <v>40603</v>
      </c>
      <c r="B13" s="131">
        <v>6212.7065478499999</v>
      </c>
      <c r="C13" s="32">
        <v>65.825676090000002</v>
      </c>
      <c r="D13" s="131">
        <v>57.394063160000002</v>
      </c>
      <c r="E13" s="131">
        <v>8.43161293</v>
      </c>
      <c r="F13" s="131">
        <v>58.682654510000006</v>
      </c>
      <c r="G13" s="131">
        <v>5.7873353999999999</v>
      </c>
      <c r="H13" s="131">
        <v>52.895319110000003</v>
      </c>
      <c r="I13" s="131">
        <v>1106.81467507</v>
      </c>
      <c r="J13" s="131">
        <v>144.93885101000001</v>
      </c>
      <c r="K13" s="131">
        <v>961.87582406000001</v>
      </c>
      <c r="L13" s="131">
        <v>4981.3835421799995</v>
      </c>
      <c r="M13" s="131">
        <v>4959.7278300400003</v>
      </c>
      <c r="N13" s="131">
        <v>21.655712139999995</v>
      </c>
      <c r="O13" s="131">
        <v>-0.61790884000000001</v>
      </c>
      <c r="P13" s="131">
        <v>9.4635382000000003</v>
      </c>
      <c r="Q13" s="132"/>
      <c r="R13" s="132"/>
      <c r="S13" s="132"/>
      <c r="T13" s="132"/>
      <c r="U13" s="132"/>
      <c r="V13" s="132"/>
    </row>
    <row r="14" spans="1:22" s="33" customFormat="1" hidden="1" outlineLevel="1">
      <c r="A14" s="9">
        <v>40634</v>
      </c>
      <c r="B14" s="131">
        <v>6351.94966088</v>
      </c>
      <c r="C14" s="32">
        <v>65.28931295000001</v>
      </c>
      <c r="D14" s="131">
        <v>59.062327700000004</v>
      </c>
      <c r="E14" s="131">
        <v>6.2269852500000002</v>
      </c>
      <c r="F14" s="131">
        <v>66.607304450000001</v>
      </c>
      <c r="G14" s="131">
        <v>7.1128402299999998</v>
      </c>
      <c r="H14" s="131">
        <v>59.494464219999998</v>
      </c>
      <c r="I14" s="131">
        <v>1206.3937023599999</v>
      </c>
      <c r="J14" s="131">
        <v>146.56377398000001</v>
      </c>
      <c r="K14" s="131">
        <v>1059.82992838</v>
      </c>
      <c r="L14" s="131">
        <v>5013.6593411200001</v>
      </c>
      <c r="M14" s="131">
        <v>4991.3963732899992</v>
      </c>
      <c r="N14" s="131">
        <v>22.262967829999997</v>
      </c>
      <c r="O14" s="131">
        <v>-3.1720270899999998</v>
      </c>
      <c r="P14" s="131">
        <v>10.122958580000001</v>
      </c>
      <c r="Q14" s="132"/>
      <c r="R14" s="132"/>
      <c r="S14" s="132"/>
      <c r="T14" s="132"/>
      <c r="U14" s="132"/>
      <c r="V14" s="132"/>
    </row>
    <row r="15" spans="1:22" s="33" customFormat="1" hidden="1" outlineLevel="1">
      <c r="A15" s="9">
        <v>40664</v>
      </c>
      <c r="B15" s="131">
        <v>6423.8485921000001</v>
      </c>
      <c r="C15" s="32">
        <v>65.088911300000007</v>
      </c>
      <c r="D15" s="131">
        <v>59.726411319999997</v>
      </c>
      <c r="E15" s="131">
        <v>5.3624999799999999</v>
      </c>
      <c r="F15" s="131">
        <v>73.778916230000007</v>
      </c>
      <c r="G15" s="131">
        <v>3.8185540599999999</v>
      </c>
      <c r="H15" s="131">
        <v>69.96036217000001</v>
      </c>
      <c r="I15" s="131">
        <v>1227.8452894100001</v>
      </c>
      <c r="J15" s="131">
        <v>172.55079330000001</v>
      </c>
      <c r="K15" s="131">
        <v>1055.29449611</v>
      </c>
      <c r="L15" s="131">
        <v>5057.1354751600002</v>
      </c>
      <c r="M15" s="131">
        <v>5033.92858058</v>
      </c>
      <c r="N15" s="131">
        <v>23.206894580000004</v>
      </c>
      <c r="O15" s="131">
        <v>-1.8664752300000003</v>
      </c>
      <c r="P15" s="131">
        <v>11.706308119999999</v>
      </c>
      <c r="Q15" s="132"/>
      <c r="R15" s="132"/>
      <c r="S15" s="132"/>
      <c r="T15" s="132"/>
      <c r="U15" s="132"/>
      <c r="V15" s="132"/>
    </row>
    <row r="16" spans="1:22" s="33" customFormat="1" hidden="1" outlineLevel="1">
      <c r="A16" s="9">
        <v>40695</v>
      </c>
      <c r="B16" s="131">
        <v>6428.4276891299996</v>
      </c>
      <c r="C16" s="32">
        <v>70.596562970000008</v>
      </c>
      <c r="D16" s="131">
        <v>64.640079900000003</v>
      </c>
      <c r="E16" s="131">
        <v>5.95648307</v>
      </c>
      <c r="F16" s="131">
        <v>65.14929552000001</v>
      </c>
      <c r="G16" s="131">
        <v>3.1738497100000003</v>
      </c>
      <c r="H16" s="131">
        <v>61.975445809999997</v>
      </c>
      <c r="I16" s="131">
        <v>1133.67776512</v>
      </c>
      <c r="J16" s="131">
        <v>159.47686601999999</v>
      </c>
      <c r="K16" s="131">
        <v>974.20089910000002</v>
      </c>
      <c r="L16" s="131">
        <v>5159.00406552</v>
      </c>
      <c r="M16" s="131">
        <v>5134.9765680999999</v>
      </c>
      <c r="N16" s="131">
        <v>24.02749742</v>
      </c>
      <c r="O16" s="131">
        <v>2.0864137700000001</v>
      </c>
      <c r="P16" s="131">
        <v>12.029812530000001</v>
      </c>
      <c r="Q16" s="132"/>
      <c r="R16" s="132"/>
      <c r="S16" s="132"/>
      <c r="T16" s="132"/>
      <c r="U16" s="132"/>
      <c r="V16" s="132"/>
    </row>
    <row r="17" spans="1:22" s="33" customFormat="1" hidden="1" outlineLevel="1">
      <c r="A17" s="9">
        <v>40725</v>
      </c>
      <c r="B17" s="131">
        <v>6259.7454020599998</v>
      </c>
      <c r="C17" s="32">
        <v>77.368231519999995</v>
      </c>
      <c r="D17" s="131">
        <v>70.694264900000007</v>
      </c>
      <c r="E17" s="131">
        <v>6.6739666199999998</v>
      </c>
      <c r="F17" s="131">
        <v>56.636991859999995</v>
      </c>
      <c r="G17" s="131">
        <v>4.16976719</v>
      </c>
      <c r="H17" s="131">
        <v>52.467224669999993</v>
      </c>
      <c r="I17" s="131">
        <v>960.42791089999992</v>
      </c>
      <c r="J17" s="131">
        <v>130.17582207999999</v>
      </c>
      <c r="K17" s="131">
        <v>830.25208881999993</v>
      </c>
      <c r="L17" s="131">
        <v>5165.3122677800002</v>
      </c>
      <c r="M17" s="131">
        <v>5142.41517045</v>
      </c>
      <c r="N17" s="131">
        <v>22.897097329999998</v>
      </c>
      <c r="O17" s="131">
        <v>-3.5373688300000001</v>
      </c>
      <c r="P17" s="131">
        <v>11.183076160000001</v>
      </c>
      <c r="Q17" s="132"/>
      <c r="R17" s="132"/>
      <c r="S17" s="132"/>
      <c r="T17" s="132"/>
      <c r="U17" s="132"/>
      <c r="V17" s="132"/>
    </row>
    <row r="18" spans="1:22" s="33" customFormat="1" hidden="1" outlineLevel="1">
      <c r="A18" s="9">
        <v>40756</v>
      </c>
      <c r="B18" s="131">
        <v>6301.9698931900002</v>
      </c>
      <c r="C18" s="32">
        <v>74.113090850000006</v>
      </c>
      <c r="D18" s="131">
        <v>67.504784970000003</v>
      </c>
      <c r="E18" s="131">
        <v>6.6083058800000005</v>
      </c>
      <c r="F18" s="131">
        <v>138.74896184000002</v>
      </c>
      <c r="G18" s="131">
        <v>1.7964324299999999</v>
      </c>
      <c r="H18" s="131">
        <v>136.95252941000001</v>
      </c>
      <c r="I18" s="131">
        <v>921.36631375000002</v>
      </c>
      <c r="J18" s="131">
        <v>110.53855910999999</v>
      </c>
      <c r="K18" s="131">
        <v>810.82775464000008</v>
      </c>
      <c r="L18" s="131">
        <v>5167.74152675</v>
      </c>
      <c r="M18" s="131">
        <v>5142.2347334099995</v>
      </c>
      <c r="N18" s="131">
        <v>25.506793340000002</v>
      </c>
      <c r="O18" s="131">
        <v>-2.6204160499999998</v>
      </c>
      <c r="P18" s="131">
        <v>11.54772968</v>
      </c>
      <c r="Q18" s="132"/>
      <c r="R18" s="132"/>
      <c r="S18" s="132"/>
      <c r="T18" s="132"/>
      <c r="U18" s="132"/>
      <c r="V18" s="132"/>
    </row>
    <row r="19" spans="1:22" s="33" customFormat="1" hidden="1" outlineLevel="1">
      <c r="A19" s="9">
        <v>40787</v>
      </c>
      <c r="B19" s="131">
        <v>6311.8237110800001</v>
      </c>
      <c r="C19" s="32">
        <v>78.926048080000001</v>
      </c>
      <c r="D19" s="131">
        <v>69.991778409999995</v>
      </c>
      <c r="E19" s="131">
        <v>8.9342696699999991</v>
      </c>
      <c r="F19" s="131">
        <v>134.47347610999998</v>
      </c>
      <c r="G19" s="131">
        <v>4.2316989299999994</v>
      </c>
      <c r="H19" s="131">
        <v>130.24177717999999</v>
      </c>
      <c r="I19" s="131">
        <v>1056.61955117</v>
      </c>
      <c r="J19" s="131">
        <v>123.83440548999999</v>
      </c>
      <c r="K19" s="131">
        <v>932.78514568000003</v>
      </c>
      <c r="L19" s="131">
        <v>5041.8046357200001</v>
      </c>
      <c r="M19" s="131">
        <v>5019.1640253400001</v>
      </c>
      <c r="N19" s="131">
        <v>22.640610379999998</v>
      </c>
      <c r="O19" s="131">
        <v>-2.2920525899999999</v>
      </c>
      <c r="P19" s="131">
        <v>11.103749469999999</v>
      </c>
      <c r="Q19" s="132"/>
      <c r="R19" s="132"/>
      <c r="S19" s="132"/>
      <c r="T19" s="132"/>
      <c r="U19" s="132"/>
      <c r="V19" s="132"/>
    </row>
    <row r="20" spans="1:22" s="33" customFormat="1" hidden="1" outlineLevel="1">
      <c r="A20" s="9">
        <v>40817</v>
      </c>
      <c r="B20" s="131">
        <v>6571.0106723400004</v>
      </c>
      <c r="C20" s="32">
        <v>67.518798599999982</v>
      </c>
      <c r="D20" s="131">
        <v>58.901454960000002</v>
      </c>
      <c r="E20" s="131">
        <v>8.6173436400000014</v>
      </c>
      <c r="F20" s="131">
        <v>141.64025573000004</v>
      </c>
      <c r="G20" s="131">
        <v>8.3238149900000007</v>
      </c>
      <c r="H20" s="131">
        <v>133.31644073999999</v>
      </c>
      <c r="I20" s="131">
        <v>1270.5021450299998</v>
      </c>
      <c r="J20" s="131">
        <v>112.87829494</v>
      </c>
      <c r="K20" s="131">
        <v>1157.6238500900001</v>
      </c>
      <c r="L20" s="131">
        <v>5091.3494729800004</v>
      </c>
      <c r="M20" s="131">
        <v>5068.5672946900004</v>
      </c>
      <c r="N20" s="131">
        <v>22.782178290000001</v>
      </c>
      <c r="O20" s="131">
        <v>-4.3342888299999993</v>
      </c>
      <c r="P20" s="131">
        <v>11.21834522</v>
      </c>
      <c r="Q20" s="132"/>
      <c r="R20" s="132"/>
      <c r="S20" s="132"/>
      <c r="T20" s="132"/>
      <c r="U20" s="132"/>
      <c r="V20" s="132"/>
    </row>
    <row r="21" spans="1:22" s="33" customFormat="1" hidden="1" outlineLevel="1">
      <c r="A21" s="9">
        <v>40848</v>
      </c>
      <c r="B21" s="131">
        <v>6462.6791729099996</v>
      </c>
      <c r="C21" s="32">
        <v>65.646181170000006</v>
      </c>
      <c r="D21" s="131">
        <v>50.603519249999998</v>
      </c>
      <c r="E21" s="131">
        <v>15.04266192</v>
      </c>
      <c r="F21" s="131">
        <v>149.39694018</v>
      </c>
      <c r="G21" s="131">
        <v>14.749622230000002</v>
      </c>
      <c r="H21" s="131">
        <v>134.64731795</v>
      </c>
      <c r="I21" s="131">
        <v>1108.1375509100001</v>
      </c>
      <c r="J21" s="131">
        <v>134.86373413000001</v>
      </c>
      <c r="K21" s="131">
        <v>973.27381678000006</v>
      </c>
      <c r="L21" s="131">
        <v>5139.4985006500001</v>
      </c>
      <c r="M21" s="131">
        <v>5115.4752251700002</v>
      </c>
      <c r="N21" s="131">
        <v>24.023275480000002</v>
      </c>
      <c r="O21" s="131">
        <v>-4.2438154699999995</v>
      </c>
      <c r="P21" s="131">
        <v>7.2115600999999998</v>
      </c>
      <c r="Q21" s="132"/>
      <c r="R21" s="132"/>
      <c r="S21" s="132"/>
      <c r="T21" s="132"/>
      <c r="U21" s="132"/>
      <c r="V21" s="132"/>
    </row>
    <row r="22" spans="1:22" s="33" customFormat="1" hidden="1" outlineLevel="1">
      <c r="A22" s="9">
        <v>40878</v>
      </c>
      <c r="B22" s="131">
        <v>6362.3912858900003</v>
      </c>
      <c r="C22" s="32">
        <v>59.462454190000003</v>
      </c>
      <c r="D22" s="131">
        <v>51.127348480000002</v>
      </c>
      <c r="E22" s="131">
        <v>8.3351057100000006</v>
      </c>
      <c r="F22" s="131">
        <v>2.2382539399999999</v>
      </c>
      <c r="G22" s="131">
        <v>1.07255897</v>
      </c>
      <c r="H22" s="131">
        <v>1.1656949699999999</v>
      </c>
      <c r="I22" s="131">
        <v>1072.39628582</v>
      </c>
      <c r="J22" s="131">
        <v>118.39888565</v>
      </c>
      <c r="K22" s="131">
        <v>953.99740016999999</v>
      </c>
      <c r="L22" s="131">
        <v>5228.2942919400002</v>
      </c>
      <c r="M22" s="131">
        <v>5206.4163358799997</v>
      </c>
      <c r="N22" s="131">
        <v>21.877956059999995</v>
      </c>
      <c r="O22" s="131">
        <v>-4.97745865</v>
      </c>
      <c r="P22" s="131">
        <v>7.1143496600000002</v>
      </c>
      <c r="Q22" s="132"/>
      <c r="R22" s="132"/>
      <c r="S22" s="132"/>
      <c r="T22" s="132"/>
      <c r="U22" s="132"/>
      <c r="V22" s="132"/>
    </row>
    <row r="23" spans="1:22" s="33" customFormat="1" hidden="1" outlineLevel="1">
      <c r="A23" s="9">
        <v>40909</v>
      </c>
      <c r="B23" s="131">
        <v>6699.6100412899996</v>
      </c>
      <c r="C23" s="32">
        <v>57.342863649999998</v>
      </c>
      <c r="D23" s="131">
        <v>48.935325219999996</v>
      </c>
      <c r="E23" s="131">
        <v>8.4075384300000007</v>
      </c>
      <c r="F23" s="131">
        <v>151.08427070000002</v>
      </c>
      <c r="G23" s="131">
        <v>4.4445229099999999</v>
      </c>
      <c r="H23" s="131">
        <v>146.63974779</v>
      </c>
      <c r="I23" s="131">
        <v>1117.7671393199998</v>
      </c>
      <c r="J23" s="131">
        <v>86.121407539999993</v>
      </c>
      <c r="K23" s="131">
        <v>1031.6457317799998</v>
      </c>
      <c r="L23" s="131">
        <v>5373.4157676200002</v>
      </c>
      <c r="M23" s="131">
        <v>5347.8064181299997</v>
      </c>
      <c r="N23" s="131">
        <v>25.60934949</v>
      </c>
      <c r="O23" s="131">
        <v>-5.7140101100000003</v>
      </c>
      <c r="P23" s="131">
        <v>6.3359519300000002</v>
      </c>
      <c r="Q23" s="132"/>
      <c r="R23" s="132"/>
      <c r="S23" s="132"/>
      <c r="T23" s="132"/>
      <c r="U23" s="132"/>
      <c r="V23" s="132"/>
    </row>
    <row r="24" spans="1:22" s="33" customFormat="1" hidden="1" outlineLevel="1">
      <c r="A24" s="9">
        <v>40940</v>
      </c>
      <c r="B24" s="131">
        <v>6850.5756197800001</v>
      </c>
      <c r="C24" s="32">
        <v>48.306698579999996</v>
      </c>
      <c r="D24" s="131">
        <v>40.533111089999991</v>
      </c>
      <c r="E24" s="131">
        <v>7.7735874899999988</v>
      </c>
      <c r="F24" s="131">
        <v>159.22418528999998</v>
      </c>
      <c r="G24" s="131">
        <v>6.2185827499999995</v>
      </c>
      <c r="H24" s="131">
        <v>153.00560254000001</v>
      </c>
      <c r="I24" s="131">
        <v>1170.3427146700001</v>
      </c>
      <c r="J24" s="131">
        <v>102.12362634</v>
      </c>
      <c r="K24" s="131">
        <v>1068.21908833</v>
      </c>
      <c r="L24" s="131">
        <v>5472.7020212400002</v>
      </c>
      <c r="M24" s="131">
        <v>5448.4265487899993</v>
      </c>
      <c r="N24" s="131">
        <v>24.275472449999999</v>
      </c>
      <c r="O24" s="131">
        <v>-6.4439407500000003</v>
      </c>
      <c r="P24" s="131">
        <v>6.5542112499999998</v>
      </c>
      <c r="Q24" s="132"/>
      <c r="R24" s="132"/>
      <c r="S24" s="132"/>
      <c r="T24" s="132"/>
      <c r="U24" s="132"/>
      <c r="V24" s="132"/>
    </row>
    <row r="25" spans="1:22" s="33" customFormat="1" hidden="1" outlineLevel="1">
      <c r="A25" s="9">
        <v>40969</v>
      </c>
      <c r="B25" s="131">
        <v>6920.33074794</v>
      </c>
      <c r="C25" s="32">
        <v>42.248879809999998</v>
      </c>
      <c r="D25" s="131">
        <v>36.151192100000003</v>
      </c>
      <c r="E25" s="131">
        <v>6.0976877099999998</v>
      </c>
      <c r="F25" s="131">
        <v>160.05470087</v>
      </c>
      <c r="G25" s="131">
        <v>6.2036274899999997</v>
      </c>
      <c r="H25" s="131">
        <v>153.85107338</v>
      </c>
      <c r="I25" s="131">
        <v>1181.8233595300001</v>
      </c>
      <c r="J25" s="131">
        <v>92.11270528</v>
      </c>
      <c r="K25" s="131">
        <v>1089.7106542500001</v>
      </c>
      <c r="L25" s="131">
        <v>5536.2038077300003</v>
      </c>
      <c r="M25" s="131">
        <v>5511.8016390800003</v>
      </c>
      <c r="N25" s="131">
        <v>24.402168650000004</v>
      </c>
      <c r="O25" s="131">
        <v>-5.4712255599999997</v>
      </c>
      <c r="P25" s="131">
        <v>8.0501354899999988</v>
      </c>
      <c r="Q25" s="132"/>
      <c r="R25" s="132"/>
      <c r="S25" s="132"/>
      <c r="T25" s="132"/>
      <c r="U25" s="132"/>
      <c r="V25" s="132"/>
    </row>
    <row r="26" spans="1:22" s="33" customFormat="1" hidden="1" outlineLevel="1">
      <c r="A26" s="9">
        <v>41000</v>
      </c>
      <c r="B26" s="131">
        <v>7188.0181327800001</v>
      </c>
      <c r="C26" s="32">
        <v>42.714675319999998</v>
      </c>
      <c r="D26" s="131">
        <v>37.264216679999997</v>
      </c>
      <c r="E26" s="131">
        <v>5.4504586400000008</v>
      </c>
      <c r="F26" s="131">
        <v>149.52146782999998</v>
      </c>
      <c r="G26" s="131">
        <v>5.9148187099999996</v>
      </c>
      <c r="H26" s="131">
        <v>143.60664911999999</v>
      </c>
      <c r="I26" s="131">
        <v>1242.86431221</v>
      </c>
      <c r="J26" s="131">
        <v>97.791422179999984</v>
      </c>
      <c r="K26" s="131">
        <v>1145.0728900299998</v>
      </c>
      <c r="L26" s="131">
        <v>5752.9176774199996</v>
      </c>
      <c r="M26" s="131">
        <v>5726.3159592299999</v>
      </c>
      <c r="N26" s="131">
        <v>26.601718190000003</v>
      </c>
      <c r="O26" s="131">
        <v>-5.5363709200000004</v>
      </c>
      <c r="P26" s="131">
        <v>7.0415383799999995</v>
      </c>
      <c r="Q26" s="132"/>
      <c r="R26" s="132"/>
      <c r="S26" s="132"/>
      <c r="T26" s="132"/>
      <c r="U26" s="132"/>
      <c r="V26" s="132"/>
    </row>
    <row r="27" spans="1:22" s="33" customFormat="1" hidden="1" outlineLevel="1">
      <c r="A27" s="9">
        <v>41030</v>
      </c>
      <c r="B27" s="131">
        <v>7113.6428233400002</v>
      </c>
      <c r="C27" s="32">
        <v>44.658625299999997</v>
      </c>
      <c r="D27" s="131">
        <v>39.255924580000006</v>
      </c>
      <c r="E27" s="131">
        <v>5.4027007200000003</v>
      </c>
      <c r="F27" s="131">
        <v>174.62162277000002</v>
      </c>
      <c r="G27" s="131">
        <v>5.2661426100000002</v>
      </c>
      <c r="H27" s="131">
        <v>169.35548016000001</v>
      </c>
      <c r="I27" s="131">
        <v>1122.9630904800001</v>
      </c>
      <c r="J27" s="131">
        <v>110.13520644</v>
      </c>
      <c r="K27" s="131">
        <v>1012.82788404</v>
      </c>
      <c r="L27" s="131">
        <v>5771.3994847900003</v>
      </c>
      <c r="M27" s="131">
        <v>5748.8753741299997</v>
      </c>
      <c r="N27" s="131">
        <v>22.524110660000002</v>
      </c>
      <c r="O27" s="131">
        <v>-5.6314103800000002</v>
      </c>
      <c r="P27" s="131">
        <v>10.715571070000001</v>
      </c>
      <c r="Q27" s="132"/>
      <c r="R27" s="132"/>
      <c r="S27" s="132"/>
      <c r="T27" s="132"/>
      <c r="U27" s="132"/>
      <c r="V27" s="132"/>
    </row>
    <row r="28" spans="1:22" s="33" customFormat="1" hidden="1" outlineLevel="1">
      <c r="A28" s="9">
        <v>41061</v>
      </c>
      <c r="B28" s="131">
        <v>7054.4918496</v>
      </c>
      <c r="C28" s="32">
        <v>46.138527520000004</v>
      </c>
      <c r="D28" s="131">
        <v>40.095639630000008</v>
      </c>
      <c r="E28" s="131">
        <v>6.0428878899999994</v>
      </c>
      <c r="F28" s="131">
        <v>149.07188745000002</v>
      </c>
      <c r="G28" s="131">
        <v>2.44796148</v>
      </c>
      <c r="H28" s="131">
        <v>146.62392597000002</v>
      </c>
      <c r="I28" s="131">
        <v>969.70652787000006</v>
      </c>
      <c r="J28" s="131">
        <v>102.84143287999999</v>
      </c>
      <c r="K28" s="131">
        <v>866.86509498999999</v>
      </c>
      <c r="L28" s="131">
        <v>5889.5749067600009</v>
      </c>
      <c r="M28" s="131">
        <v>5866.66715974</v>
      </c>
      <c r="N28" s="131">
        <v>22.907747020000002</v>
      </c>
      <c r="O28" s="131">
        <v>-5.4060685199999998</v>
      </c>
      <c r="P28" s="131">
        <v>6.3004157799999998</v>
      </c>
      <c r="Q28" s="132"/>
      <c r="R28" s="132"/>
      <c r="S28" s="132"/>
      <c r="T28" s="132"/>
      <c r="U28" s="132"/>
      <c r="V28" s="132"/>
    </row>
    <row r="29" spans="1:22" s="33" customFormat="1" hidden="1" outlineLevel="1">
      <c r="A29" s="9">
        <v>41091</v>
      </c>
      <c r="B29" s="131">
        <v>7177.6972614599999</v>
      </c>
      <c r="C29" s="32">
        <v>43.39966716</v>
      </c>
      <c r="D29" s="131">
        <v>37.293281929999992</v>
      </c>
      <c r="E29" s="131">
        <v>6.1063852300000008</v>
      </c>
      <c r="F29" s="131">
        <v>143.43612435999998</v>
      </c>
      <c r="G29" s="131">
        <v>3.4266856199999998</v>
      </c>
      <c r="H29" s="131">
        <v>140.00943874000001</v>
      </c>
      <c r="I29" s="131">
        <v>1071.3889002600001</v>
      </c>
      <c r="J29" s="131">
        <v>84.116828179999999</v>
      </c>
      <c r="K29" s="131">
        <v>987.27207207999993</v>
      </c>
      <c r="L29" s="131">
        <v>5919.4725696799997</v>
      </c>
      <c r="M29" s="131">
        <v>5896.5708947399999</v>
      </c>
      <c r="N29" s="131">
        <v>22.901674939999999</v>
      </c>
      <c r="O29" s="131">
        <v>-5.3723747099999999</v>
      </c>
      <c r="P29" s="131">
        <v>5.52086247</v>
      </c>
      <c r="Q29" s="132"/>
      <c r="R29" s="132"/>
      <c r="S29" s="132"/>
      <c r="T29" s="132"/>
      <c r="U29" s="132"/>
      <c r="V29" s="132"/>
    </row>
    <row r="30" spans="1:22" s="33" customFormat="1" hidden="1" outlineLevel="1">
      <c r="A30" s="9">
        <v>41122</v>
      </c>
      <c r="B30" s="131">
        <v>7334.2168593300003</v>
      </c>
      <c r="C30" s="32">
        <v>44.742269929999999</v>
      </c>
      <c r="D30" s="131">
        <v>38.830348730000004</v>
      </c>
      <c r="E30" s="131">
        <v>5.911921200000001</v>
      </c>
      <c r="F30" s="131">
        <v>167.63690800000001</v>
      </c>
      <c r="G30" s="131">
        <v>7.0606853199999993</v>
      </c>
      <c r="H30" s="131">
        <v>160.57622268</v>
      </c>
      <c r="I30" s="131">
        <v>1132.5927517800001</v>
      </c>
      <c r="J30" s="131">
        <v>57.764905919999997</v>
      </c>
      <c r="K30" s="131">
        <v>1074.82784586</v>
      </c>
      <c r="L30" s="131">
        <v>5989.2449296200002</v>
      </c>
      <c r="M30" s="131">
        <v>5965.3084233499994</v>
      </c>
      <c r="N30" s="131">
        <v>23.936506269999999</v>
      </c>
      <c r="O30" s="131">
        <v>-4.6206234599999991</v>
      </c>
      <c r="P30" s="131">
        <v>5.7187049100000005</v>
      </c>
      <c r="Q30" s="132"/>
      <c r="R30" s="132"/>
      <c r="S30" s="132"/>
      <c r="T30" s="132"/>
      <c r="U30" s="132"/>
      <c r="V30" s="132"/>
    </row>
    <row r="31" spans="1:22" hidden="1" outlineLevel="1">
      <c r="A31" s="9">
        <v>41153</v>
      </c>
      <c r="B31" s="131">
        <v>7562.6103595900004</v>
      </c>
      <c r="C31" s="32">
        <v>42.829443960000006</v>
      </c>
      <c r="D31" s="131">
        <v>35.833965540000001</v>
      </c>
      <c r="E31" s="131">
        <v>6.9954784200000004</v>
      </c>
      <c r="F31" s="131">
        <v>151.35096042000001</v>
      </c>
      <c r="G31" s="131">
        <v>6.9332584099999996</v>
      </c>
      <c r="H31" s="131">
        <v>144.41770201</v>
      </c>
      <c r="I31" s="131">
        <v>1297.5004689</v>
      </c>
      <c r="J31" s="131">
        <v>51.357488529999998</v>
      </c>
      <c r="K31" s="131">
        <v>1246.14298037</v>
      </c>
      <c r="L31" s="131">
        <v>6070.9294863100004</v>
      </c>
      <c r="M31" s="131">
        <v>6041.73317288</v>
      </c>
      <c r="N31" s="131">
        <v>29.196313429999996</v>
      </c>
      <c r="O31" s="131">
        <v>-5.0984804000000006</v>
      </c>
      <c r="P31" s="131">
        <v>4.7135318900000005</v>
      </c>
      <c r="Q31" s="132"/>
      <c r="R31" s="132"/>
      <c r="S31" s="132"/>
      <c r="T31" s="132"/>
      <c r="U31" s="132"/>
      <c r="V31" s="132"/>
    </row>
    <row r="32" spans="1:22" hidden="1" outlineLevel="1">
      <c r="A32" s="9">
        <v>41183</v>
      </c>
      <c r="B32" s="131">
        <v>7598.3101334599996</v>
      </c>
      <c r="C32" s="32">
        <v>41.753778639999993</v>
      </c>
      <c r="D32" s="131">
        <v>32.853389839999998</v>
      </c>
      <c r="E32" s="131">
        <v>8.9003888</v>
      </c>
      <c r="F32" s="131">
        <v>136.28832749</v>
      </c>
      <c r="G32" s="131">
        <v>4.6339438600000005</v>
      </c>
      <c r="H32" s="131">
        <v>131.65438362999998</v>
      </c>
      <c r="I32" s="131">
        <v>1271.7686349399999</v>
      </c>
      <c r="J32" s="131">
        <v>86.343112269999992</v>
      </c>
      <c r="K32" s="131">
        <v>1185.4255226700002</v>
      </c>
      <c r="L32" s="131">
        <v>6148.4993923900001</v>
      </c>
      <c r="M32" s="131">
        <v>6123.2659805200001</v>
      </c>
      <c r="N32" s="131">
        <v>25.233411870000005</v>
      </c>
      <c r="O32" s="131">
        <v>-5.6816822899999995</v>
      </c>
      <c r="P32" s="131">
        <v>3.97649264</v>
      </c>
      <c r="Q32" s="132"/>
      <c r="R32" s="132"/>
      <c r="S32" s="132"/>
      <c r="T32" s="132"/>
      <c r="U32" s="132"/>
      <c r="V32" s="132"/>
    </row>
    <row r="33" spans="1:22" hidden="1" outlineLevel="1">
      <c r="A33" s="9">
        <v>41214</v>
      </c>
      <c r="B33" s="131">
        <v>7754.3227684699996</v>
      </c>
      <c r="C33" s="32">
        <v>34.229272940000001</v>
      </c>
      <c r="D33" s="131">
        <v>25.659265319999999</v>
      </c>
      <c r="E33" s="131">
        <v>8.5700076200000002</v>
      </c>
      <c r="F33" s="131">
        <v>110.24722265</v>
      </c>
      <c r="G33" s="131">
        <v>5.5269438800000001</v>
      </c>
      <c r="H33" s="131">
        <v>104.72027876999999</v>
      </c>
      <c r="I33" s="131">
        <v>1326.33926251</v>
      </c>
      <c r="J33" s="131">
        <v>103.91139422000001</v>
      </c>
      <c r="K33" s="131">
        <v>1222.4278682899999</v>
      </c>
      <c r="L33" s="131">
        <v>6283.50701037</v>
      </c>
      <c r="M33" s="131">
        <v>6259.5456780500008</v>
      </c>
      <c r="N33" s="131">
        <v>23.96133232</v>
      </c>
      <c r="O33" s="131">
        <v>-5.4633753599999997</v>
      </c>
      <c r="P33" s="131">
        <v>4.8921482699999999</v>
      </c>
      <c r="Q33" s="132"/>
      <c r="R33" s="132"/>
      <c r="S33" s="132"/>
      <c r="T33" s="132"/>
      <c r="U33" s="132"/>
      <c r="V33" s="132"/>
    </row>
    <row r="34" spans="1:22" hidden="1" outlineLevel="1">
      <c r="A34" s="9">
        <v>41244</v>
      </c>
      <c r="B34" s="131">
        <v>7843.8729866000003</v>
      </c>
      <c r="C34" s="32">
        <v>35.216522609999998</v>
      </c>
      <c r="D34" s="131">
        <v>26.311006720000002</v>
      </c>
      <c r="E34" s="131">
        <v>8.9055158900000002</v>
      </c>
      <c r="F34" s="131">
        <v>5.5444444800000001</v>
      </c>
      <c r="G34" s="131">
        <v>1.19769232</v>
      </c>
      <c r="H34" s="131">
        <v>4.3467521600000003</v>
      </c>
      <c r="I34" s="131">
        <v>1356.5563865199999</v>
      </c>
      <c r="J34" s="131">
        <v>142.99389114000002</v>
      </c>
      <c r="K34" s="131">
        <v>1213.56249538</v>
      </c>
      <c r="L34" s="131">
        <v>6446.55563299</v>
      </c>
      <c r="M34" s="131">
        <v>6425.4217721300001</v>
      </c>
      <c r="N34" s="131">
        <v>21.133860860000002</v>
      </c>
      <c r="O34" s="131">
        <v>-6.1885868500000001</v>
      </c>
      <c r="P34" s="131">
        <v>4.3382989599999995</v>
      </c>
      <c r="Q34" s="132"/>
      <c r="R34" s="132"/>
      <c r="S34" s="132"/>
      <c r="T34" s="132"/>
      <c r="U34" s="132"/>
      <c r="V34" s="132"/>
    </row>
    <row r="35" spans="1:22" hidden="1" outlineLevel="1">
      <c r="A35" s="9">
        <v>41275</v>
      </c>
      <c r="B35" s="131">
        <v>8194.8015616499997</v>
      </c>
      <c r="C35" s="32">
        <v>37.360839740000003</v>
      </c>
      <c r="D35" s="131">
        <v>26.528445129999998</v>
      </c>
      <c r="E35" s="131">
        <v>10.83239461</v>
      </c>
      <c r="F35" s="131">
        <v>2.7254930700000002</v>
      </c>
      <c r="G35" s="131">
        <v>1.8739150800000002</v>
      </c>
      <c r="H35" s="131">
        <v>0.85157799000000001</v>
      </c>
      <c r="I35" s="131">
        <v>1519.9448616</v>
      </c>
      <c r="J35" s="131">
        <v>125.55356668000002</v>
      </c>
      <c r="K35" s="131">
        <v>1394.3912949199998</v>
      </c>
      <c r="L35" s="131">
        <v>6634.7703672400003</v>
      </c>
      <c r="M35" s="131">
        <v>6608.1547342499998</v>
      </c>
      <c r="N35" s="131">
        <v>26.615632990000002</v>
      </c>
      <c r="O35" s="131">
        <v>-5.8803787400000003</v>
      </c>
      <c r="P35" s="131">
        <v>4.1322724299999996</v>
      </c>
      <c r="Q35" s="132"/>
      <c r="R35" s="132"/>
      <c r="S35" s="132"/>
      <c r="T35" s="132"/>
      <c r="U35" s="132"/>
      <c r="V35" s="132"/>
    </row>
    <row r="36" spans="1:22" hidden="1" outlineLevel="1">
      <c r="A36" s="9">
        <v>41306</v>
      </c>
      <c r="B36" s="131">
        <v>8199.7691613999996</v>
      </c>
      <c r="C36" s="32">
        <v>36.782112810000001</v>
      </c>
      <c r="D36" s="131">
        <v>26.179644200000002</v>
      </c>
      <c r="E36" s="131">
        <v>10.602468609999999</v>
      </c>
      <c r="F36" s="131">
        <v>27.093224630000002</v>
      </c>
      <c r="G36" s="131">
        <v>12.620664099999999</v>
      </c>
      <c r="H36" s="131">
        <v>14.472560530000001</v>
      </c>
      <c r="I36" s="131">
        <v>1464.2833055699998</v>
      </c>
      <c r="J36" s="131">
        <v>134.86762499</v>
      </c>
      <c r="K36" s="131">
        <v>1329.4156805800001</v>
      </c>
      <c r="L36" s="131">
        <v>6671.6105183899999</v>
      </c>
      <c r="M36" s="131">
        <v>6645.8920367600003</v>
      </c>
      <c r="N36" s="131">
        <v>25.718481630000003</v>
      </c>
      <c r="O36" s="131">
        <v>-5.9184072700000003</v>
      </c>
      <c r="P36" s="131">
        <v>4.1651358500000004</v>
      </c>
      <c r="Q36" s="132"/>
      <c r="R36" s="132"/>
      <c r="S36" s="132"/>
      <c r="T36" s="132"/>
      <c r="U36" s="132"/>
      <c r="V36" s="132"/>
    </row>
    <row r="37" spans="1:22" hidden="1" outlineLevel="1">
      <c r="A37" s="9">
        <v>41334</v>
      </c>
      <c r="B37" s="131">
        <v>8205.1948748699997</v>
      </c>
      <c r="C37" s="32">
        <v>37.589196680000001</v>
      </c>
      <c r="D37" s="131">
        <v>28.557398039999999</v>
      </c>
      <c r="E37" s="131">
        <v>9.0317986399999999</v>
      </c>
      <c r="F37" s="131">
        <v>30.456819409999998</v>
      </c>
      <c r="G37" s="131">
        <v>15.131705149999998</v>
      </c>
      <c r="H37" s="131">
        <v>15.325114259999999</v>
      </c>
      <c r="I37" s="131">
        <v>1352.5205956399998</v>
      </c>
      <c r="J37" s="131">
        <v>150.89339003999999</v>
      </c>
      <c r="K37" s="131">
        <v>1201.6272055999998</v>
      </c>
      <c r="L37" s="131">
        <v>6784.628263139999</v>
      </c>
      <c r="M37" s="131">
        <v>6758.4900961999992</v>
      </c>
      <c r="N37" s="131">
        <v>26.138166940000001</v>
      </c>
      <c r="O37" s="131">
        <v>-6.0848048099999996</v>
      </c>
      <c r="P37" s="131">
        <v>4.7820093899999998</v>
      </c>
      <c r="Q37" s="132"/>
      <c r="R37" s="132"/>
      <c r="S37" s="132"/>
      <c r="T37" s="132"/>
      <c r="U37" s="132"/>
      <c r="V37" s="132"/>
    </row>
    <row r="38" spans="1:22" hidden="1" outlineLevel="1">
      <c r="A38" s="9">
        <v>41365</v>
      </c>
      <c r="B38" s="131">
        <v>8505.3089251700003</v>
      </c>
      <c r="C38" s="32">
        <v>33.037802620000001</v>
      </c>
      <c r="D38" s="131">
        <v>26.023928770000001</v>
      </c>
      <c r="E38" s="131">
        <v>7.0138738500000004</v>
      </c>
      <c r="F38" s="131">
        <v>43.22844602</v>
      </c>
      <c r="G38" s="131">
        <v>6.9934232999999999</v>
      </c>
      <c r="H38" s="131">
        <v>36.235022720000003</v>
      </c>
      <c r="I38" s="131">
        <v>1500.2309702</v>
      </c>
      <c r="J38" s="131">
        <v>145.68771177999997</v>
      </c>
      <c r="K38" s="131">
        <v>1354.54325842</v>
      </c>
      <c r="L38" s="131">
        <v>6928.8117063299997</v>
      </c>
      <c r="M38" s="131">
        <v>6900.8092588900008</v>
      </c>
      <c r="N38" s="131">
        <v>28.002447440000001</v>
      </c>
      <c r="O38" s="131">
        <v>-5.9219565899999997</v>
      </c>
      <c r="P38" s="131">
        <v>5.08135461</v>
      </c>
      <c r="Q38" s="132"/>
      <c r="R38" s="132"/>
      <c r="S38" s="132"/>
      <c r="T38" s="132"/>
      <c r="U38" s="132"/>
      <c r="V38" s="132"/>
    </row>
    <row r="39" spans="1:22" hidden="1" outlineLevel="1">
      <c r="A39" s="9">
        <v>41395</v>
      </c>
      <c r="B39" s="131">
        <v>8569.1063439200007</v>
      </c>
      <c r="C39" s="32">
        <v>38.163262840000002</v>
      </c>
      <c r="D39" s="131">
        <v>30.668281559999997</v>
      </c>
      <c r="E39" s="131">
        <v>7.4949812800000002</v>
      </c>
      <c r="F39" s="131">
        <v>41.990016910000001</v>
      </c>
      <c r="G39" s="131">
        <v>5.5071370999999996</v>
      </c>
      <c r="H39" s="131">
        <v>36.48287981</v>
      </c>
      <c r="I39" s="131">
        <v>1503.94381922</v>
      </c>
      <c r="J39" s="131">
        <v>126.20260766000001</v>
      </c>
      <c r="K39" s="131">
        <v>1377.74121156</v>
      </c>
      <c r="L39" s="131">
        <v>6985.0092449499989</v>
      </c>
      <c r="M39" s="131">
        <v>6957.0685221900003</v>
      </c>
      <c r="N39" s="131">
        <v>27.94072276</v>
      </c>
      <c r="O39" s="131">
        <v>-6.2960477099999999</v>
      </c>
      <c r="P39" s="131">
        <v>5.8588262899999997</v>
      </c>
      <c r="Q39" s="132"/>
      <c r="R39" s="132"/>
      <c r="S39" s="132"/>
      <c r="T39" s="132"/>
      <c r="U39" s="132"/>
      <c r="V39" s="132"/>
    </row>
    <row r="40" spans="1:22" hidden="1" outlineLevel="1">
      <c r="A40" s="9">
        <v>41426</v>
      </c>
      <c r="B40" s="131">
        <v>8587.3198467300008</v>
      </c>
      <c r="C40" s="32">
        <v>32.598281730000004</v>
      </c>
      <c r="D40" s="131">
        <v>25.978577870000002</v>
      </c>
      <c r="E40" s="131">
        <v>6.6197038599999996</v>
      </c>
      <c r="F40" s="131">
        <v>40.619400139999996</v>
      </c>
      <c r="G40" s="131">
        <v>4.1873424299999993</v>
      </c>
      <c r="H40" s="131">
        <v>36.432057710000002</v>
      </c>
      <c r="I40" s="131">
        <v>1321.3881823199999</v>
      </c>
      <c r="J40" s="131">
        <v>115.87920786999999</v>
      </c>
      <c r="K40" s="131">
        <v>1205.5089744500001</v>
      </c>
      <c r="L40" s="131">
        <v>7192.7139825399991</v>
      </c>
      <c r="M40" s="131">
        <v>7162.8696786299997</v>
      </c>
      <c r="N40" s="131">
        <v>29.844303909999997</v>
      </c>
      <c r="O40" s="131">
        <v>-8.5506479999999968E-2</v>
      </c>
      <c r="P40" s="131">
        <v>5.5418947999999997</v>
      </c>
      <c r="Q40" s="132"/>
      <c r="R40" s="132"/>
      <c r="S40" s="132"/>
      <c r="T40" s="132"/>
      <c r="U40" s="132"/>
      <c r="V40" s="132"/>
    </row>
    <row r="41" spans="1:22" hidden="1" outlineLevel="1">
      <c r="A41" s="9">
        <v>41456</v>
      </c>
      <c r="B41" s="131">
        <v>8796.5966802500006</v>
      </c>
      <c r="C41" s="32">
        <v>28.668091409999999</v>
      </c>
      <c r="D41" s="131">
        <v>21.744331449999997</v>
      </c>
      <c r="E41" s="131">
        <v>6.9237599599999999</v>
      </c>
      <c r="F41" s="131">
        <v>43.604339230000001</v>
      </c>
      <c r="G41" s="131">
        <v>6.7193492800000003</v>
      </c>
      <c r="H41" s="131">
        <v>36.884989949999998</v>
      </c>
      <c r="I41" s="131">
        <v>1439.3126546800002</v>
      </c>
      <c r="J41" s="131">
        <v>111.98433292</v>
      </c>
      <c r="K41" s="131">
        <v>1327.3283217600001</v>
      </c>
      <c r="L41" s="131">
        <v>7285.0115949299998</v>
      </c>
      <c r="M41" s="131">
        <v>7254.4991940699992</v>
      </c>
      <c r="N41" s="131">
        <v>30.51240086</v>
      </c>
      <c r="O41" s="131">
        <v>-0.25869408000000005</v>
      </c>
      <c r="P41" s="131">
        <v>7.2180280000000003</v>
      </c>
      <c r="Q41" s="132"/>
      <c r="R41" s="132"/>
      <c r="S41" s="132"/>
      <c r="T41" s="132"/>
      <c r="U41" s="132"/>
      <c r="V41" s="132"/>
    </row>
    <row r="42" spans="1:22" hidden="1" outlineLevel="1">
      <c r="A42" s="9">
        <v>41487</v>
      </c>
      <c r="B42" s="131">
        <v>8801.8301319000002</v>
      </c>
      <c r="C42" s="32">
        <v>27.047063609999995</v>
      </c>
      <c r="D42" s="131">
        <v>21.000590320000001</v>
      </c>
      <c r="E42" s="131">
        <v>6.0464732899999998</v>
      </c>
      <c r="F42" s="131">
        <v>41.647400479999995</v>
      </c>
      <c r="G42" s="131">
        <v>5.6530735800000009</v>
      </c>
      <c r="H42" s="131">
        <v>35.994326899999997</v>
      </c>
      <c r="I42" s="131">
        <v>1366.21696576</v>
      </c>
      <c r="J42" s="131">
        <v>100.20004686999999</v>
      </c>
      <c r="K42" s="131">
        <v>1266.0169188899999</v>
      </c>
      <c r="L42" s="131">
        <v>7366.9187020499994</v>
      </c>
      <c r="M42" s="131">
        <v>7335.68727717</v>
      </c>
      <c r="N42" s="131">
        <v>31.231424880000002</v>
      </c>
      <c r="O42" s="131">
        <v>-0.36980037999999993</v>
      </c>
      <c r="P42" s="131">
        <v>7.3267037399999992</v>
      </c>
      <c r="Q42" s="132"/>
      <c r="R42" s="132"/>
      <c r="S42" s="132"/>
      <c r="T42" s="132"/>
      <c r="U42" s="132"/>
      <c r="V42" s="132"/>
    </row>
    <row r="43" spans="1:22" hidden="1" outlineLevel="1">
      <c r="A43" s="9">
        <v>41518</v>
      </c>
      <c r="B43" s="131">
        <v>8913.1294169699995</v>
      </c>
      <c r="C43" s="32">
        <v>28.41074339</v>
      </c>
      <c r="D43" s="131">
        <v>21.205305299999999</v>
      </c>
      <c r="E43" s="131">
        <v>7.2054380900000004</v>
      </c>
      <c r="F43" s="131">
        <v>38.276548360000007</v>
      </c>
      <c r="G43" s="131">
        <v>3.8253721800000005</v>
      </c>
      <c r="H43" s="131">
        <v>34.451176179999997</v>
      </c>
      <c r="I43" s="131">
        <v>1363.2673910200001</v>
      </c>
      <c r="J43" s="131">
        <v>99.003772470000001</v>
      </c>
      <c r="K43" s="131">
        <v>1264.2636185499998</v>
      </c>
      <c r="L43" s="131">
        <v>7483.1747341999999</v>
      </c>
      <c r="M43" s="131">
        <v>7451.8057898100014</v>
      </c>
      <c r="N43" s="131">
        <v>31.368944389999996</v>
      </c>
      <c r="O43" s="131">
        <v>0.34564271000000002</v>
      </c>
      <c r="P43" s="131">
        <v>7.5243214600000004</v>
      </c>
      <c r="Q43" s="132"/>
      <c r="R43" s="132"/>
      <c r="S43" s="132"/>
      <c r="T43" s="132"/>
      <c r="U43" s="132"/>
      <c r="V43" s="132"/>
    </row>
    <row r="44" spans="1:22" hidden="1" outlineLevel="1">
      <c r="A44" s="9">
        <v>41548</v>
      </c>
      <c r="B44" s="131">
        <v>9162.3054072699997</v>
      </c>
      <c r="C44" s="32">
        <v>29.942836160000002</v>
      </c>
      <c r="D44" s="131">
        <v>19.813629070000001</v>
      </c>
      <c r="E44" s="131">
        <v>10.129207090000001</v>
      </c>
      <c r="F44" s="131">
        <v>42.860713629999999</v>
      </c>
      <c r="G44" s="131">
        <v>8.6540400500000008</v>
      </c>
      <c r="H44" s="131">
        <v>34.206673579999993</v>
      </c>
      <c r="I44" s="131">
        <v>1458.86789522</v>
      </c>
      <c r="J44" s="131">
        <v>78.042940380000005</v>
      </c>
      <c r="K44" s="131">
        <v>1380.8249548399999</v>
      </c>
      <c r="L44" s="131">
        <v>7630.6339622599999</v>
      </c>
      <c r="M44" s="131">
        <v>7599.3012415799994</v>
      </c>
      <c r="N44" s="131">
        <v>31.332720680000001</v>
      </c>
      <c r="O44" s="131">
        <v>-0.12524141</v>
      </c>
      <c r="P44" s="131">
        <v>7.8795340100000004</v>
      </c>
      <c r="Q44" s="132"/>
      <c r="R44" s="132"/>
      <c r="S44" s="132"/>
      <c r="T44" s="132"/>
      <c r="U44" s="132"/>
      <c r="V44" s="132"/>
    </row>
    <row r="45" spans="1:22" hidden="1" outlineLevel="1">
      <c r="A45" s="9">
        <v>41579</v>
      </c>
      <c r="B45" s="131">
        <v>9260.5665477000002</v>
      </c>
      <c r="C45" s="32">
        <v>32.702815030000004</v>
      </c>
      <c r="D45" s="131">
        <v>18.03256562</v>
      </c>
      <c r="E45" s="131">
        <v>14.67024941</v>
      </c>
      <c r="F45" s="131">
        <v>36.236158230000001</v>
      </c>
      <c r="G45" s="131">
        <v>2.03167213</v>
      </c>
      <c r="H45" s="131">
        <v>34.204486100000004</v>
      </c>
      <c r="I45" s="131">
        <v>1464.8412156100001</v>
      </c>
      <c r="J45" s="131">
        <v>75.22682691</v>
      </c>
      <c r="K45" s="131">
        <v>1389.6143886999998</v>
      </c>
      <c r="L45" s="131">
        <v>7726.7863588299988</v>
      </c>
      <c r="M45" s="131">
        <v>7695.38423401</v>
      </c>
      <c r="N45" s="131">
        <v>31.402124820000001</v>
      </c>
      <c r="O45" s="131">
        <v>-0.16336134999999996</v>
      </c>
      <c r="P45" s="131">
        <v>7.8761005300000004</v>
      </c>
      <c r="Q45" s="132"/>
      <c r="R45" s="132"/>
      <c r="S45" s="132"/>
      <c r="T45" s="132"/>
      <c r="U45" s="132"/>
      <c r="V45" s="132"/>
    </row>
    <row r="46" spans="1:22" hidden="1" outlineLevel="1">
      <c r="A46" s="9">
        <v>41609</v>
      </c>
      <c r="B46" s="131">
        <v>9384.1872658499997</v>
      </c>
      <c r="C46" s="32">
        <v>33.429520620000005</v>
      </c>
      <c r="D46" s="131">
        <v>18.767689990000001</v>
      </c>
      <c r="E46" s="131">
        <v>14.661830630000001</v>
      </c>
      <c r="F46" s="131">
        <v>2.2241242700000003</v>
      </c>
      <c r="G46" s="131">
        <v>1.7507154199999999</v>
      </c>
      <c r="H46" s="131">
        <v>0.47340884999999999</v>
      </c>
      <c r="I46" s="131">
        <v>1503.35017859</v>
      </c>
      <c r="J46" s="131">
        <v>143.65555940000002</v>
      </c>
      <c r="K46" s="131">
        <v>1359.6946191899999</v>
      </c>
      <c r="L46" s="131">
        <v>7845.1834423700002</v>
      </c>
      <c r="M46" s="131">
        <v>7815.1931755500009</v>
      </c>
      <c r="N46" s="131">
        <v>29.990266819999999</v>
      </c>
      <c r="O46" s="131">
        <v>-2.2543979999999963E-2</v>
      </c>
      <c r="P46" s="131">
        <v>6.98226294</v>
      </c>
      <c r="Q46" s="132"/>
      <c r="R46" s="132"/>
      <c r="S46" s="132"/>
      <c r="T46" s="132"/>
      <c r="U46" s="132"/>
      <c r="V46" s="132"/>
    </row>
    <row r="47" spans="1:22" hidden="1" outlineLevel="1">
      <c r="A47" s="9">
        <v>41640</v>
      </c>
      <c r="B47" s="131">
        <v>9388.3416738100004</v>
      </c>
      <c r="C47" s="32">
        <v>57.166689589999997</v>
      </c>
      <c r="D47" s="131">
        <v>18.667766589999999</v>
      </c>
      <c r="E47" s="131">
        <v>38.498922999999998</v>
      </c>
      <c r="F47" s="131">
        <v>1.3997972700000001</v>
      </c>
      <c r="G47" s="131">
        <v>1.00181305</v>
      </c>
      <c r="H47" s="131">
        <v>0.39798422</v>
      </c>
      <c r="I47" s="131">
        <v>1562.8937853</v>
      </c>
      <c r="J47" s="131">
        <v>84.473376019999989</v>
      </c>
      <c r="K47" s="131">
        <v>1478.4204092799998</v>
      </c>
      <c r="L47" s="131">
        <v>7766.88140165</v>
      </c>
      <c r="M47" s="131">
        <v>7735.1512588599999</v>
      </c>
      <c r="N47" s="131">
        <v>31.730142789999999</v>
      </c>
      <c r="O47" s="131">
        <v>-0.48137449999999993</v>
      </c>
      <c r="P47" s="131">
        <v>6.3276747799999997</v>
      </c>
      <c r="Q47" s="132"/>
      <c r="R47" s="132"/>
      <c r="S47" s="132"/>
      <c r="T47" s="132"/>
      <c r="U47" s="132"/>
      <c r="V47" s="132"/>
    </row>
    <row r="48" spans="1:22" hidden="1" outlineLevel="1">
      <c r="A48" s="9">
        <v>41671</v>
      </c>
      <c r="B48" s="131">
        <v>9638.2256941199994</v>
      </c>
      <c r="C48" s="32">
        <v>36.233933100000002</v>
      </c>
      <c r="D48" s="131">
        <v>20.004460380000001</v>
      </c>
      <c r="E48" s="131">
        <v>16.229472720000004</v>
      </c>
      <c r="F48" s="131">
        <v>6.1786156400000003</v>
      </c>
      <c r="G48" s="131">
        <v>5.6636609400000006</v>
      </c>
      <c r="H48" s="131">
        <v>0.51495469999999999</v>
      </c>
      <c r="I48" s="131">
        <v>1593.3158764400002</v>
      </c>
      <c r="J48" s="131">
        <v>106.45125469</v>
      </c>
      <c r="K48" s="131">
        <v>1486.8646217500002</v>
      </c>
      <c r="L48" s="131">
        <v>8002.4972689400001</v>
      </c>
      <c r="M48" s="131">
        <v>7972.1593642999997</v>
      </c>
      <c r="N48" s="131">
        <v>30.337904640000001</v>
      </c>
      <c r="O48" s="131">
        <v>0.21325944000000008</v>
      </c>
      <c r="P48" s="131">
        <v>7.86896386</v>
      </c>
      <c r="Q48" s="132"/>
      <c r="R48" s="132"/>
      <c r="S48" s="132"/>
      <c r="T48" s="132"/>
      <c r="U48" s="132"/>
      <c r="V48" s="132"/>
    </row>
    <row r="49" spans="1:22" hidden="1" outlineLevel="1">
      <c r="A49" s="9">
        <v>41699</v>
      </c>
      <c r="B49" s="131">
        <v>9475.4356414499998</v>
      </c>
      <c r="C49" s="32">
        <v>32.48434125</v>
      </c>
      <c r="D49" s="131">
        <v>21.305043869999999</v>
      </c>
      <c r="E49" s="131">
        <v>11.179297379999998</v>
      </c>
      <c r="F49" s="131">
        <v>2.2854015899999998</v>
      </c>
      <c r="G49" s="131">
        <v>1.6153053499999999</v>
      </c>
      <c r="H49" s="131">
        <v>0.67009624000000001</v>
      </c>
      <c r="I49" s="131">
        <v>1535.0092855599999</v>
      </c>
      <c r="J49" s="131">
        <v>114.67136932999999</v>
      </c>
      <c r="K49" s="131">
        <v>1420.33791623</v>
      </c>
      <c r="L49" s="131">
        <v>7905.6566130499996</v>
      </c>
      <c r="M49" s="131">
        <v>7876.2107746399997</v>
      </c>
      <c r="N49" s="131">
        <v>29.44583841</v>
      </c>
      <c r="O49" s="131">
        <v>-0.97276408000000003</v>
      </c>
      <c r="P49" s="131">
        <v>8.5020976099999999</v>
      </c>
      <c r="Q49" s="132"/>
      <c r="R49" s="132"/>
      <c r="S49" s="132"/>
      <c r="T49" s="132"/>
      <c r="U49" s="132"/>
      <c r="V49" s="132"/>
    </row>
    <row r="50" spans="1:22" hidden="1" outlineLevel="1">
      <c r="A50" s="9">
        <v>41730</v>
      </c>
      <c r="B50" s="131">
        <v>9679.8120534200007</v>
      </c>
      <c r="C50" s="32">
        <v>37.339396520000001</v>
      </c>
      <c r="D50" s="131">
        <v>24.700764140000004</v>
      </c>
      <c r="E50" s="131">
        <v>12.638632379999999</v>
      </c>
      <c r="F50" s="131">
        <v>3.8953504899999998</v>
      </c>
      <c r="G50" s="131">
        <v>3.4412138899999998</v>
      </c>
      <c r="H50" s="131">
        <v>0.4541366</v>
      </c>
      <c r="I50" s="131">
        <v>1668.0770796199997</v>
      </c>
      <c r="J50" s="131">
        <v>131.59538179999998</v>
      </c>
      <c r="K50" s="131">
        <v>1536.4816978199999</v>
      </c>
      <c r="L50" s="131">
        <v>7970.5002267899999</v>
      </c>
      <c r="M50" s="131">
        <v>7937.3341413899998</v>
      </c>
      <c r="N50" s="131">
        <v>33.1660854</v>
      </c>
      <c r="O50" s="131">
        <v>-2.0415609999999994E-2</v>
      </c>
      <c r="P50" s="131">
        <v>8.70377154</v>
      </c>
      <c r="Q50" s="132"/>
      <c r="R50" s="132"/>
      <c r="S50" s="132"/>
      <c r="T50" s="132"/>
      <c r="U50" s="132"/>
      <c r="V50" s="132"/>
    </row>
    <row r="51" spans="1:22" hidden="1" outlineLevel="1">
      <c r="A51" s="9">
        <v>41760</v>
      </c>
      <c r="B51" s="131">
        <v>9880.3116841800002</v>
      </c>
      <c r="C51" s="32">
        <v>35.041818300000003</v>
      </c>
      <c r="D51" s="131">
        <v>24.747405090000001</v>
      </c>
      <c r="E51" s="131">
        <v>10.294413209999998</v>
      </c>
      <c r="F51" s="131">
        <v>2.87214357</v>
      </c>
      <c r="G51" s="131">
        <v>2.24533614</v>
      </c>
      <c r="H51" s="131">
        <v>0.62680743000000005</v>
      </c>
      <c r="I51" s="131">
        <v>1816.0262784199999</v>
      </c>
      <c r="J51" s="131">
        <v>127.10117083999999</v>
      </c>
      <c r="K51" s="131">
        <v>1688.92510758</v>
      </c>
      <c r="L51" s="131">
        <v>8026.3714438900006</v>
      </c>
      <c r="M51" s="131">
        <v>7993.4979544099997</v>
      </c>
      <c r="N51" s="131">
        <v>32.873489480000003</v>
      </c>
      <c r="O51" s="131">
        <v>1.48558104</v>
      </c>
      <c r="P51" s="131">
        <v>12.04884861</v>
      </c>
      <c r="Q51" s="132"/>
      <c r="R51" s="132"/>
      <c r="S51" s="132"/>
      <c r="T51" s="132"/>
      <c r="U51" s="132"/>
      <c r="V51" s="132"/>
    </row>
    <row r="52" spans="1:22" hidden="1" outlineLevel="1">
      <c r="A52" s="9">
        <v>41791</v>
      </c>
      <c r="B52" s="131">
        <v>9889.4709566900001</v>
      </c>
      <c r="C52" s="32">
        <v>40.503139919999995</v>
      </c>
      <c r="D52" s="131">
        <v>22.360210500000001</v>
      </c>
      <c r="E52" s="131">
        <v>18.142929420000002</v>
      </c>
      <c r="F52" s="131">
        <v>3.68123062</v>
      </c>
      <c r="G52" s="131">
        <v>2.8533858799999998</v>
      </c>
      <c r="H52" s="131">
        <v>0.82784473999999997</v>
      </c>
      <c r="I52" s="131">
        <v>1592.9367727199999</v>
      </c>
      <c r="J52" s="131">
        <v>103.77020352999999</v>
      </c>
      <c r="K52" s="131">
        <v>1489.16656919</v>
      </c>
      <c r="L52" s="131">
        <v>8252.3498134299989</v>
      </c>
      <c r="M52" s="131">
        <v>8219.32134357</v>
      </c>
      <c r="N52" s="131">
        <v>33.028469860000001</v>
      </c>
      <c r="O52" s="131">
        <v>0.14412667999999998</v>
      </c>
      <c r="P52" s="131">
        <v>12.177018129999999</v>
      </c>
      <c r="Q52" s="132"/>
      <c r="R52" s="132"/>
      <c r="S52" s="132"/>
      <c r="T52" s="132"/>
      <c r="U52" s="132"/>
      <c r="V52" s="132"/>
    </row>
    <row r="53" spans="1:22" hidden="1" outlineLevel="1">
      <c r="A53" s="9">
        <v>41821</v>
      </c>
      <c r="B53" s="131">
        <v>9904.95814875</v>
      </c>
      <c r="C53" s="32">
        <v>30.261452540000001</v>
      </c>
      <c r="D53" s="131">
        <v>20.581110130000003</v>
      </c>
      <c r="E53" s="131">
        <v>9.6803424099999997</v>
      </c>
      <c r="F53" s="131">
        <v>6.3352144399999988</v>
      </c>
      <c r="G53" s="131">
        <v>5.0253764899999993</v>
      </c>
      <c r="H53" s="131">
        <v>1.3098379499999999</v>
      </c>
      <c r="I53" s="131">
        <v>1674.5891088699998</v>
      </c>
      <c r="J53" s="131">
        <v>100.42823995000002</v>
      </c>
      <c r="K53" s="131">
        <v>1574.1608689199998</v>
      </c>
      <c r="L53" s="131">
        <v>8193.7723729000008</v>
      </c>
      <c r="M53" s="131">
        <v>8159.402906790001</v>
      </c>
      <c r="N53" s="131">
        <v>34.369466110000005</v>
      </c>
      <c r="O53" s="131">
        <v>0.99991173000000011</v>
      </c>
      <c r="P53" s="131">
        <v>12.56580108</v>
      </c>
      <c r="Q53" s="132"/>
      <c r="R53" s="132"/>
      <c r="S53" s="132"/>
      <c r="T53" s="132"/>
      <c r="U53" s="132"/>
      <c r="V53" s="132"/>
    </row>
    <row r="54" spans="1:22" hidden="1" outlineLevel="1">
      <c r="A54" s="9">
        <v>41852</v>
      </c>
      <c r="B54" s="131">
        <v>10116.526265140001</v>
      </c>
      <c r="C54" s="32">
        <v>33.355226799999997</v>
      </c>
      <c r="D54" s="131">
        <v>25.795228590000001</v>
      </c>
      <c r="E54" s="131">
        <v>7.5599982099999998</v>
      </c>
      <c r="F54" s="131">
        <v>6.0206708600000001</v>
      </c>
      <c r="G54" s="131">
        <v>5.2253176400000001</v>
      </c>
      <c r="H54" s="131">
        <v>0.79535321999999997</v>
      </c>
      <c r="I54" s="131">
        <v>1730.0773095</v>
      </c>
      <c r="J54" s="131">
        <v>91.791778969999996</v>
      </c>
      <c r="K54" s="131">
        <v>1638.28553053</v>
      </c>
      <c r="L54" s="131">
        <v>8347.0730579800002</v>
      </c>
      <c r="M54" s="131">
        <v>8310.8857769300012</v>
      </c>
      <c r="N54" s="131">
        <v>36.187281050000003</v>
      </c>
      <c r="O54" s="131">
        <v>0.55346024999999999</v>
      </c>
      <c r="P54" s="131">
        <v>13.84692763</v>
      </c>
      <c r="Q54" s="132"/>
      <c r="R54" s="132"/>
      <c r="S54" s="132"/>
      <c r="T54" s="132"/>
      <c r="U54" s="132"/>
      <c r="V54" s="132"/>
    </row>
    <row r="55" spans="1:22" hidden="1" outlineLevel="1">
      <c r="A55" s="9">
        <v>41883</v>
      </c>
      <c r="B55" s="131">
        <v>9674.9975243400004</v>
      </c>
      <c r="C55" s="32">
        <v>32.791591850000003</v>
      </c>
      <c r="D55" s="131">
        <v>24.582173560000001</v>
      </c>
      <c r="E55" s="131">
        <v>8.2094182900000021</v>
      </c>
      <c r="F55" s="131">
        <v>4.99203156</v>
      </c>
      <c r="G55" s="131">
        <v>3.09520397</v>
      </c>
      <c r="H55" s="131">
        <v>1.89682759</v>
      </c>
      <c r="I55" s="131">
        <v>1764.72969051</v>
      </c>
      <c r="J55" s="131">
        <v>84.084060779999987</v>
      </c>
      <c r="K55" s="131">
        <v>1680.6456297299997</v>
      </c>
      <c r="L55" s="131">
        <v>7872.4842104199997</v>
      </c>
      <c r="M55" s="131">
        <v>7836.3278472000002</v>
      </c>
      <c r="N55" s="131">
        <v>36.156363219999996</v>
      </c>
      <c r="O55" s="131">
        <v>0.38437301000000001</v>
      </c>
      <c r="P55" s="131">
        <v>13.40625809</v>
      </c>
      <c r="Q55" s="132"/>
      <c r="R55" s="132"/>
      <c r="S55" s="132"/>
      <c r="T55" s="132"/>
      <c r="U55" s="132"/>
      <c r="V55" s="132"/>
    </row>
    <row r="56" spans="1:22" hidden="1" outlineLevel="1">
      <c r="A56" s="9">
        <v>41913</v>
      </c>
      <c r="B56" s="131">
        <v>9346.3117664599995</v>
      </c>
      <c r="C56" s="32">
        <v>36.966137930000002</v>
      </c>
      <c r="D56" s="131">
        <v>26.751042669999997</v>
      </c>
      <c r="E56" s="131">
        <v>10.21509526</v>
      </c>
      <c r="F56" s="131">
        <v>3.02594195</v>
      </c>
      <c r="G56" s="131">
        <v>1.2756483000000001</v>
      </c>
      <c r="H56" s="131">
        <v>1.7502936499999999</v>
      </c>
      <c r="I56" s="131">
        <v>1576.6442663500002</v>
      </c>
      <c r="J56" s="131">
        <v>96.742653870000012</v>
      </c>
      <c r="K56" s="131">
        <v>1479.90161248</v>
      </c>
      <c r="L56" s="131">
        <v>7729.6754202300008</v>
      </c>
      <c r="M56" s="131">
        <v>7693.3696602600003</v>
      </c>
      <c r="N56" s="131">
        <v>36.305759969999997</v>
      </c>
      <c r="O56" s="131">
        <v>0.28998323000000004</v>
      </c>
      <c r="P56" s="131">
        <v>12.71017239</v>
      </c>
      <c r="Q56" s="132"/>
      <c r="R56" s="132"/>
      <c r="S56" s="132"/>
      <c r="T56" s="132"/>
      <c r="U56" s="132"/>
      <c r="V56" s="132"/>
    </row>
    <row r="57" spans="1:22" hidden="1" outlineLevel="1">
      <c r="A57" s="9">
        <v>41944</v>
      </c>
      <c r="B57" s="131">
        <v>10214.02896826</v>
      </c>
      <c r="C57" s="32">
        <v>37.743287679999995</v>
      </c>
      <c r="D57" s="131">
        <v>26.204313939999999</v>
      </c>
      <c r="E57" s="131">
        <v>11.538973739999999</v>
      </c>
      <c r="F57" s="131">
        <v>2.5617309599999998</v>
      </c>
      <c r="G57" s="131">
        <v>1.2880446299999999</v>
      </c>
      <c r="H57" s="131">
        <v>1.2736863300000001</v>
      </c>
      <c r="I57" s="131">
        <v>2072.8319958100001</v>
      </c>
      <c r="J57" s="131">
        <v>139.88474134000001</v>
      </c>
      <c r="K57" s="131">
        <v>1932.9472544699997</v>
      </c>
      <c r="L57" s="131">
        <v>8100.8919538099999</v>
      </c>
      <c r="M57" s="131">
        <v>8065.4712684999995</v>
      </c>
      <c r="N57" s="131">
        <v>35.420685309999996</v>
      </c>
      <c r="O57" s="131">
        <v>-1.13063307</v>
      </c>
      <c r="P57" s="131">
        <v>17.208989620000001</v>
      </c>
      <c r="Q57" s="132"/>
      <c r="R57" s="132"/>
      <c r="S57" s="132"/>
      <c r="T57" s="132"/>
      <c r="U57" s="132"/>
      <c r="V57" s="132"/>
    </row>
    <row r="58" spans="1:22" hidden="1" outlineLevel="1">
      <c r="A58" s="9">
        <v>41974</v>
      </c>
      <c r="B58" s="131">
        <v>9885.3555068400001</v>
      </c>
      <c r="C58" s="32">
        <v>36.938364679999999</v>
      </c>
      <c r="D58" s="131">
        <v>24.078044480000003</v>
      </c>
      <c r="E58" s="131">
        <v>12.8603202</v>
      </c>
      <c r="F58" s="131">
        <v>1.7951625199999999</v>
      </c>
      <c r="G58" s="131">
        <v>0.60080993000000005</v>
      </c>
      <c r="H58" s="131">
        <v>1.19435259</v>
      </c>
      <c r="I58" s="131">
        <v>1826.9178754899999</v>
      </c>
      <c r="J58" s="131">
        <v>141.5132064</v>
      </c>
      <c r="K58" s="131">
        <v>1685.40466909</v>
      </c>
      <c r="L58" s="131">
        <v>8019.7041041499997</v>
      </c>
      <c r="M58" s="131">
        <v>7989.3717782300009</v>
      </c>
      <c r="N58" s="131">
        <v>30.332325920000002</v>
      </c>
      <c r="O58" s="131">
        <v>-0.70682271000000008</v>
      </c>
      <c r="P58" s="131">
        <v>19.776577899999999</v>
      </c>
      <c r="Q58" s="132"/>
      <c r="R58" s="132"/>
      <c r="S58" s="132"/>
      <c r="T58" s="132"/>
      <c r="U58" s="132"/>
      <c r="V58" s="132"/>
    </row>
    <row r="59" spans="1:22" hidden="1" outlineLevel="1">
      <c r="A59" s="9">
        <v>42005</v>
      </c>
      <c r="B59" s="131">
        <v>9722.2890516000007</v>
      </c>
      <c r="C59" s="32">
        <v>36.226901920000003</v>
      </c>
      <c r="D59" s="131">
        <v>24.459786129999998</v>
      </c>
      <c r="E59" s="131">
        <v>11.767115789999998</v>
      </c>
      <c r="F59" s="131">
        <v>3.2644643200000001</v>
      </c>
      <c r="G59" s="131">
        <v>2.5518423000000001</v>
      </c>
      <c r="H59" s="131">
        <v>0.71262201999999997</v>
      </c>
      <c r="I59" s="131">
        <v>1754.5913040400001</v>
      </c>
      <c r="J59" s="131">
        <v>139.72954784000001</v>
      </c>
      <c r="K59" s="131">
        <v>1614.8617561999999</v>
      </c>
      <c r="L59" s="131">
        <v>7928.2063813200002</v>
      </c>
      <c r="M59" s="131">
        <v>7898.1141713500001</v>
      </c>
      <c r="N59" s="131">
        <v>30.092209969999999</v>
      </c>
      <c r="O59" s="131">
        <v>-7.0520910000000048E-2</v>
      </c>
      <c r="P59" s="131">
        <v>20.644220370000003</v>
      </c>
      <c r="Q59" s="132"/>
      <c r="R59" s="132"/>
      <c r="S59" s="132"/>
      <c r="T59" s="132"/>
      <c r="U59" s="132"/>
      <c r="V59" s="132"/>
    </row>
    <row r="60" spans="1:22" hidden="1" outlineLevel="1">
      <c r="A60" s="9">
        <v>42036</v>
      </c>
      <c r="B60" s="131">
        <v>11834.866819479999</v>
      </c>
      <c r="C60" s="32">
        <v>36.555272739999999</v>
      </c>
      <c r="D60" s="131">
        <v>28.588330390000003</v>
      </c>
      <c r="E60" s="131">
        <v>7.9669423499999992</v>
      </c>
      <c r="F60" s="131">
        <v>4.9229887799999998</v>
      </c>
      <c r="G60" s="131">
        <v>3.8738034300000002</v>
      </c>
      <c r="H60" s="131">
        <v>1.0491853499999999</v>
      </c>
      <c r="I60" s="131">
        <v>1988.1225925799999</v>
      </c>
      <c r="J60" s="131">
        <v>198.80224616000004</v>
      </c>
      <c r="K60" s="131">
        <v>1789.3203464199999</v>
      </c>
      <c r="L60" s="131">
        <v>9805.2659653800001</v>
      </c>
      <c r="M60" s="131">
        <v>9775.3324334099998</v>
      </c>
      <c r="N60" s="131">
        <v>29.933531970000001</v>
      </c>
      <c r="O60" s="131">
        <v>-1.85063746</v>
      </c>
      <c r="P60" s="131">
        <v>34.039308579999997</v>
      </c>
      <c r="Q60" s="132"/>
      <c r="R60" s="132"/>
      <c r="S60" s="132"/>
      <c r="T60" s="132"/>
      <c r="U60" s="132"/>
      <c r="V60" s="132"/>
    </row>
    <row r="61" spans="1:22" hidden="1" outlineLevel="1">
      <c r="A61" s="9">
        <v>42064</v>
      </c>
      <c r="B61" s="131">
        <v>10632.89443525</v>
      </c>
      <c r="C61" s="32">
        <v>31.381184760000004</v>
      </c>
      <c r="D61" s="131">
        <v>26.212278910000002</v>
      </c>
      <c r="E61" s="131">
        <v>5.1689058499999998</v>
      </c>
      <c r="F61" s="131">
        <v>7.0598701799999999</v>
      </c>
      <c r="G61" s="131">
        <v>6.0044082599999999</v>
      </c>
      <c r="H61" s="131">
        <v>1.0554619199999999</v>
      </c>
      <c r="I61" s="131">
        <v>2077.6520986299997</v>
      </c>
      <c r="J61" s="131">
        <v>182.47249181999999</v>
      </c>
      <c r="K61" s="131">
        <v>1895.17960681</v>
      </c>
      <c r="L61" s="131">
        <v>8516.8012816800001</v>
      </c>
      <c r="M61" s="131">
        <v>8485.6698621899995</v>
      </c>
      <c r="N61" s="131">
        <v>31.131419489999999</v>
      </c>
      <c r="O61" s="131">
        <v>-55.825172520000002</v>
      </c>
      <c r="P61" s="131">
        <v>28.395433650000001</v>
      </c>
      <c r="Q61" s="132"/>
      <c r="R61" s="132"/>
      <c r="S61" s="132"/>
      <c r="T61" s="132"/>
      <c r="U61" s="132"/>
      <c r="V61" s="132"/>
    </row>
    <row r="62" spans="1:22" hidden="1" outlineLevel="1">
      <c r="A62" s="9">
        <v>42095</v>
      </c>
      <c r="B62" s="131">
        <v>10353.72317333</v>
      </c>
      <c r="C62" s="32">
        <v>32.761686949999998</v>
      </c>
      <c r="D62" s="131">
        <v>26.601012700000002</v>
      </c>
      <c r="E62" s="131">
        <v>6.1606742499999996</v>
      </c>
      <c r="F62" s="131">
        <v>12.586658549999999</v>
      </c>
      <c r="G62" s="131">
        <v>11.71852453</v>
      </c>
      <c r="H62" s="131">
        <v>0.86813401999999995</v>
      </c>
      <c r="I62" s="131">
        <v>2274.6585260500001</v>
      </c>
      <c r="J62" s="131">
        <v>197.73865354</v>
      </c>
      <c r="K62" s="131">
        <v>2076.91987251</v>
      </c>
      <c r="L62" s="131">
        <v>8033.7163017799994</v>
      </c>
      <c r="M62" s="131">
        <v>7997.8376042300006</v>
      </c>
      <c r="N62" s="131">
        <v>35.878697549999998</v>
      </c>
      <c r="O62" s="131">
        <v>-3.4810732500000001</v>
      </c>
      <c r="P62" s="131">
        <v>26.525964389999999</v>
      </c>
      <c r="Q62" s="132"/>
      <c r="R62" s="132"/>
      <c r="S62" s="132"/>
      <c r="T62" s="132"/>
      <c r="U62" s="132"/>
      <c r="V62" s="132"/>
    </row>
    <row r="63" spans="1:22" hidden="1" outlineLevel="1">
      <c r="A63" s="9">
        <v>42125</v>
      </c>
      <c r="B63" s="131">
        <v>10167.363469579999</v>
      </c>
      <c r="C63" s="32">
        <v>30.39035896</v>
      </c>
      <c r="D63" s="131">
        <v>24.390104470000001</v>
      </c>
      <c r="E63" s="131">
        <v>6.0002544900000006</v>
      </c>
      <c r="F63" s="131">
        <v>11.04629203</v>
      </c>
      <c r="G63" s="131">
        <v>9.80630472</v>
      </c>
      <c r="H63" s="131">
        <v>1.2399873100000001</v>
      </c>
      <c r="I63" s="131">
        <v>2192.46731017</v>
      </c>
      <c r="J63" s="131">
        <v>150.51594900000001</v>
      </c>
      <c r="K63" s="131">
        <v>2041.9513611699999</v>
      </c>
      <c r="L63" s="131">
        <v>7933.45950842</v>
      </c>
      <c r="M63" s="131">
        <v>7897.047102380001</v>
      </c>
      <c r="N63" s="131">
        <v>36.412406039999993</v>
      </c>
      <c r="O63" s="131">
        <v>-0.70622439999999997</v>
      </c>
      <c r="P63" s="131">
        <v>26.326617220000003</v>
      </c>
      <c r="Q63" s="132"/>
      <c r="R63" s="132"/>
      <c r="S63" s="132"/>
      <c r="T63" s="132"/>
      <c r="U63" s="132"/>
      <c r="V63" s="132"/>
    </row>
    <row r="64" spans="1:22" hidden="1" outlineLevel="1">
      <c r="A64" s="9">
        <v>42156</v>
      </c>
      <c r="B64" s="131">
        <v>10273.25436565</v>
      </c>
      <c r="C64" s="32">
        <v>32.266972350000003</v>
      </c>
      <c r="D64" s="131">
        <v>25.723933389999999</v>
      </c>
      <c r="E64" s="131">
        <v>6.5430389599999996</v>
      </c>
      <c r="F64" s="131">
        <v>13.634192039999999</v>
      </c>
      <c r="G64" s="131">
        <v>12.316782029999999</v>
      </c>
      <c r="H64" s="131">
        <v>1.3174100099999999</v>
      </c>
      <c r="I64" s="131">
        <v>2207.2819420199999</v>
      </c>
      <c r="J64" s="131">
        <v>198.54637514000001</v>
      </c>
      <c r="K64" s="131">
        <v>2008.7355668799999</v>
      </c>
      <c r="L64" s="131">
        <v>8020.0712592400005</v>
      </c>
      <c r="M64" s="131">
        <v>7984.3393497400002</v>
      </c>
      <c r="N64" s="131">
        <v>35.7319095</v>
      </c>
      <c r="O64" s="131">
        <v>-1.2541970099999999</v>
      </c>
      <c r="P64" s="131">
        <v>26.775318430000002</v>
      </c>
      <c r="Q64" s="132"/>
      <c r="R64" s="132"/>
      <c r="S64" s="132"/>
      <c r="T64" s="132"/>
      <c r="U64" s="132"/>
      <c r="V64" s="132"/>
    </row>
    <row r="65" spans="1:22" hidden="1" outlineLevel="1">
      <c r="A65" s="9">
        <v>42186</v>
      </c>
      <c r="B65" s="131">
        <v>10226.402772150001</v>
      </c>
      <c r="C65" s="32">
        <v>31.80113716</v>
      </c>
      <c r="D65" s="131">
        <v>25.847066659999996</v>
      </c>
      <c r="E65" s="131">
        <v>5.9540705000000003</v>
      </c>
      <c r="F65" s="131">
        <v>222.86469501000002</v>
      </c>
      <c r="G65" s="131">
        <v>9.5612565000000007</v>
      </c>
      <c r="H65" s="131">
        <v>213.30343851000001</v>
      </c>
      <c r="I65" s="131">
        <v>2185.9998768999999</v>
      </c>
      <c r="J65" s="131">
        <v>160.82660321999998</v>
      </c>
      <c r="K65" s="131">
        <v>2025.17327368</v>
      </c>
      <c r="L65" s="131">
        <v>7785.7370630799996</v>
      </c>
      <c r="M65" s="131">
        <v>7750.3794099999996</v>
      </c>
      <c r="N65" s="131">
        <v>35.357653079999999</v>
      </c>
      <c r="O65" s="131">
        <v>-14.287930850000002</v>
      </c>
      <c r="P65" s="131">
        <v>14.270586570000001</v>
      </c>
      <c r="Q65" s="132"/>
      <c r="R65" s="132"/>
      <c r="S65" s="132"/>
      <c r="T65" s="132"/>
      <c r="U65" s="132"/>
      <c r="V65" s="132"/>
    </row>
    <row r="66" spans="1:22" hidden="1" outlineLevel="1">
      <c r="A66" s="9">
        <v>42217</v>
      </c>
      <c r="B66" s="131">
        <v>10258.60477349</v>
      </c>
      <c r="C66" s="32">
        <v>30.364435690000001</v>
      </c>
      <c r="D66" s="131">
        <v>24.279935749999996</v>
      </c>
      <c r="E66" s="131">
        <v>6.0844999399999997</v>
      </c>
      <c r="F66" s="131">
        <v>295.71167660999998</v>
      </c>
      <c r="G66" s="131">
        <v>9.3510568200000002</v>
      </c>
      <c r="H66" s="131">
        <v>286.36061978999999</v>
      </c>
      <c r="I66" s="131">
        <v>2224.2667528000002</v>
      </c>
      <c r="J66" s="131">
        <v>139.12753680999998</v>
      </c>
      <c r="K66" s="131">
        <v>2085.1392159900001</v>
      </c>
      <c r="L66" s="131">
        <v>7708.261908389999</v>
      </c>
      <c r="M66" s="131">
        <v>7673.2237750900003</v>
      </c>
      <c r="N66" s="131">
        <v>35.038133300000005</v>
      </c>
      <c r="O66" s="131">
        <v>3.4533025300000002</v>
      </c>
      <c r="P66" s="131">
        <v>14.065714440000001</v>
      </c>
      <c r="Q66" s="132"/>
      <c r="R66" s="132"/>
      <c r="S66" s="132"/>
      <c r="T66" s="132"/>
      <c r="U66" s="132"/>
      <c r="V66" s="132"/>
    </row>
    <row r="67" spans="1:22" hidden="1" outlineLevel="1">
      <c r="A67" s="9">
        <v>42248</v>
      </c>
      <c r="B67" s="131">
        <v>10177.76766073</v>
      </c>
      <c r="C67" s="32">
        <v>32.501652350000001</v>
      </c>
      <c r="D67" s="131">
        <v>24.165131179999999</v>
      </c>
      <c r="E67" s="131">
        <v>8.3365211699999993</v>
      </c>
      <c r="F67" s="131">
        <v>307.52567206999998</v>
      </c>
      <c r="G67" s="131">
        <v>8.3734358899999997</v>
      </c>
      <c r="H67" s="131">
        <v>299.15223618000005</v>
      </c>
      <c r="I67" s="131">
        <v>2108.0625846600001</v>
      </c>
      <c r="J67" s="131">
        <v>147.96898846000002</v>
      </c>
      <c r="K67" s="131">
        <v>1960.0935962000001</v>
      </c>
      <c r="L67" s="131">
        <v>7729.6777516500006</v>
      </c>
      <c r="M67" s="131">
        <v>7692.5027087199996</v>
      </c>
      <c r="N67" s="131">
        <v>37.175042929999996</v>
      </c>
      <c r="O67" s="131">
        <v>1.0313442000000002</v>
      </c>
      <c r="P67" s="131">
        <v>14.61204042</v>
      </c>
      <c r="Q67" s="132"/>
      <c r="R67" s="132"/>
      <c r="S67" s="132"/>
      <c r="T67" s="132"/>
      <c r="U67" s="132"/>
      <c r="V67" s="132"/>
    </row>
    <row r="68" spans="1:22" hidden="1" outlineLevel="1">
      <c r="A68" s="9">
        <v>42278</v>
      </c>
      <c r="B68" s="131">
        <v>10996.0389553</v>
      </c>
      <c r="C68" s="32">
        <v>34.232098260000001</v>
      </c>
      <c r="D68" s="131">
        <v>23.535457909999998</v>
      </c>
      <c r="E68" s="131">
        <v>10.696640350000001</v>
      </c>
      <c r="F68" s="131">
        <v>303.18717742000001</v>
      </c>
      <c r="G68" s="131">
        <v>7.3249488999999999</v>
      </c>
      <c r="H68" s="131">
        <v>295.86222851999997</v>
      </c>
      <c r="I68" s="131">
        <v>2579.4869247199999</v>
      </c>
      <c r="J68" s="131">
        <v>185.81574220000002</v>
      </c>
      <c r="K68" s="131">
        <v>2393.67118252</v>
      </c>
      <c r="L68" s="131">
        <v>8079.1327548999998</v>
      </c>
      <c r="M68" s="131">
        <v>8040.0011151899998</v>
      </c>
      <c r="N68" s="131">
        <v>39.131639710000002</v>
      </c>
      <c r="O68" s="131">
        <v>6.3470446099999993</v>
      </c>
      <c r="P68" s="131">
        <v>15.53582439</v>
      </c>
      <c r="Q68" s="32"/>
      <c r="R68" s="32"/>
      <c r="S68" s="32"/>
      <c r="T68" s="32"/>
      <c r="U68" s="32"/>
      <c r="V68" s="32"/>
    </row>
    <row r="69" spans="1:22" hidden="1" outlineLevel="1">
      <c r="A69" s="9">
        <v>42309</v>
      </c>
      <c r="B69" s="131">
        <v>10557.034768940001</v>
      </c>
      <c r="C69" s="32">
        <v>36.209158789999996</v>
      </c>
      <c r="D69" s="131">
        <v>21.885021199999997</v>
      </c>
      <c r="E69" s="131">
        <v>14.324137590000001</v>
      </c>
      <c r="F69" s="131">
        <v>294.81272981999996</v>
      </c>
      <c r="G69" s="131">
        <v>8.8020190500000002</v>
      </c>
      <c r="H69" s="131">
        <v>286.01071076999995</v>
      </c>
      <c r="I69" s="131">
        <v>2324.0588489799998</v>
      </c>
      <c r="J69" s="131">
        <v>179.55448021999999</v>
      </c>
      <c r="K69" s="131">
        <v>2144.50436876</v>
      </c>
      <c r="L69" s="131">
        <v>7901.9540313500002</v>
      </c>
      <c r="M69" s="131">
        <v>7862.3494231700006</v>
      </c>
      <c r="N69" s="131">
        <v>39.60460818</v>
      </c>
      <c r="O69" s="131">
        <v>-2.94445201</v>
      </c>
      <c r="P69" s="131">
        <v>10.99635928</v>
      </c>
      <c r="Q69" s="32"/>
      <c r="R69" s="32"/>
      <c r="S69" s="32"/>
      <c r="T69" s="32"/>
      <c r="U69" s="32"/>
      <c r="V69" s="32"/>
    </row>
    <row r="70" spans="1:22" hidden="1" outlineLevel="1">
      <c r="A70" s="9">
        <v>42339</v>
      </c>
      <c r="B70" s="131">
        <v>10438.591486490001</v>
      </c>
      <c r="C70" s="32">
        <v>40.811488499999996</v>
      </c>
      <c r="D70" s="131">
        <v>25.2487487</v>
      </c>
      <c r="E70" s="131">
        <v>15.562739799999999</v>
      </c>
      <c r="F70" s="131">
        <v>4.8163829099999997</v>
      </c>
      <c r="G70" s="131">
        <v>4.3116373499999998</v>
      </c>
      <c r="H70" s="131">
        <v>0.50474556000000004</v>
      </c>
      <c r="I70" s="131">
        <v>2141.8437767699997</v>
      </c>
      <c r="J70" s="131">
        <v>156.46038518</v>
      </c>
      <c r="K70" s="131">
        <v>1985.38339159</v>
      </c>
      <c r="L70" s="131">
        <v>8251.11983831</v>
      </c>
      <c r="M70" s="131">
        <v>8215.6595713900006</v>
      </c>
      <c r="N70" s="131">
        <v>35.460266920000002</v>
      </c>
      <c r="O70" s="131">
        <v>-2.64332988</v>
      </c>
      <c r="P70" s="131">
        <v>11.38287107</v>
      </c>
      <c r="Q70" s="32"/>
      <c r="R70" s="32"/>
      <c r="S70" s="32"/>
      <c r="T70" s="32"/>
      <c r="U70" s="32"/>
      <c r="V70" s="32"/>
    </row>
    <row r="71" spans="1:22" hidden="1" outlineLevel="1">
      <c r="A71" s="9">
        <v>42370</v>
      </c>
      <c r="B71" s="131">
        <v>10682.5396624</v>
      </c>
      <c r="C71" s="32">
        <v>37.392722550000002</v>
      </c>
      <c r="D71" s="131">
        <v>24.530009960000001</v>
      </c>
      <c r="E71" s="131">
        <v>12.862712590000001</v>
      </c>
      <c r="F71" s="131">
        <v>258.74888326000001</v>
      </c>
      <c r="G71" s="131">
        <v>5.1978192300000003</v>
      </c>
      <c r="H71" s="131">
        <v>253.55106403000002</v>
      </c>
      <c r="I71" s="131">
        <v>2100.66802478</v>
      </c>
      <c r="J71" s="131">
        <v>159.93291145000001</v>
      </c>
      <c r="K71" s="131">
        <v>1940.7351133299999</v>
      </c>
      <c r="L71" s="131">
        <v>8285.7300318100006</v>
      </c>
      <c r="M71" s="131">
        <v>8247.739879140001</v>
      </c>
      <c r="N71" s="131">
        <v>37.990152669999993</v>
      </c>
      <c r="O71" s="131">
        <v>-4.9500238000000003</v>
      </c>
      <c r="P71" s="131">
        <v>11.215651340000001</v>
      </c>
      <c r="Q71" s="32"/>
      <c r="R71" s="32"/>
      <c r="S71" s="32"/>
      <c r="T71" s="32"/>
      <c r="U71" s="32"/>
      <c r="V71" s="32"/>
    </row>
    <row r="72" spans="1:22" hidden="1" outlineLevel="1">
      <c r="A72" s="9">
        <v>42401</v>
      </c>
      <c r="B72" s="131">
        <v>11034.485237270001</v>
      </c>
      <c r="C72" s="32">
        <v>43.52687744</v>
      </c>
      <c r="D72" s="131">
        <v>25.865143310000001</v>
      </c>
      <c r="E72" s="131">
        <v>17.661734129999999</v>
      </c>
      <c r="F72" s="131">
        <v>267.15275326</v>
      </c>
      <c r="G72" s="131">
        <v>4.0593712699999998</v>
      </c>
      <c r="H72" s="131">
        <v>263.09338199000001</v>
      </c>
      <c r="I72" s="131">
        <v>2149.4057074699999</v>
      </c>
      <c r="J72" s="131">
        <v>177.71537201999999</v>
      </c>
      <c r="K72" s="131">
        <v>1971.69033545</v>
      </c>
      <c r="L72" s="131">
        <v>8574.3998991000008</v>
      </c>
      <c r="M72" s="131">
        <v>8536.5503938799993</v>
      </c>
      <c r="N72" s="131">
        <v>37.849505220000005</v>
      </c>
      <c r="O72" s="131">
        <v>-3.3286442000000003</v>
      </c>
      <c r="P72" s="131">
        <v>11.76549112</v>
      </c>
      <c r="Q72" s="32"/>
      <c r="R72" s="32"/>
      <c r="S72" s="32"/>
      <c r="T72" s="32"/>
      <c r="U72" s="32"/>
      <c r="V72" s="32"/>
    </row>
    <row r="73" spans="1:22" hidden="1" outlineLevel="1">
      <c r="A73" s="9">
        <v>42430</v>
      </c>
      <c r="B73" s="131">
        <v>11077.62134111</v>
      </c>
      <c r="C73" s="32">
        <v>41.200669040000001</v>
      </c>
      <c r="D73" s="131">
        <v>26.05214419</v>
      </c>
      <c r="E73" s="131">
        <v>15.148524850000001</v>
      </c>
      <c r="F73" s="131">
        <v>291.67759681000001</v>
      </c>
      <c r="G73" s="131">
        <v>6.0285902500000006</v>
      </c>
      <c r="H73" s="131">
        <v>285.64900655999998</v>
      </c>
      <c r="I73" s="131">
        <v>2249.9682115400001</v>
      </c>
      <c r="J73" s="131">
        <v>184.73126051</v>
      </c>
      <c r="K73" s="131">
        <v>2065.2369510299995</v>
      </c>
      <c r="L73" s="131">
        <v>8494.7748637200002</v>
      </c>
      <c r="M73" s="131">
        <v>8454.49094229</v>
      </c>
      <c r="N73" s="131">
        <v>40.283921430000007</v>
      </c>
      <c r="O73" s="131">
        <v>-13.80096309</v>
      </c>
      <c r="P73" s="131">
        <v>10.96736316</v>
      </c>
      <c r="Q73" s="32"/>
      <c r="R73" s="32"/>
      <c r="S73" s="32"/>
      <c r="T73" s="32"/>
      <c r="U73" s="32"/>
      <c r="V73" s="32"/>
    </row>
    <row r="74" spans="1:22" hidden="1" outlineLevel="1">
      <c r="A74" s="9">
        <v>42461</v>
      </c>
      <c r="B74" s="131">
        <v>11277.451666180001</v>
      </c>
      <c r="C74" s="32">
        <v>33.345109170000001</v>
      </c>
      <c r="D74" s="131">
        <v>26.480210210000003</v>
      </c>
      <c r="E74" s="131">
        <v>6.8648989599999997</v>
      </c>
      <c r="F74" s="131">
        <v>311.46445609999995</v>
      </c>
      <c r="G74" s="131">
        <v>3.8388868700000001</v>
      </c>
      <c r="H74" s="131">
        <v>307.62556923</v>
      </c>
      <c r="I74" s="131">
        <v>2459.8534467299996</v>
      </c>
      <c r="J74" s="131">
        <v>203.31886465999997</v>
      </c>
      <c r="K74" s="131">
        <v>2256.5345820699999</v>
      </c>
      <c r="L74" s="131">
        <v>8472.7886541799999</v>
      </c>
      <c r="M74" s="131">
        <v>8429.3083022300016</v>
      </c>
      <c r="N74" s="131">
        <v>43.480351950000006</v>
      </c>
      <c r="O74" s="131">
        <v>-12.25632733</v>
      </c>
      <c r="P74" s="131">
        <v>10.77091693</v>
      </c>
      <c r="Q74" s="32"/>
      <c r="R74" s="32"/>
      <c r="S74" s="32"/>
      <c r="T74" s="32"/>
      <c r="U74" s="32"/>
      <c r="V74" s="32"/>
    </row>
    <row r="75" spans="1:22" hidden="1" outlineLevel="1">
      <c r="A75" s="9">
        <v>42491</v>
      </c>
      <c r="B75" s="131">
        <v>11458.329714019999</v>
      </c>
      <c r="C75" s="32">
        <v>38.728628790000002</v>
      </c>
      <c r="D75" s="131">
        <v>24.859475920000001</v>
      </c>
      <c r="E75" s="131">
        <v>13.869152870000001</v>
      </c>
      <c r="F75" s="131">
        <v>334.35113183999999</v>
      </c>
      <c r="G75" s="131">
        <v>5.1125114200000006</v>
      </c>
      <c r="H75" s="131">
        <v>329.23862042000002</v>
      </c>
      <c r="I75" s="131">
        <v>2513.2145920899998</v>
      </c>
      <c r="J75" s="131">
        <v>230.73284931999999</v>
      </c>
      <c r="K75" s="131">
        <v>2282.4817427700004</v>
      </c>
      <c r="L75" s="131">
        <v>8572.0353613000007</v>
      </c>
      <c r="M75" s="131">
        <v>8529.8433822000006</v>
      </c>
      <c r="N75" s="131">
        <v>42.191979099999998</v>
      </c>
      <c r="O75" s="131">
        <v>-5.3824865499999994</v>
      </c>
      <c r="P75" s="131">
        <v>10.6438775</v>
      </c>
      <c r="Q75" s="32"/>
      <c r="R75" s="32"/>
      <c r="S75" s="32"/>
      <c r="T75" s="32"/>
      <c r="U75" s="32"/>
      <c r="V75" s="32"/>
    </row>
    <row r="76" spans="1:22" hidden="1" outlineLevel="1">
      <c r="A76" s="9">
        <v>42522</v>
      </c>
      <c r="B76" s="131">
        <v>11732.217348509999</v>
      </c>
      <c r="C76" s="32">
        <v>34.30672285</v>
      </c>
      <c r="D76" s="131">
        <v>22.699080009999999</v>
      </c>
      <c r="E76" s="131">
        <v>11.60764284</v>
      </c>
      <c r="F76" s="131">
        <v>314.36947333000001</v>
      </c>
      <c r="G76" s="131">
        <v>9.1231156899999988</v>
      </c>
      <c r="H76" s="131">
        <v>305.24635763999999</v>
      </c>
      <c r="I76" s="131">
        <v>2673.8033052999999</v>
      </c>
      <c r="J76" s="131">
        <v>219.21297744</v>
      </c>
      <c r="K76" s="131">
        <v>2454.5903278599999</v>
      </c>
      <c r="L76" s="131">
        <v>8709.7378470299991</v>
      </c>
      <c r="M76" s="131">
        <v>8666.8420237400005</v>
      </c>
      <c r="N76" s="131">
        <v>42.895823290000003</v>
      </c>
      <c r="O76" s="131">
        <v>-4.7351741499999997</v>
      </c>
      <c r="P76" s="131">
        <v>10.54200273</v>
      </c>
      <c r="Q76" s="32"/>
      <c r="R76" s="32"/>
      <c r="S76" s="32"/>
      <c r="T76" s="32"/>
      <c r="U76" s="32"/>
      <c r="V76" s="32"/>
    </row>
    <row r="77" spans="1:22" hidden="1" outlineLevel="1">
      <c r="A77" s="9">
        <v>42552</v>
      </c>
      <c r="B77" s="131">
        <v>11457.83065571</v>
      </c>
      <c r="C77" s="32">
        <v>33.122227949999996</v>
      </c>
      <c r="D77" s="131">
        <v>22.743795089999999</v>
      </c>
      <c r="E77" s="131">
        <v>10.378432859999998</v>
      </c>
      <c r="F77" s="131">
        <v>325.31184324999998</v>
      </c>
      <c r="G77" s="131">
        <v>11.236973840000001</v>
      </c>
      <c r="H77" s="131">
        <v>314.07486941000002</v>
      </c>
      <c r="I77" s="131">
        <v>2375.93699152</v>
      </c>
      <c r="J77" s="131">
        <v>180.58124364000003</v>
      </c>
      <c r="K77" s="131">
        <v>2195.3557478799994</v>
      </c>
      <c r="L77" s="131">
        <v>8723.4595929899988</v>
      </c>
      <c r="M77" s="131">
        <v>8677.3451694099986</v>
      </c>
      <c r="N77" s="131">
        <v>46.11442358</v>
      </c>
      <c r="O77" s="131">
        <v>-9.9449311900000001</v>
      </c>
      <c r="P77" s="131">
        <v>10.24473712</v>
      </c>
      <c r="Q77" s="32"/>
      <c r="R77" s="32"/>
      <c r="S77" s="32"/>
      <c r="T77" s="32"/>
      <c r="U77" s="32"/>
      <c r="V77" s="32"/>
    </row>
    <row r="78" spans="1:22" hidden="1" outlineLevel="1">
      <c r="A78" s="9">
        <v>42583</v>
      </c>
      <c r="B78" s="131">
        <v>11500.02171119</v>
      </c>
      <c r="C78" s="32">
        <v>30.044526180000002</v>
      </c>
      <c r="D78" s="131">
        <v>20.806992039999997</v>
      </c>
      <c r="E78" s="131">
        <v>9.2375341400000011</v>
      </c>
      <c r="F78" s="131">
        <v>411.76528745999997</v>
      </c>
      <c r="G78" s="131">
        <v>10.292302749999999</v>
      </c>
      <c r="H78" s="131">
        <v>401.47298470999993</v>
      </c>
      <c r="I78" s="131">
        <v>2253.4000508199997</v>
      </c>
      <c r="J78" s="131">
        <v>213.69012013</v>
      </c>
      <c r="K78" s="131">
        <v>2039.7099306899997</v>
      </c>
      <c r="L78" s="131">
        <v>8804.811846730001</v>
      </c>
      <c r="M78" s="131">
        <v>8750.0431864099992</v>
      </c>
      <c r="N78" s="131">
        <v>54.768660319999988</v>
      </c>
      <c r="O78" s="131">
        <v>-12.838779709999999</v>
      </c>
      <c r="P78" s="131">
        <v>10.65232935</v>
      </c>
      <c r="Q78" s="32"/>
      <c r="R78" s="32"/>
      <c r="S78" s="32"/>
      <c r="T78" s="32"/>
      <c r="U78" s="32"/>
      <c r="V78" s="32"/>
    </row>
    <row r="79" spans="1:22" hidden="1" outlineLevel="1">
      <c r="A79" s="9">
        <v>42614</v>
      </c>
      <c r="B79" s="131">
        <v>11768.57295199</v>
      </c>
      <c r="C79" s="32">
        <v>40.699529649999995</v>
      </c>
      <c r="D79" s="131">
        <v>28.389172689999999</v>
      </c>
      <c r="E79" s="131">
        <v>12.31035696</v>
      </c>
      <c r="F79" s="131">
        <v>423.22214314999997</v>
      </c>
      <c r="G79" s="131">
        <v>10.776908420000002</v>
      </c>
      <c r="H79" s="131">
        <v>412.44523473000004</v>
      </c>
      <c r="I79" s="131">
        <v>2353.9262901400002</v>
      </c>
      <c r="J79" s="131">
        <v>184.55432476999999</v>
      </c>
      <c r="K79" s="131">
        <v>2169.37196537</v>
      </c>
      <c r="L79" s="131">
        <v>8950.7249890499988</v>
      </c>
      <c r="M79" s="131">
        <v>8899.6716041</v>
      </c>
      <c r="N79" s="131">
        <v>51.053384950000002</v>
      </c>
      <c r="O79" s="131">
        <v>-6.0689446299999998</v>
      </c>
      <c r="P79" s="131">
        <v>10.673704520000001</v>
      </c>
      <c r="Q79" s="32"/>
      <c r="R79" s="32"/>
      <c r="S79" s="32"/>
      <c r="T79" s="32"/>
      <c r="U79" s="32"/>
      <c r="V79" s="32"/>
    </row>
    <row r="80" spans="1:22" hidden="1" outlineLevel="1">
      <c r="A80" s="9">
        <v>42644</v>
      </c>
      <c r="B80" s="131">
        <v>12033.18020137</v>
      </c>
      <c r="C80" s="32">
        <v>50.074070430000006</v>
      </c>
      <c r="D80" s="131">
        <v>30.297022699999999</v>
      </c>
      <c r="E80" s="131">
        <v>19.777047729999996</v>
      </c>
      <c r="F80" s="131">
        <v>444.18988875000002</v>
      </c>
      <c r="G80" s="131">
        <v>14.696696060000001</v>
      </c>
      <c r="H80" s="131">
        <v>429.49319269</v>
      </c>
      <c r="I80" s="131">
        <v>2579.21338793</v>
      </c>
      <c r="J80" s="131">
        <v>188.82765011999999</v>
      </c>
      <c r="K80" s="131">
        <v>2390.3857378099997</v>
      </c>
      <c r="L80" s="131">
        <v>8959.7028542600001</v>
      </c>
      <c r="M80" s="131">
        <v>8905.0723953500001</v>
      </c>
      <c r="N80" s="131">
        <v>54.630458909999994</v>
      </c>
      <c r="O80" s="131">
        <v>-13.98652616</v>
      </c>
      <c r="P80" s="131">
        <v>10.27612982</v>
      </c>
      <c r="Q80" s="32"/>
      <c r="R80" s="32"/>
      <c r="S80" s="32"/>
      <c r="T80" s="32"/>
      <c r="U80" s="32"/>
      <c r="V80" s="32"/>
    </row>
    <row r="81" spans="1:22" hidden="1" outlineLevel="1">
      <c r="A81" s="9">
        <v>42675</v>
      </c>
      <c r="B81" s="131">
        <v>11976.23920009</v>
      </c>
      <c r="C81" s="32">
        <v>51.282208220000001</v>
      </c>
      <c r="D81" s="131">
        <v>30.596012139999999</v>
      </c>
      <c r="E81" s="131">
        <v>20.686196080000002</v>
      </c>
      <c r="F81" s="131">
        <v>439.70771632999998</v>
      </c>
      <c r="G81" s="131">
        <v>10.961455390000001</v>
      </c>
      <c r="H81" s="131">
        <v>428.74626093999996</v>
      </c>
      <c r="I81" s="131">
        <v>2492.0554099299998</v>
      </c>
      <c r="J81" s="131">
        <v>220.68777947999999</v>
      </c>
      <c r="K81" s="131">
        <v>2271.36763045</v>
      </c>
      <c r="L81" s="131">
        <v>8993.1938656099992</v>
      </c>
      <c r="M81" s="131">
        <v>8928.2289600599997</v>
      </c>
      <c r="N81" s="131">
        <v>64.964905549999983</v>
      </c>
      <c r="O81" s="131">
        <v>-3.5628286000000005</v>
      </c>
      <c r="P81" s="131">
        <v>13.680098149999999</v>
      </c>
      <c r="Q81" s="32"/>
      <c r="R81" s="32"/>
      <c r="S81" s="32"/>
      <c r="T81" s="32"/>
      <c r="U81" s="32"/>
      <c r="V81" s="32"/>
    </row>
    <row r="82" spans="1:22" hidden="1" outlineLevel="1">
      <c r="A82" s="9">
        <v>42705</v>
      </c>
      <c r="B82" s="131">
        <v>11709.21408681</v>
      </c>
      <c r="C82" s="32">
        <v>52.642601030000002</v>
      </c>
      <c r="D82" s="131">
        <v>31.250107990000004</v>
      </c>
      <c r="E82" s="131">
        <v>21.392493040000002</v>
      </c>
      <c r="F82" s="131">
        <v>13.412573439999999</v>
      </c>
      <c r="G82" s="131">
        <v>13.224383469999999</v>
      </c>
      <c r="H82" s="131">
        <v>0.18818997000000001</v>
      </c>
      <c r="I82" s="131">
        <v>2483.7418158799996</v>
      </c>
      <c r="J82" s="131">
        <v>239.32099629000004</v>
      </c>
      <c r="K82" s="131">
        <v>2244.4208195900001</v>
      </c>
      <c r="L82" s="131">
        <v>9159.4170964599998</v>
      </c>
      <c r="M82" s="131">
        <v>9106.4440490300003</v>
      </c>
      <c r="N82" s="131">
        <v>52.973047429999994</v>
      </c>
      <c r="O82" s="131">
        <v>-15.522484479999999</v>
      </c>
      <c r="P82" s="131">
        <v>14.499720849999999</v>
      </c>
      <c r="Q82" s="32"/>
      <c r="R82" s="32"/>
      <c r="S82" s="32"/>
      <c r="T82" s="32"/>
      <c r="U82" s="32"/>
      <c r="V82" s="32"/>
    </row>
    <row r="83" spans="1:22" hidden="1" outlineLevel="1">
      <c r="A83" s="9">
        <v>42736</v>
      </c>
      <c r="B83" s="131">
        <v>11994.312219449999</v>
      </c>
      <c r="C83" s="32">
        <v>55.695921130000002</v>
      </c>
      <c r="D83" s="131">
        <v>31.739000510000004</v>
      </c>
      <c r="E83" s="131">
        <v>23.956920619999998</v>
      </c>
      <c r="F83" s="131">
        <v>258.13904485</v>
      </c>
      <c r="G83" s="131">
        <v>11.460148329999999</v>
      </c>
      <c r="H83" s="131">
        <v>246.67889652</v>
      </c>
      <c r="I83" s="131">
        <v>2679.4423494700004</v>
      </c>
      <c r="J83" s="131">
        <v>323.01362742999999</v>
      </c>
      <c r="K83" s="131">
        <v>2356.4287220400001</v>
      </c>
      <c r="L83" s="131">
        <v>9001.0349040000001</v>
      </c>
      <c r="M83" s="131">
        <v>8935.6165047899995</v>
      </c>
      <c r="N83" s="131">
        <v>65.418399210000004</v>
      </c>
      <c r="O83" s="131">
        <v>-11.167208</v>
      </c>
      <c r="P83" s="131">
        <v>11.5275699</v>
      </c>
      <c r="Q83" s="32"/>
      <c r="R83" s="32"/>
      <c r="S83" s="32"/>
      <c r="T83" s="32"/>
      <c r="U83" s="32"/>
      <c r="V83" s="32"/>
    </row>
    <row r="84" spans="1:22" hidden="1" outlineLevel="1">
      <c r="A84" s="9">
        <v>42767</v>
      </c>
      <c r="B84" s="131">
        <v>11944.26489441</v>
      </c>
      <c r="C84" s="32">
        <v>52.183816350000001</v>
      </c>
      <c r="D84" s="131">
        <v>32.047078130000003</v>
      </c>
      <c r="E84" s="131">
        <v>20.136738219999998</v>
      </c>
      <c r="F84" s="131">
        <v>405.62895602000003</v>
      </c>
      <c r="G84" s="131">
        <v>10.09758407</v>
      </c>
      <c r="H84" s="131">
        <v>395.53137194999999</v>
      </c>
      <c r="I84" s="131">
        <v>2459.1817566499994</v>
      </c>
      <c r="J84" s="131">
        <v>279.33376233000001</v>
      </c>
      <c r="K84" s="131">
        <v>2179.84799432</v>
      </c>
      <c r="L84" s="131">
        <v>9027.2703653899989</v>
      </c>
      <c r="M84" s="131">
        <v>8960.8205615299994</v>
      </c>
      <c r="N84" s="131">
        <v>66.449803860000003</v>
      </c>
      <c r="O84" s="131">
        <v>-3.48468745</v>
      </c>
      <c r="P84" s="131">
        <v>11.089964699999999</v>
      </c>
      <c r="Q84" s="32"/>
      <c r="R84" s="32"/>
      <c r="S84" s="32"/>
      <c r="T84" s="32"/>
      <c r="U84" s="32"/>
      <c r="V84" s="32"/>
    </row>
    <row r="85" spans="1:22" hidden="1" outlineLevel="1">
      <c r="A85" s="9">
        <v>42795</v>
      </c>
      <c r="B85" s="131">
        <v>12109.539681050001</v>
      </c>
      <c r="C85" s="32">
        <v>42.930737739999998</v>
      </c>
      <c r="D85" s="131">
        <v>26.730880239999998</v>
      </c>
      <c r="E85" s="131">
        <v>16.1998575</v>
      </c>
      <c r="F85" s="131">
        <v>342.21526310999997</v>
      </c>
      <c r="G85" s="131">
        <v>9.1303272900000003</v>
      </c>
      <c r="H85" s="131">
        <v>333.08493582</v>
      </c>
      <c r="I85" s="131">
        <v>2630.9091535900006</v>
      </c>
      <c r="J85" s="131">
        <v>280.63119809</v>
      </c>
      <c r="K85" s="131">
        <v>2350.2779555000002</v>
      </c>
      <c r="L85" s="131">
        <v>9093.4845266100001</v>
      </c>
      <c r="M85" s="131">
        <v>9028.7828527399997</v>
      </c>
      <c r="N85" s="131">
        <v>64.701673870000008</v>
      </c>
      <c r="O85" s="131">
        <v>-16.56362288</v>
      </c>
      <c r="P85" s="131">
        <v>10.360893879999999</v>
      </c>
      <c r="Q85" s="32"/>
      <c r="R85" s="32"/>
      <c r="S85" s="32"/>
      <c r="T85" s="32"/>
      <c r="U85" s="32"/>
      <c r="V85" s="32"/>
    </row>
    <row r="86" spans="1:22" hidden="1" outlineLevel="1">
      <c r="A86" s="9">
        <v>42826</v>
      </c>
      <c r="B86" s="131">
        <v>12179.44330176</v>
      </c>
      <c r="C86" s="32">
        <v>47.251230810000003</v>
      </c>
      <c r="D86" s="131">
        <v>31.937691180000002</v>
      </c>
      <c r="E86" s="131">
        <v>15.313539630000001</v>
      </c>
      <c r="F86" s="131">
        <v>338.43891856000005</v>
      </c>
      <c r="G86" s="131">
        <v>12.861786609999999</v>
      </c>
      <c r="H86" s="131">
        <v>325.57713195000002</v>
      </c>
      <c r="I86" s="131">
        <v>2592.6561989099996</v>
      </c>
      <c r="J86" s="131">
        <v>268.56687450999999</v>
      </c>
      <c r="K86" s="131">
        <v>2324.0893243999999</v>
      </c>
      <c r="L86" s="131">
        <v>9201.0969534800006</v>
      </c>
      <c r="M86" s="131">
        <v>9138.2211972700006</v>
      </c>
      <c r="N86" s="131">
        <v>62.875756210000013</v>
      </c>
      <c r="O86" s="131">
        <v>-9.2044485300000005</v>
      </c>
      <c r="P86" s="131">
        <v>10.888241140000002</v>
      </c>
      <c r="Q86" s="32"/>
      <c r="R86" s="32"/>
      <c r="S86" s="32"/>
      <c r="T86" s="32"/>
      <c r="U86" s="32"/>
      <c r="V86" s="32"/>
    </row>
    <row r="87" spans="1:22" hidden="1" outlineLevel="1">
      <c r="A87" s="9">
        <v>42856</v>
      </c>
      <c r="B87" s="131">
        <v>12361.37160436</v>
      </c>
      <c r="C87" s="32">
        <v>50.509598109999999</v>
      </c>
      <c r="D87" s="131">
        <v>35.81230807</v>
      </c>
      <c r="E87" s="131">
        <v>14.69729004</v>
      </c>
      <c r="F87" s="131">
        <v>306.35428457000006</v>
      </c>
      <c r="G87" s="131">
        <v>13.171276750000001</v>
      </c>
      <c r="H87" s="131">
        <v>293.18300782</v>
      </c>
      <c r="I87" s="131">
        <v>2822.5092990100002</v>
      </c>
      <c r="J87" s="131">
        <v>258.15667436000001</v>
      </c>
      <c r="K87" s="131">
        <v>2564.3526246500001</v>
      </c>
      <c r="L87" s="131">
        <v>9181.9984226699999</v>
      </c>
      <c r="M87" s="131">
        <v>9117.6256381500007</v>
      </c>
      <c r="N87" s="131">
        <v>64.372784519999996</v>
      </c>
      <c r="O87" s="131">
        <v>-12.796624959999999</v>
      </c>
      <c r="P87" s="131">
        <v>10.759854669999999</v>
      </c>
      <c r="Q87" s="32"/>
      <c r="R87" s="32"/>
      <c r="S87" s="32"/>
      <c r="T87" s="32"/>
      <c r="U87" s="32"/>
      <c r="V87" s="32"/>
    </row>
    <row r="88" spans="1:22" hidden="1" outlineLevel="1">
      <c r="A88" s="9">
        <v>42887</v>
      </c>
      <c r="B88" s="131">
        <v>12702.5945969</v>
      </c>
      <c r="C88" s="32">
        <v>50.569602240000002</v>
      </c>
      <c r="D88" s="131">
        <v>28.827590790000002</v>
      </c>
      <c r="E88" s="131">
        <v>21.74201145</v>
      </c>
      <c r="F88" s="131">
        <v>303.57083246999997</v>
      </c>
      <c r="G88" s="131">
        <v>12.89594204</v>
      </c>
      <c r="H88" s="131">
        <v>290.67489043</v>
      </c>
      <c r="I88" s="131">
        <v>2983.8345616500001</v>
      </c>
      <c r="J88" s="131">
        <v>245.14145323</v>
      </c>
      <c r="K88" s="131">
        <v>2738.6931084200005</v>
      </c>
      <c r="L88" s="131">
        <v>9364.6196005400016</v>
      </c>
      <c r="M88" s="131">
        <v>9295.8066842599983</v>
      </c>
      <c r="N88" s="131">
        <v>68.812916279999996</v>
      </c>
      <c r="O88" s="131">
        <v>-90.978971439999995</v>
      </c>
      <c r="P88" s="131">
        <v>10.39752459</v>
      </c>
      <c r="Q88" s="32"/>
      <c r="R88" s="32"/>
      <c r="S88" s="32"/>
      <c r="T88" s="32"/>
      <c r="U88" s="32"/>
      <c r="V88" s="32"/>
    </row>
    <row r="89" spans="1:22" hidden="1" outlineLevel="1">
      <c r="A89" s="9">
        <v>42917</v>
      </c>
      <c r="B89" s="131">
        <v>12740.288215209999</v>
      </c>
      <c r="C89" s="32">
        <v>43.330086409999993</v>
      </c>
      <c r="D89" s="131">
        <v>28.016558579999998</v>
      </c>
      <c r="E89" s="131">
        <v>15.31352783</v>
      </c>
      <c r="F89" s="131">
        <v>319.15998954999998</v>
      </c>
      <c r="G89" s="131">
        <v>13.27534779</v>
      </c>
      <c r="H89" s="131">
        <v>305.88464175999997</v>
      </c>
      <c r="I89" s="131">
        <v>3112.2085163500005</v>
      </c>
      <c r="J89" s="131">
        <v>285.55729119</v>
      </c>
      <c r="K89" s="131">
        <v>2826.6512251600006</v>
      </c>
      <c r="L89" s="131">
        <v>9265.5896228999991</v>
      </c>
      <c r="M89" s="131">
        <v>9192.6591020300002</v>
      </c>
      <c r="N89" s="131">
        <v>72.930520869999995</v>
      </c>
      <c r="O89" s="131">
        <v>-6.6089288399999999</v>
      </c>
      <c r="P89" s="131">
        <v>10.602324660000001</v>
      </c>
      <c r="Q89" s="32"/>
      <c r="R89" s="32"/>
      <c r="S89" s="32"/>
      <c r="T89" s="32"/>
      <c r="U89" s="32"/>
      <c r="V89" s="32"/>
    </row>
    <row r="90" spans="1:22" hidden="1" outlineLevel="1">
      <c r="A90" s="9">
        <v>42948</v>
      </c>
      <c r="B90" s="131">
        <v>12512.57640072</v>
      </c>
      <c r="C90" s="32">
        <v>39.624865349999993</v>
      </c>
      <c r="D90" s="131">
        <v>30.068144709999999</v>
      </c>
      <c r="E90" s="131">
        <v>9.55672064</v>
      </c>
      <c r="F90" s="131">
        <v>335.71273769999999</v>
      </c>
      <c r="G90" s="131">
        <v>15.364194450000001</v>
      </c>
      <c r="H90" s="131">
        <v>320.34854324999998</v>
      </c>
      <c r="I90" s="131">
        <v>2904.5647731300005</v>
      </c>
      <c r="J90" s="131">
        <v>309.65121141000003</v>
      </c>
      <c r="K90" s="131">
        <v>2594.91356172</v>
      </c>
      <c r="L90" s="131">
        <v>9232.6740245399997</v>
      </c>
      <c r="M90" s="131">
        <v>9157.3604200200007</v>
      </c>
      <c r="N90" s="131">
        <v>75.313604519999998</v>
      </c>
      <c r="O90" s="131">
        <v>-5.5212197500000002</v>
      </c>
      <c r="P90" s="131">
        <v>11.27363566</v>
      </c>
      <c r="Q90" s="32"/>
      <c r="R90" s="32"/>
      <c r="S90" s="32"/>
      <c r="T90" s="32"/>
      <c r="U90" s="32"/>
      <c r="V90" s="32"/>
    </row>
    <row r="91" spans="1:22" hidden="1" outlineLevel="1">
      <c r="A91" s="9">
        <v>42979</v>
      </c>
      <c r="B91" s="131">
        <v>12653.256071260001</v>
      </c>
      <c r="C91" s="32">
        <v>45.043992130000007</v>
      </c>
      <c r="D91" s="131">
        <v>28.453866490000003</v>
      </c>
      <c r="E91" s="131">
        <v>16.59012564</v>
      </c>
      <c r="F91" s="131">
        <v>291.03352694999995</v>
      </c>
      <c r="G91" s="131">
        <v>15.353145510000001</v>
      </c>
      <c r="H91" s="131">
        <v>275.68038143999996</v>
      </c>
      <c r="I91" s="131">
        <v>2872.9073117299995</v>
      </c>
      <c r="J91" s="131">
        <v>231.2308208</v>
      </c>
      <c r="K91" s="131">
        <v>2641.67649093</v>
      </c>
      <c r="L91" s="131">
        <v>9444.2712404500016</v>
      </c>
      <c r="M91" s="131">
        <v>9374.0510902700007</v>
      </c>
      <c r="N91" s="131">
        <v>70.22015017999999</v>
      </c>
      <c r="O91" s="131">
        <v>-9.6154171300000009</v>
      </c>
      <c r="P91" s="131">
        <v>10.973365770000001</v>
      </c>
      <c r="Q91" s="32"/>
      <c r="R91" s="32"/>
      <c r="S91" s="32"/>
      <c r="T91" s="32"/>
      <c r="U91" s="32"/>
      <c r="V91" s="32"/>
    </row>
    <row r="92" spans="1:22" hidden="1" outlineLevel="1">
      <c r="A92" s="9">
        <v>43009</v>
      </c>
      <c r="B92" s="131">
        <v>12846.947056090001</v>
      </c>
      <c r="C92" s="32">
        <v>46.471651649999998</v>
      </c>
      <c r="D92" s="131">
        <v>32.100000519999995</v>
      </c>
      <c r="E92" s="131">
        <v>14.37165113</v>
      </c>
      <c r="F92" s="131">
        <v>343.54430945999997</v>
      </c>
      <c r="G92" s="131">
        <v>16.03038609</v>
      </c>
      <c r="H92" s="131">
        <v>327.51392336999999</v>
      </c>
      <c r="I92" s="131">
        <v>2992.5789452899999</v>
      </c>
      <c r="J92" s="131">
        <v>245.75431893000001</v>
      </c>
      <c r="K92" s="131">
        <v>2746.8246263599999</v>
      </c>
      <c r="L92" s="131">
        <v>9464.3521496900012</v>
      </c>
      <c r="M92" s="131">
        <v>9391.3049109299991</v>
      </c>
      <c r="N92" s="131">
        <v>73.047238759999999</v>
      </c>
      <c r="O92" s="131">
        <v>-4.1526729900000001</v>
      </c>
      <c r="P92" s="131">
        <v>10.53614973</v>
      </c>
      <c r="Q92" s="32"/>
      <c r="R92" s="32"/>
      <c r="S92" s="32"/>
      <c r="T92" s="32"/>
      <c r="U92" s="32"/>
      <c r="V92" s="32"/>
    </row>
    <row r="93" spans="1:22" hidden="1" outlineLevel="1">
      <c r="A93" s="9">
        <v>43040</v>
      </c>
      <c r="B93" s="131">
        <v>13109.95630172</v>
      </c>
      <c r="C93" s="32">
        <v>56.167354099999997</v>
      </c>
      <c r="D93" s="131">
        <v>35.925293179999997</v>
      </c>
      <c r="E93" s="131">
        <v>20.24206092</v>
      </c>
      <c r="F93" s="131">
        <v>334.27517505000003</v>
      </c>
      <c r="G93" s="131">
        <v>16.211094320000001</v>
      </c>
      <c r="H93" s="131">
        <v>318.06408073</v>
      </c>
      <c r="I93" s="131">
        <v>3062.0611035299999</v>
      </c>
      <c r="J93" s="131">
        <v>242.32209819000002</v>
      </c>
      <c r="K93" s="131">
        <v>2819.7390053399999</v>
      </c>
      <c r="L93" s="131">
        <v>9657.4526690399998</v>
      </c>
      <c r="M93" s="131">
        <v>9586.2582323700008</v>
      </c>
      <c r="N93" s="131">
        <v>71.194436670000016</v>
      </c>
      <c r="O93" s="131">
        <v>-294.97181373999996</v>
      </c>
      <c r="P93" s="131">
        <v>10.24878163</v>
      </c>
      <c r="Q93" s="32"/>
      <c r="R93" s="32"/>
      <c r="S93" s="32"/>
      <c r="T93" s="32"/>
      <c r="U93" s="32"/>
      <c r="V93" s="32"/>
    </row>
    <row r="94" spans="1:22" hidden="1" outlineLevel="1">
      <c r="A94" s="9">
        <v>43070</v>
      </c>
      <c r="B94" s="131">
        <v>13278.871718619999</v>
      </c>
      <c r="C94" s="32">
        <v>57.892562650000002</v>
      </c>
      <c r="D94" s="131">
        <v>38.911354719999999</v>
      </c>
      <c r="E94" s="131">
        <v>18.98120793</v>
      </c>
      <c r="F94" s="131">
        <v>9.651624850000001</v>
      </c>
      <c r="G94" s="131">
        <v>9.5514200800000015</v>
      </c>
      <c r="H94" s="131">
        <v>0.10020477</v>
      </c>
      <c r="I94" s="131">
        <v>3131.1810868799998</v>
      </c>
      <c r="J94" s="131">
        <v>305.97124453000004</v>
      </c>
      <c r="K94" s="131">
        <v>2825.2098423500001</v>
      </c>
      <c r="L94" s="131">
        <v>10080.146444239999</v>
      </c>
      <c r="M94" s="131">
        <v>10009.008542719999</v>
      </c>
      <c r="N94" s="131">
        <v>71.137901520000014</v>
      </c>
      <c r="O94" s="131">
        <v>-10.01562766</v>
      </c>
      <c r="P94" s="131">
        <v>11.01199881</v>
      </c>
      <c r="Q94" s="32"/>
      <c r="R94" s="32"/>
      <c r="S94" s="32"/>
      <c r="T94" s="32"/>
      <c r="U94" s="32"/>
      <c r="V94" s="32"/>
    </row>
    <row r="95" spans="1:22" hidden="1" outlineLevel="1">
      <c r="A95" s="9">
        <v>43101</v>
      </c>
      <c r="B95" s="131">
        <v>13408.38980549</v>
      </c>
      <c r="C95" s="32">
        <v>55.648651450000003</v>
      </c>
      <c r="D95" s="131">
        <v>36.598685490000001</v>
      </c>
      <c r="E95" s="131">
        <v>19.049965960000002</v>
      </c>
      <c r="F95" s="131">
        <v>231.60273126000001</v>
      </c>
      <c r="G95" s="131">
        <v>8.8582167599999995</v>
      </c>
      <c r="H95" s="131">
        <v>222.74451450000001</v>
      </c>
      <c r="I95" s="131">
        <v>3059.2105166300003</v>
      </c>
      <c r="J95" s="131">
        <v>235.77410184000001</v>
      </c>
      <c r="K95" s="131">
        <v>2823.4364147900001</v>
      </c>
      <c r="L95" s="131">
        <v>10061.927906149998</v>
      </c>
      <c r="M95" s="131">
        <v>9981.6164120699996</v>
      </c>
      <c r="N95" s="131">
        <v>80.311494080000003</v>
      </c>
      <c r="O95" s="131">
        <v>-0.13232484000000005</v>
      </c>
      <c r="P95" s="131">
        <v>11.11058444</v>
      </c>
      <c r="Q95" s="32"/>
      <c r="R95" s="32"/>
      <c r="S95" s="32"/>
      <c r="T95" s="32"/>
      <c r="U95" s="32"/>
      <c r="V95" s="32"/>
    </row>
    <row r="96" spans="1:22" hidden="1" outlineLevel="1">
      <c r="A96" s="9">
        <v>43132</v>
      </c>
      <c r="B96" s="131">
        <v>13409.04071266</v>
      </c>
      <c r="C96" s="32">
        <v>53.160541909999999</v>
      </c>
      <c r="D96" s="131">
        <v>33.392663380000002</v>
      </c>
      <c r="E96" s="131">
        <v>19.767878529999997</v>
      </c>
      <c r="F96" s="131">
        <v>281.42761624999997</v>
      </c>
      <c r="G96" s="131">
        <v>7.6807063299999996</v>
      </c>
      <c r="H96" s="131">
        <v>273.74690992000001</v>
      </c>
      <c r="I96" s="131">
        <v>3099.1162981500001</v>
      </c>
      <c r="J96" s="131">
        <v>256.50112192</v>
      </c>
      <c r="K96" s="131">
        <v>2842.6151762300001</v>
      </c>
      <c r="L96" s="131">
        <v>9975.3362563499995</v>
      </c>
      <c r="M96" s="131">
        <v>9890.5004190599993</v>
      </c>
      <c r="N96" s="131">
        <v>84.835837290000015</v>
      </c>
      <c r="O96" s="131">
        <v>-17.201939230000001</v>
      </c>
      <c r="P96" s="131">
        <v>10.798855580000001</v>
      </c>
      <c r="Q96" s="32"/>
      <c r="R96" s="32"/>
      <c r="S96" s="32"/>
      <c r="T96" s="32"/>
      <c r="U96" s="32"/>
      <c r="V96" s="32"/>
    </row>
    <row r="97" spans="1:22" hidden="1" outlineLevel="1">
      <c r="A97" s="9">
        <v>43160</v>
      </c>
      <c r="B97" s="131">
        <v>13514.948155669999</v>
      </c>
      <c r="C97" s="32">
        <v>46.435820220000004</v>
      </c>
      <c r="D97" s="131">
        <v>29.399244979999999</v>
      </c>
      <c r="E97" s="131">
        <v>17.036575240000001</v>
      </c>
      <c r="F97" s="131">
        <v>301.43570853</v>
      </c>
      <c r="G97" s="131">
        <v>8.5163012299999998</v>
      </c>
      <c r="H97" s="131">
        <v>292.91940729999999</v>
      </c>
      <c r="I97" s="131">
        <v>3148.9811262000003</v>
      </c>
      <c r="J97" s="131">
        <v>234.58112523</v>
      </c>
      <c r="K97" s="131">
        <v>2914.4000009699998</v>
      </c>
      <c r="L97" s="131">
        <v>10018.095500719999</v>
      </c>
      <c r="M97" s="131">
        <v>9932.5238711300008</v>
      </c>
      <c r="N97" s="131">
        <v>85.571629590000001</v>
      </c>
      <c r="O97" s="131">
        <v>-2.6394152000000002</v>
      </c>
      <c r="P97" s="131">
        <v>11.2030238</v>
      </c>
      <c r="Q97" s="32"/>
      <c r="R97" s="32"/>
      <c r="S97" s="32"/>
      <c r="T97" s="32"/>
      <c r="U97" s="32"/>
      <c r="V97" s="32"/>
    </row>
    <row r="98" spans="1:22" hidden="1" outlineLevel="1">
      <c r="A98" s="9">
        <v>43191</v>
      </c>
      <c r="B98" s="131">
        <v>13436.892245069999</v>
      </c>
      <c r="C98" s="32">
        <v>50.246033010000005</v>
      </c>
      <c r="D98" s="131">
        <v>33.457223439999993</v>
      </c>
      <c r="E98" s="131">
        <v>16.788809569999998</v>
      </c>
      <c r="F98" s="131">
        <v>292.44939991000001</v>
      </c>
      <c r="G98" s="131">
        <v>12.1156053</v>
      </c>
      <c r="H98" s="131">
        <v>280.33379461000004</v>
      </c>
      <c r="I98" s="131">
        <v>2976.1045419299999</v>
      </c>
      <c r="J98" s="131">
        <v>209.33106362000001</v>
      </c>
      <c r="K98" s="131">
        <v>2766.77347831</v>
      </c>
      <c r="L98" s="131">
        <v>10118.092270220001</v>
      </c>
      <c r="M98" s="131">
        <v>10029.36404416</v>
      </c>
      <c r="N98" s="131">
        <v>88.728226059999997</v>
      </c>
      <c r="O98" s="131">
        <v>-11.68773103</v>
      </c>
      <c r="P98" s="131">
        <v>11.179383779999998</v>
      </c>
      <c r="Q98" s="32"/>
      <c r="R98" s="32"/>
      <c r="S98" s="32"/>
      <c r="T98" s="32"/>
      <c r="U98" s="32"/>
      <c r="V98" s="32"/>
    </row>
    <row r="99" spans="1:22" hidden="1" outlineLevel="1">
      <c r="A99" s="9">
        <v>43221</v>
      </c>
      <c r="B99" s="131">
        <v>13516.78910466</v>
      </c>
      <c r="C99" s="32">
        <v>49.7053729</v>
      </c>
      <c r="D99" s="131">
        <v>26.92085758</v>
      </c>
      <c r="E99" s="131">
        <v>22.784515320000001</v>
      </c>
      <c r="F99" s="131">
        <v>307.07641116000002</v>
      </c>
      <c r="G99" s="131">
        <v>11.783045549999999</v>
      </c>
      <c r="H99" s="131">
        <v>295.29336560999997</v>
      </c>
      <c r="I99" s="131">
        <v>3053.4191597999998</v>
      </c>
      <c r="J99" s="131">
        <v>159.0622329</v>
      </c>
      <c r="K99" s="131">
        <v>2894.3569268999995</v>
      </c>
      <c r="L99" s="131">
        <v>10106.5881608</v>
      </c>
      <c r="M99" s="131">
        <v>10017.57706247</v>
      </c>
      <c r="N99" s="131">
        <v>89.01109833000001</v>
      </c>
      <c r="O99" s="131">
        <v>-9.4378843599999982</v>
      </c>
      <c r="P99" s="131">
        <v>11.04897704</v>
      </c>
      <c r="Q99" s="32"/>
      <c r="R99" s="32"/>
      <c r="S99" s="32"/>
      <c r="T99" s="32"/>
      <c r="U99" s="32"/>
      <c r="V99" s="32"/>
    </row>
    <row r="100" spans="1:22" hidden="1" outlineLevel="1">
      <c r="A100" s="9">
        <v>43252</v>
      </c>
      <c r="B100" s="131">
        <v>13599.11381216</v>
      </c>
      <c r="C100" s="32">
        <v>45.059141259999997</v>
      </c>
      <c r="D100" s="131">
        <v>26.483641069999997</v>
      </c>
      <c r="E100" s="131">
        <v>18.57550019</v>
      </c>
      <c r="F100" s="131">
        <v>238.59168503999999</v>
      </c>
      <c r="G100" s="131">
        <v>10.537614980000001</v>
      </c>
      <c r="H100" s="131">
        <v>228.05407005999999</v>
      </c>
      <c r="I100" s="131">
        <v>2868.2551451300005</v>
      </c>
      <c r="J100" s="131">
        <v>155.07886016999998</v>
      </c>
      <c r="K100" s="131">
        <v>2713.1762849600004</v>
      </c>
      <c r="L100" s="131">
        <v>10447.20784073</v>
      </c>
      <c r="M100" s="131">
        <v>10360.190198069999</v>
      </c>
      <c r="N100" s="131">
        <v>87.017642660000007</v>
      </c>
      <c r="O100" s="131">
        <v>-4.89416881</v>
      </c>
      <c r="P100" s="131">
        <v>10.74449852</v>
      </c>
      <c r="Q100" s="32"/>
      <c r="R100" s="32"/>
      <c r="S100" s="32"/>
      <c r="T100" s="32"/>
      <c r="U100" s="32"/>
      <c r="V100" s="32"/>
    </row>
    <row r="101" spans="1:22" hidden="1" outlineLevel="1">
      <c r="A101" s="9">
        <v>43282</v>
      </c>
      <c r="B101" s="131">
        <v>13779.75087433</v>
      </c>
      <c r="C101" s="32">
        <v>55.251842550000006</v>
      </c>
      <c r="D101" s="131">
        <v>26.18241518</v>
      </c>
      <c r="E101" s="131">
        <v>29.06942737</v>
      </c>
      <c r="F101" s="131">
        <v>268.56400532000004</v>
      </c>
      <c r="G101" s="131">
        <v>7.0180859800000004</v>
      </c>
      <c r="H101" s="131">
        <v>261.54591934000001</v>
      </c>
      <c r="I101" s="131">
        <v>3084.9610000599996</v>
      </c>
      <c r="J101" s="131">
        <v>152.43578160999999</v>
      </c>
      <c r="K101" s="131">
        <v>2932.52521845</v>
      </c>
      <c r="L101" s="131">
        <v>10370.974026400003</v>
      </c>
      <c r="M101" s="131">
        <v>10277.12719359</v>
      </c>
      <c r="N101" s="131">
        <v>93.846832809999995</v>
      </c>
      <c r="O101" s="131">
        <v>-3.9751952099999999</v>
      </c>
      <c r="P101" s="131">
        <v>12.97928767</v>
      </c>
      <c r="Q101" s="32"/>
      <c r="R101" s="32"/>
      <c r="S101" s="32"/>
      <c r="T101" s="32"/>
      <c r="U101" s="32"/>
      <c r="V101" s="32"/>
    </row>
    <row r="102" spans="1:22" hidden="1" outlineLevel="1">
      <c r="A102" s="9">
        <v>43313</v>
      </c>
      <c r="B102" s="131">
        <v>13828.905943850001</v>
      </c>
      <c r="C102" s="32">
        <v>44.210668820000002</v>
      </c>
      <c r="D102" s="131">
        <v>26.27051118</v>
      </c>
      <c r="E102" s="131">
        <v>17.940157639999999</v>
      </c>
      <c r="F102" s="131">
        <v>319.71057013000001</v>
      </c>
      <c r="G102" s="131">
        <v>9.5161201300000009</v>
      </c>
      <c r="H102" s="131">
        <v>310.19445000000002</v>
      </c>
      <c r="I102" s="131">
        <v>2905.7170762400001</v>
      </c>
      <c r="J102" s="131">
        <v>140.80931164</v>
      </c>
      <c r="K102" s="131">
        <v>2764.9077645999996</v>
      </c>
      <c r="L102" s="131">
        <v>10559.26762866</v>
      </c>
      <c r="M102" s="131">
        <v>10468.149424899999</v>
      </c>
      <c r="N102" s="131">
        <v>91.118203760000014</v>
      </c>
      <c r="O102" s="131">
        <v>-4.5948797300000006</v>
      </c>
      <c r="P102" s="131">
        <v>9.0831571100000001</v>
      </c>
      <c r="Q102" s="32"/>
      <c r="R102" s="32"/>
      <c r="S102" s="32"/>
      <c r="T102" s="32"/>
      <c r="U102" s="32"/>
      <c r="V102" s="32"/>
    </row>
    <row r="103" spans="1:22" hidden="1" outlineLevel="1">
      <c r="A103" s="9">
        <v>43344</v>
      </c>
      <c r="B103" s="131">
        <v>14196.429386829999</v>
      </c>
      <c r="C103" s="32">
        <v>51.425824090000006</v>
      </c>
      <c r="D103" s="131">
        <v>28.92246325</v>
      </c>
      <c r="E103" s="131">
        <v>22.503360839999999</v>
      </c>
      <c r="F103" s="131">
        <v>298.95947566000001</v>
      </c>
      <c r="G103" s="131">
        <v>11.39595029</v>
      </c>
      <c r="H103" s="131">
        <v>287.56352536999998</v>
      </c>
      <c r="I103" s="131">
        <v>3109.3044199299998</v>
      </c>
      <c r="J103" s="131">
        <v>155.04264408</v>
      </c>
      <c r="K103" s="131">
        <v>2954.26177585</v>
      </c>
      <c r="L103" s="131">
        <v>10736.739667149999</v>
      </c>
      <c r="M103" s="131">
        <v>10644.975601639999</v>
      </c>
      <c r="N103" s="131">
        <v>91.764065509999995</v>
      </c>
      <c r="O103" s="131">
        <v>-7.9129286200000006</v>
      </c>
      <c r="P103" s="131">
        <v>9.3311226600000001</v>
      </c>
      <c r="Q103" s="32"/>
      <c r="R103" s="32"/>
      <c r="S103" s="32"/>
      <c r="T103" s="32"/>
      <c r="U103" s="32"/>
      <c r="V103" s="32"/>
    </row>
    <row r="104" spans="1:22" hidden="1" outlineLevel="1">
      <c r="A104" s="9">
        <v>43374</v>
      </c>
      <c r="B104" s="131">
        <v>14468.51420818</v>
      </c>
      <c r="C104" s="32">
        <v>54.197698440000003</v>
      </c>
      <c r="D104" s="131">
        <v>30.135190649999998</v>
      </c>
      <c r="E104" s="131">
        <v>24.062507790000002</v>
      </c>
      <c r="F104" s="131">
        <v>306.68828620999994</v>
      </c>
      <c r="G104" s="131">
        <v>11.290628290000001</v>
      </c>
      <c r="H104" s="131">
        <v>295.39765791999997</v>
      </c>
      <c r="I104" s="131">
        <v>3390.1525965399996</v>
      </c>
      <c r="J104" s="131">
        <v>174.45111957</v>
      </c>
      <c r="K104" s="131">
        <v>3215.7014769699999</v>
      </c>
      <c r="L104" s="131">
        <v>10717.475626989999</v>
      </c>
      <c r="M104" s="131">
        <v>10626.94163786</v>
      </c>
      <c r="N104" s="131">
        <v>90.533989129999995</v>
      </c>
      <c r="O104" s="131">
        <v>-2.45849326</v>
      </c>
      <c r="P104" s="131">
        <v>11.25639496</v>
      </c>
      <c r="Q104" s="32"/>
      <c r="R104" s="32"/>
      <c r="S104" s="32"/>
      <c r="T104" s="32"/>
      <c r="U104" s="32"/>
      <c r="V104" s="32"/>
    </row>
    <row r="105" spans="1:22" hidden="1" outlineLevel="1">
      <c r="A105" s="9">
        <v>43405</v>
      </c>
      <c r="B105" s="131">
        <v>14545.571812079999</v>
      </c>
      <c r="C105" s="32">
        <v>57.373721719999999</v>
      </c>
      <c r="D105" s="131">
        <v>26.16584052</v>
      </c>
      <c r="E105" s="131">
        <v>31.207881200000003</v>
      </c>
      <c r="F105" s="131">
        <v>312.92863663000003</v>
      </c>
      <c r="G105" s="131">
        <v>14.318688179999999</v>
      </c>
      <c r="H105" s="131">
        <v>298.60994844999999</v>
      </c>
      <c r="I105" s="131">
        <v>3428.4053105499997</v>
      </c>
      <c r="J105" s="131">
        <v>209.82814848000001</v>
      </c>
      <c r="K105" s="131">
        <v>3218.5771620700002</v>
      </c>
      <c r="L105" s="131">
        <v>10746.864143180001</v>
      </c>
      <c r="M105" s="131">
        <v>10655.547915539999</v>
      </c>
      <c r="N105" s="131">
        <v>91.316227640000008</v>
      </c>
      <c r="O105" s="131">
        <v>-2.71374944</v>
      </c>
      <c r="P105" s="131">
        <v>12.929370540000001</v>
      </c>
      <c r="Q105" s="32"/>
      <c r="R105" s="32"/>
      <c r="S105" s="32"/>
      <c r="T105" s="32"/>
      <c r="U105" s="32"/>
      <c r="V105" s="32"/>
    </row>
    <row r="106" spans="1:22" hidden="1" outlineLevel="1">
      <c r="A106" s="9">
        <v>43435</v>
      </c>
      <c r="B106" s="131">
        <v>14491.48785605</v>
      </c>
      <c r="C106" s="32">
        <v>53.52426225</v>
      </c>
      <c r="D106" s="131">
        <v>25.621950060000003</v>
      </c>
      <c r="E106" s="131">
        <v>27.90231219</v>
      </c>
      <c r="F106" s="131">
        <v>10.10369962</v>
      </c>
      <c r="G106" s="131">
        <v>7.3321264999999993</v>
      </c>
      <c r="H106" s="131">
        <v>2.7715731200000002</v>
      </c>
      <c r="I106" s="131">
        <v>3646.1182558699998</v>
      </c>
      <c r="J106" s="131">
        <v>202.92365465999998</v>
      </c>
      <c r="K106" s="131">
        <v>3443.1946012100002</v>
      </c>
      <c r="L106" s="131">
        <v>10781.741638309999</v>
      </c>
      <c r="M106" s="131">
        <v>10697.28687344</v>
      </c>
      <c r="N106" s="131">
        <v>84.454764870000005</v>
      </c>
      <c r="O106" s="131">
        <v>-12.42945403</v>
      </c>
      <c r="P106" s="131">
        <v>9.7755508300000002</v>
      </c>
      <c r="Q106" s="32"/>
      <c r="R106" s="32"/>
      <c r="S106" s="32"/>
      <c r="T106" s="32"/>
      <c r="U106" s="32"/>
      <c r="V106" s="32"/>
    </row>
    <row r="107" spans="1:22" hidden="1" outlineLevel="1">
      <c r="A107" s="9">
        <v>43466</v>
      </c>
      <c r="B107" s="131">
        <v>14412.846150060001</v>
      </c>
      <c r="C107" s="32">
        <v>56.455407180000002</v>
      </c>
      <c r="D107" s="131">
        <v>30.860108669999999</v>
      </c>
      <c r="E107" s="131">
        <v>25.595298509999999</v>
      </c>
      <c r="F107" s="131">
        <v>185.87306962</v>
      </c>
      <c r="G107" s="131">
        <v>20.84213209</v>
      </c>
      <c r="H107" s="131">
        <v>165.03093752999999</v>
      </c>
      <c r="I107" s="131">
        <v>3260.0804993300003</v>
      </c>
      <c r="J107" s="131">
        <v>224.89532905000004</v>
      </c>
      <c r="K107" s="131">
        <v>3035.1851702800004</v>
      </c>
      <c r="L107" s="131">
        <v>10910.43717393</v>
      </c>
      <c r="M107" s="131">
        <v>10817.067020089999</v>
      </c>
      <c r="N107" s="131">
        <v>93.370153839999986</v>
      </c>
      <c r="O107" s="131">
        <v>-2.0832499000000002</v>
      </c>
      <c r="P107" s="131">
        <v>11.397070039999999</v>
      </c>
      <c r="Q107" s="32"/>
      <c r="R107" s="32"/>
      <c r="S107" s="32"/>
      <c r="T107" s="32"/>
      <c r="U107" s="32"/>
      <c r="V107" s="32"/>
    </row>
    <row r="108" spans="1:22" hidden="1" outlineLevel="1">
      <c r="A108" s="9">
        <v>43497</v>
      </c>
      <c r="B108" s="131">
        <v>14343.603812470001</v>
      </c>
      <c r="C108" s="32">
        <v>57.245805330000003</v>
      </c>
      <c r="D108" s="131">
        <v>30.37717322</v>
      </c>
      <c r="E108" s="131">
        <v>26.86863211</v>
      </c>
      <c r="F108" s="131">
        <v>219.00319053999999</v>
      </c>
      <c r="G108" s="131">
        <v>18.579528270000001</v>
      </c>
      <c r="H108" s="131">
        <v>200.42366226999999</v>
      </c>
      <c r="I108" s="131">
        <v>3208.0974317499999</v>
      </c>
      <c r="J108" s="131">
        <v>239.06259576000002</v>
      </c>
      <c r="K108" s="131">
        <v>2969.0348359899999</v>
      </c>
      <c r="L108" s="131">
        <v>10859.25738485</v>
      </c>
      <c r="M108" s="131">
        <v>10765.765511829999</v>
      </c>
      <c r="N108" s="131">
        <v>93.491873019999986</v>
      </c>
      <c r="O108" s="131">
        <v>-3.3976278199999999</v>
      </c>
      <c r="P108" s="131">
        <v>13.6080331</v>
      </c>
      <c r="Q108" s="32"/>
      <c r="R108" s="32"/>
      <c r="S108" s="32"/>
      <c r="T108" s="32"/>
      <c r="U108" s="32"/>
      <c r="V108" s="32"/>
    </row>
    <row r="109" spans="1:22" hidden="1" outlineLevel="1">
      <c r="A109" s="9">
        <v>43525</v>
      </c>
      <c r="B109" s="131">
        <v>14396.54169245</v>
      </c>
      <c r="C109" s="32">
        <v>51.250446800000006</v>
      </c>
      <c r="D109" s="131">
        <v>30.396114140000002</v>
      </c>
      <c r="E109" s="131">
        <v>20.854332660000001</v>
      </c>
      <c r="F109" s="131">
        <v>176.61095760999999</v>
      </c>
      <c r="G109" s="131">
        <v>15.53513922</v>
      </c>
      <c r="H109" s="131">
        <v>161.07581838999999</v>
      </c>
      <c r="I109" s="131">
        <v>3295.0761365100002</v>
      </c>
      <c r="J109" s="131">
        <v>230.44366359000003</v>
      </c>
      <c r="K109" s="131">
        <v>3064.6324729200001</v>
      </c>
      <c r="L109" s="131">
        <v>10873.604151529998</v>
      </c>
      <c r="M109" s="131">
        <v>10781.27590054</v>
      </c>
      <c r="N109" s="131">
        <v>92.328250989999987</v>
      </c>
      <c r="O109" s="131">
        <v>-0.63965277999999992</v>
      </c>
      <c r="P109" s="131">
        <v>10.613743039999999</v>
      </c>
      <c r="Q109" s="32"/>
      <c r="R109" s="32"/>
      <c r="S109" s="32"/>
      <c r="T109" s="32"/>
      <c r="U109" s="32"/>
      <c r="V109" s="32"/>
    </row>
    <row r="110" spans="1:22" hidden="1" outlineLevel="1">
      <c r="A110" s="9">
        <v>43556</v>
      </c>
      <c r="B110" s="131">
        <v>14564.69059803</v>
      </c>
      <c r="C110" s="32">
        <v>54.370192750000001</v>
      </c>
      <c r="D110" s="131">
        <v>38.194643040000003</v>
      </c>
      <c r="E110" s="131">
        <v>16.175549709999999</v>
      </c>
      <c r="F110" s="131">
        <v>171.51704472</v>
      </c>
      <c r="G110" s="131">
        <v>17.28532568</v>
      </c>
      <c r="H110" s="131">
        <v>154.23171904</v>
      </c>
      <c r="I110" s="131">
        <v>3459.3815124500002</v>
      </c>
      <c r="J110" s="131">
        <v>246.83000704</v>
      </c>
      <c r="K110" s="131">
        <v>3212.5515054100006</v>
      </c>
      <c r="L110" s="131">
        <v>10879.42184811</v>
      </c>
      <c r="M110" s="131">
        <v>10784.149409199999</v>
      </c>
      <c r="N110" s="131">
        <v>95.272438910000005</v>
      </c>
      <c r="O110" s="131">
        <v>-11.336059199999999</v>
      </c>
      <c r="P110" s="131">
        <v>10.393319179999999</v>
      </c>
      <c r="Q110" s="32"/>
      <c r="R110" s="32"/>
      <c r="S110" s="32"/>
      <c r="T110" s="32"/>
      <c r="U110" s="32"/>
      <c r="V110" s="32"/>
    </row>
    <row r="111" spans="1:22" hidden="1" outlineLevel="1">
      <c r="A111" s="9">
        <v>43586</v>
      </c>
      <c r="B111" s="131">
        <v>14932.13288454</v>
      </c>
      <c r="C111" s="32">
        <v>51.641523890000002</v>
      </c>
      <c r="D111" s="131">
        <v>37.417498690000002</v>
      </c>
      <c r="E111" s="131">
        <v>14.2240252</v>
      </c>
      <c r="F111" s="131">
        <v>167.00217813000003</v>
      </c>
      <c r="G111" s="131">
        <v>25.759593469999999</v>
      </c>
      <c r="H111" s="131">
        <v>141.24258466000001</v>
      </c>
      <c r="I111" s="131">
        <v>3835.0690349400002</v>
      </c>
      <c r="J111" s="131">
        <v>203.90037366000001</v>
      </c>
      <c r="K111" s="131">
        <v>3631.1686612799995</v>
      </c>
      <c r="L111" s="131">
        <v>10878.42014758</v>
      </c>
      <c r="M111" s="131">
        <v>10778.98256215</v>
      </c>
      <c r="N111" s="131">
        <v>99.437585430000013</v>
      </c>
      <c r="O111" s="131">
        <v>-0.59221221000000002</v>
      </c>
      <c r="P111" s="131">
        <v>10.25615264</v>
      </c>
      <c r="Q111" s="32"/>
      <c r="R111" s="32"/>
      <c r="S111" s="32"/>
      <c r="T111" s="32"/>
      <c r="U111" s="32"/>
      <c r="V111" s="32"/>
    </row>
    <row r="112" spans="1:22" hidden="1" outlineLevel="1">
      <c r="A112" s="9">
        <v>43617</v>
      </c>
      <c r="B112" s="131">
        <v>15326.970401570001</v>
      </c>
      <c r="C112" s="32">
        <v>54.552531519999995</v>
      </c>
      <c r="D112" s="131">
        <v>37.380587809999994</v>
      </c>
      <c r="E112" s="131">
        <v>17.171943710000001</v>
      </c>
      <c r="F112" s="131">
        <v>109.727518</v>
      </c>
      <c r="G112" s="131">
        <v>23.983361549999998</v>
      </c>
      <c r="H112" s="131">
        <v>85.744156450000006</v>
      </c>
      <c r="I112" s="131">
        <v>3909.2316390400006</v>
      </c>
      <c r="J112" s="131">
        <v>233.06181744000003</v>
      </c>
      <c r="K112" s="131">
        <v>3676.1698216000004</v>
      </c>
      <c r="L112" s="131">
        <v>11253.458713010001</v>
      </c>
      <c r="M112" s="131">
        <v>11147.21470138</v>
      </c>
      <c r="N112" s="131">
        <v>106.24401162999999</v>
      </c>
      <c r="O112" s="131">
        <v>-9.0649606699999996</v>
      </c>
      <c r="P112" s="131">
        <v>12.09385977</v>
      </c>
      <c r="Q112" s="32"/>
      <c r="R112" s="32"/>
      <c r="S112" s="32"/>
      <c r="T112" s="32"/>
      <c r="U112" s="32"/>
      <c r="V112" s="32"/>
    </row>
    <row r="113" spans="1:22" hidden="1" outlineLevel="1">
      <c r="A113" s="9">
        <v>43647</v>
      </c>
      <c r="B113" s="131">
        <v>14874.15745812</v>
      </c>
      <c r="C113" s="32">
        <v>54.808063269999998</v>
      </c>
      <c r="D113" s="131">
        <v>37.948951710000003</v>
      </c>
      <c r="E113" s="131">
        <v>16.859111560000002</v>
      </c>
      <c r="F113" s="131">
        <v>109.97105310000001</v>
      </c>
      <c r="G113" s="131">
        <v>25.752320689999998</v>
      </c>
      <c r="H113" s="131">
        <v>84.218732410000001</v>
      </c>
      <c r="I113" s="131">
        <v>3692.1871458400001</v>
      </c>
      <c r="J113" s="131">
        <v>207.87558222999999</v>
      </c>
      <c r="K113" s="131">
        <v>3484.3115636100001</v>
      </c>
      <c r="L113" s="131">
        <v>11017.19119591</v>
      </c>
      <c r="M113" s="131">
        <v>10911.33459343</v>
      </c>
      <c r="N113" s="131">
        <v>105.85660248000001</v>
      </c>
      <c r="O113" s="131">
        <v>-14.33668396</v>
      </c>
      <c r="P113" s="131">
        <v>30.149425770000001</v>
      </c>
      <c r="Q113" s="32"/>
      <c r="R113" s="32"/>
      <c r="S113" s="32"/>
      <c r="T113" s="32"/>
      <c r="U113" s="32"/>
      <c r="V113" s="32"/>
    </row>
    <row r="114" spans="1:22" hidden="1" outlineLevel="1">
      <c r="A114" s="9">
        <v>43678</v>
      </c>
      <c r="B114" s="131">
        <v>14557.612031189999</v>
      </c>
      <c r="C114" s="32">
        <v>51.951238830000001</v>
      </c>
      <c r="D114" s="131">
        <v>37.763642619999999</v>
      </c>
      <c r="E114" s="131">
        <v>14.187596210000001</v>
      </c>
      <c r="F114" s="131">
        <v>107.12575681000001</v>
      </c>
      <c r="G114" s="131">
        <v>24.36936691</v>
      </c>
      <c r="H114" s="131">
        <v>82.756389900000002</v>
      </c>
      <c r="I114" s="131">
        <v>3178.7726369100005</v>
      </c>
      <c r="J114" s="131">
        <v>186.42586691000002</v>
      </c>
      <c r="K114" s="131">
        <v>2992.3467700000006</v>
      </c>
      <c r="L114" s="131">
        <v>11219.762398639999</v>
      </c>
      <c r="M114" s="131">
        <v>11112.95271188</v>
      </c>
      <c r="N114" s="131">
        <v>106.80968676000001</v>
      </c>
      <c r="O114" s="131">
        <v>-7.5213582900000002</v>
      </c>
      <c r="P114" s="131">
        <v>28.595958660000001</v>
      </c>
      <c r="Q114" s="32"/>
      <c r="R114" s="32"/>
      <c r="S114" s="32"/>
      <c r="T114" s="32"/>
      <c r="U114" s="32"/>
      <c r="V114" s="32"/>
    </row>
    <row r="115" spans="1:22" hidden="1" outlineLevel="1">
      <c r="A115" s="9">
        <v>43709</v>
      </c>
      <c r="B115" s="131">
        <v>14621.63405461</v>
      </c>
      <c r="C115" s="32">
        <v>59.410653490000001</v>
      </c>
      <c r="D115" s="131">
        <v>37.608615579999999</v>
      </c>
      <c r="E115" s="131">
        <v>21.802037909999996</v>
      </c>
      <c r="F115" s="131">
        <v>122.54807902</v>
      </c>
      <c r="G115" s="131">
        <v>28.57513196</v>
      </c>
      <c r="H115" s="131">
        <v>93.97294706000001</v>
      </c>
      <c r="I115" s="131">
        <v>3262.3548829700003</v>
      </c>
      <c r="J115" s="131">
        <v>179.91121287999999</v>
      </c>
      <c r="K115" s="131">
        <v>3082.4436700900005</v>
      </c>
      <c r="L115" s="131">
        <v>11177.320439130001</v>
      </c>
      <c r="M115" s="131">
        <v>11068.56433929</v>
      </c>
      <c r="N115" s="131">
        <v>108.75609984</v>
      </c>
      <c r="O115" s="131">
        <v>-6.91611799</v>
      </c>
      <c r="P115" s="131">
        <v>26.873999390000002</v>
      </c>
      <c r="Q115" s="32"/>
      <c r="R115" s="32"/>
      <c r="S115" s="32"/>
      <c r="T115" s="32"/>
      <c r="U115" s="32"/>
      <c r="V115" s="32"/>
    </row>
    <row r="116" spans="1:22" hidden="1" outlineLevel="1">
      <c r="A116" s="9">
        <v>43739</v>
      </c>
      <c r="B116" s="131">
        <v>15024.156545940001</v>
      </c>
      <c r="C116" s="32">
        <v>62.724852399999996</v>
      </c>
      <c r="D116" s="131">
        <v>33.335097279999999</v>
      </c>
      <c r="E116" s="131">
        <v>29.389755119999997</v>
      </c>
      <c r="F116" s="131">
        <v>144.57874206</v>
      </c>
      <c r="G116" s="131">
        <v>28.80101105</v>
      </c>
      <c r="H116" s="131">
        <v>115.77773101000001</v>
      </c>
      <c r="I116" s="131">
        <v>3366.7041456699999</v>
      </c>
      <c r="J116" s="131">
        <v>191.13325033000001</v>
      </c>
      <c r="K116" s="131">
        <v>3175.5708953399999</v>
      </c>
      <c r="L116" s="131">
        <v>11450.14880581</v>
      </c>
      <c r="M116" s="131">
        <v>11346.898019669999</v>
      </c>
      <c r="N116" s="131">
        <v>103.25078614000002</v>
      </c>
      <c r="O116" s="131">
        <v>-3.6204171799999996</v>
      </c>
      <c r="P116" s="131">
        <v>26.975979580000001</v>
      </c>
      <c r="Q116" s="32"/>
      <c r="R116" s="32"/>
      <c r="S116" s="32"/>
      <c r="T116" s="32"/>
      <c r="U116" s="32"/>
      <c r="V116" s="32"/>
    </row>
    <row r="117" spans="1:22" hidden="1" outlineLevel="1">
      <c r="A117" s="9">
        <v>43770</v>
      </c>
      <c r="B117" s="131">
        <v>14984.72483865</v>
      </c>
      <c r="C117" s="32">
        <v>61.978066189999993</v>
      </c>
      <c r="D117" s="131">
        <v>33.942763939999999</v>
      </c>
      <c r="E117" s="131">
        <v>28.035302250000001</v>
      </c>
      <c r="F117" s="131">
        <v>122.95551906</v>
      </c>
      <c r="G117" s="131">
        <v>29.204154939999999</v>
      </c>
      <c r="H117" s="131">
        <v>93.751364119999991</v>
      </c>
      <c r="I117" s="131">
        <v>3252.0643597899998</v>
      </c>
      <c r="J117" s="131">
        <v>199.1299822</v>
      </c>
      <c r="K117" s="131">
        <v>3052.9343775899997</v>
      </c>
      <c r="L117" s="131">
        <v>11547.726893610001</v>
      </c>
      <c r="M117" s="131">
        <v>11446.598525179999</v>
      </c>
      <c r="N117" s="131">
        <v>101.12836843000001</v>
      </c>
      <c r="O117" s="131">
        <v>-11.476829540000001</v>
      </c>
      <c r="P117" s="131">
        <v>24.27629817</v>
      </c>
      <c r="Q117" s="32"/>
      <c r="R117" s="32"/>
      <c r="S117" s="32"/>
      <c r="T117" s="32"/>
      <c r="U117" s="32"/>
      <c r="V117" s="32"/>
    </row>
    <row r="118" spans="1:22" hidden="1" outlineLevel="1">
      <c r="A118" s="9">
        <v>43800</v>
      </c>
      <c r="B118" s="131">
        <v>15368.985740239999</v>
      </c>
      <c r="C118" s="32">
        <v>60.938185720000007</v>
      </c>
      <c r="D118" s="131">
        <v>34.979467590000006</v>
      </c>
      <c r="E118" s="131">
        <v>25.958718130000001</v>
      </c>
      <c r="F118" s="131">
        <v>10.848424900000001</v>
      </c>
      <c r="G118" s="131">
        <v>8.7787286000000009</v>
      </c>
      <c r="H118" s="131">
        <v>2.0696962999999999</v>
      </c>
      <c r="I118" s="131">
        <v>3607.7337996900001</v>
      </c>
      <c r="J118" s="131">
        <v>283.28024436000004</v>
      </c>
      <c r="K118" s="131">
        <v>3324.4535553300002</v>
      </c>
      <c r="L118" s="131">
        <v>11689.465329930001</v>
      </c>
      <c r="M118" s="131">
        <v>11596.795716639999</v>
      </c>
      <c r="N118" s="131">
        <v>92.669613290000001</v>
      </c>
      <c r="O118" s="131">
        <v>-16.901893319999999</v>
      </c>
      <c r="P118" s="131">
        <v>24.578938189999999</v>
      </c>
      <c r="Q118" s="32"/>
      <c r="R118" s="32"/>
      <c r="S118" s="32"/>
      <c r="T118" s="32"/>
      <c r="U118" s="32"/>
      <c r="V118" s="32"/>
    </row>
    <row r="119" spans="1:22" hidden="1" outlineLevel="1">
      <c r="A119" s="9">
        <v>43831</v>
      </c>
      <c r="B119" s="131">
        <v>15848.48173259</v>
      </c>
      <c r="C119" s="32">
        <v>69.855824709999993</v>
      </c>
      <c r="D119" s="131">
        <v>34.609935769999993</v>
      </c>
      <c r="E119" s="131">
        <v>35.24588894</v>
      </c>
      <c r="F119" s="131">
        <v>142.01787166</v>
      </c>
      <c r="G119" s="131">
        <v>31.995369189999998</v>
      </c>
      <c r="H119" s="131">
        <v>110.02250247000001</v>
      </c>
      <c r="I119" s="131">
        <v>3583.2652572400002</v>
      </c>
      <c r="J119" s="131">
        <v>274.30735798000001</v>
      </c>
      <c r="K119" s="131">
        <v>3308.95789926</v>
      </c>
      <c r="L119" s="131">
        <v>12053.342778980001</v>
      </c>
      <c r="M119" s="131">
        <v>11949.840472690001</v>
      </c>
      <c r="N119" s="131">
        <v>103.50230628999999</v>
      </c>
      <c r="O119" s="131">
        <v>-30.271047880000005</v>
      </c>
      <c r="P119" s="131">
        <v>26.773727690000001</v>
      </c>
      <c r="Q119" s="32"/>
      <c r="R119" s="32"/>
      <c r="S119" s="32"/>
      <c r="T119" s="32"/>
      <c r="U119" s="32"/>
      <c r="V119" s="32"/>
    </row>
    <row r="120" spans="1:22" hidden="1" outlineLevel="1">
      <c r="A120" s="9">
        <v>43862</v>
      </c>
      <c r="B120" s="131">
        <v>16148.536081419999</v>
      </c>
      <c r="C120" s="32">
        <v>86.515327679999999</v>
      </c>
      <c r="D120" s="131">
        <v>34.777770080000003</v>
      </c>
      <c r="E120" s="131">
        <v>51.737557600000002</v>
      </c>
      <c r="F120" s="131">
        <v>172.0389634</v>
      </c>
      <c r="G120" s="131">
        <v>9.93178524</v>
      </c>
      <c r="H120" s="131">
        <v>162.10717815999999</v>
      </c>
      <c r="I120" s="131">
        <v>3718.6832564200004</v>
      </c>
      <c r="J120" s="131">
        <v>242.36934630000002</v>
      </c>
      <c r="K120" s="131">
        <v>3476.3139101200004</v>
      </c>
      <c r="L120" s="131">
        <v>12171.298533919999</v>
      </c>
      <c r="M120" s="131">
        <v>12060.68645521</v>
      </c>
      <c r="N120" s="131">
        <v>110.61207870999999</v>
      </c>
      <c r="O120" s="131">
        <v>-16.368627180000001</v>
      </c>
      <c r="P120" s="131">
        <v>26.286051010000001</v>
      </c>
      <c r="Q120" s="32"/>
      <c r="R120" s="32"/>
      <c r="S120" s="32"/>
      <c r="T120" s="32"/>
      <c r="U120" s="32"/>
      <c r="V120" s="32"/>
    </row>
    <row r="121" spans="1:22" hidden="1" outlineLevel="1">
      <c r="A121" s="9">
        <v>43891</v>
      </c>
      <c r="B121" s="131">
        <v>17246.856355340002</v>
      </c>
      <c r="C121" s="32">
        <v>56.925470949999998</v>
      </c>
      <c r="D121" s="131">
        <v>31.912305029999995</v>
      </c>
      <c r="E121" s="131">
        <v>25.013165919999999</v>
      </c>
      <c r="F121" s="131">
        <v>164.50276479000001</v>
      </c>
      <c r="G121" s="131">
        <v>17.502556430000002</v>
      </c>
      <c r="H121" s="131">
        <v>147.00020835999999</v>
      </c>
      <c r="I121" s="131">
        <v>4285.2905801400002</v>
      </c>
      <c r="J121" s="131">
        <v>257.13445055</v>
      </c>
      <c r="K121" s="131">
        <v>4028.1561295899996</v>
      </c>
      <c r="L121" s="131">
        <v>12740.137539459998</v>
      </c>
      <c r="M121" s="131">
        <v>12629.034845999999</v>
      </c>
      <c r="N121" s="131">
        <v>111.10269346000001</v>
      </c>
      <c r="O121" s="131">
        <v>-43.437476330000003</v>
      </c>
      <c r="P121" s="131">
        <v>38.30247765</v>
      </c>
      <c r="Q121" s="32"/>
      <c r="R121" s="32"/>
      <c r="S121" s="32"/>
      <c r="T121" s="32"/>
      <c r="U121" s="32"/>
      <c r="V121" s="32"/>
    </row>
    <row r="122" spans="1:22" hidden="1" outlineLevel="1">
      <c r="A122" s="9">
        <v>43922</v>
      </c>
      <c r="B122" s="131">
        <v>18263.11738603</v>
      </c>
      <c r="C122" s="32">
        <v>58.839747800000005</v>
      </c>
      <c r="D122" s="131">
        <v>31.820247839999997</v>
      </c>
      <c r="E122" s="131">
        <v>27.019499960000001</v>
      </c>
      <c r="F122" s="131">
        <v>134.81969460000002</v>
      </c>
      <c r="G122" s="131">
        <v>14.029585999999998</v>
      </c>
      <c r="H122" s="131">
        <v>120.79010860000001</v>
      </c>
      <c r="I122" s="131">
        <v>4998.4128819099997</v>
      </c>
      <c r="J122" s="131">
        <v>350.83300825000003</v>
      </c>
      <c r="K122" s="131">
        <v>4647.57987366</v>
      </c>
      <c r="L122" s="131">
        <v>13071.04506172</v>
      </c>
      <c r="M122" s="131">
        <v>12957.51850362</v>
      </c>
      <c r="N122" s="131">
        <v>113.5265581</v>
      </c>
      <c r="O122" s="131">
        <v>-9.3785391199999992</v>
      </c>
      <c r="P122" s="131">
        <v>33.677282550000001</v>
      </c>
      <c r="Q122" s="32"/>
      <c r="R122" s="32"/>
      <c r="S122" s="32"/>
      <c r="T122" s="32"/>
      <c r="U122" s="32"/>
      <c r="V122" s="32"/>
    </row>
    <row r="123" spans="1:22" hidden="1" outlineLevel="1">
      <c r="A123" s="9">
        <v>43952</v>
      </c>
      <c r="B123" s="131">
        <v>18045.344420310001</v>
      </c>
      <c r="C123" s="32">
        <v>61.825668669999992</v>
      </c>
      <c r="D123" s="131">
        <v>32.702320109999995</v>
      </c>
      <c r="E123" s="131">
        <v>29.12334856</v>
      </c>
      <c r="F123" s="131">
        <v>121.36665574</v>
      </c>
      <c r="G123" s="131">
        <v>26.57296337</v>
      </c>
      <c r="H123" s="131">
        <v>94.793692370000002</v>
      </c>
      <c r="I123" s="131">
        <v>4770.64860494</v>
      </c>
      <c r="J123" s="131">
        <v>328.38386990000004</v>
      </c>
      <c r="K123" s="131">
        <v>4442.2647350400002</v>
      </c>
      <c r="L123" s="131">
        <v>13091.503490959998</v>
      </c>
      <c r="M123" s="131">
        <v>12967.455277369998</v>
      </c>
      <c r="N123" s="131">
        <v>124.04821359</v>
      </c>
      <c r="O123" s="131">
        <v>-4.3975033999999997</v>
      </c>
      <c r="P123" s="131">
        <v>32.654559970000001</v>
      </c>
      <c r="Q123" s="32"/>
      <c r="R123" s="32"/>
      <c r="S123" s="32"/>
      <c r="T123" s="32"/>
      <c r="U123" s="32"/>
      <c r="V123" s="32"/>
    </row>
    <row r="124" spans="1:22" hidden="1" outlineLevel="1">
      <c r="A124" s="9">
        <v>43983</v>
      </c>
      <c r="B124" s="131">
        <v>18079.162340039999</v>
      </c>
      <c r="C124" s="32">
        <v>54.959287560000007</v>
      </c>
      <c r="D124" s="131">
        <v>32.527720009999996</v>
      </c>
      <c r="E124" s="131">
        <v>22.43156755</v>
      </c>
      <c r="F124" s="131">
        <v>102.95367786</v>
      </c>
      <c r="G124" s="131">
        <v>27.135419110000001</v>
      </c>
      <c r="H124" s="131">
        <v>75.818258749999998</v>
      </c>
      <c r="I124" s="131">
        <v>4615.2741219900008</v>
      </c>
      <c r="J124" s="131">
        <v>372.06972421</v>
      </c>
      <c r="K124" s="131">
        <v>4243.2043977800004</v>
      </c>
      <c r="L124" s="131">
        <v>13305.97525263</v>
      </c>
      <c r="M124" s="131">
        <v>13175.03622794</v>
      </c>
      <c r="N124" s="131">
        <v>130.93902469000002</v>
      </c>
      <c r="O124" s="131">
        <v>-2.7864876199999999</v>
      </c>
      <c r="P124" s="131">
        <v>31.912031749999997</v>
      </c>
      <c r="Q124" s="32"/>
      <c r="R124" s="32"/>
      <c r="S124" s="32"/>
      <c r="T124" s="32"/>
      <c r="U124" s="32"/>
      <c r="V124" s="32"/>
    </row>
    <row r="125" spans="1:22" hidden="1" outlineLevel="1">
      <c r="A125" s="9">
        <v>44013</v>
      </c>
      <c r="B125" s="131">
        <v>18476.03126811</v>
      </c>
      <c r="C125" s="32">
        <v>60.517574119999999</v>
      </c>
      <c r="D125" s="131">
        <v>34.24281431</v>
      </c>
      <c r="E125" s="131">
        <v>26.274759809999999</v>
      </c>
      <c r="F125" s="131">
        <v>136.32517913999999</v>
      </c>
      <c r="G125" s="131">
        <v>28.449472910000004</v>
      </c>
      <c r="H125" s="131">
        <v>107.87570622999999</v>
      </c>
      <c r="I125" s="131">
        <v>4835.2997968599993</v>
      </c>
      <c r="J125" s="131">
        <v>510.83250452000004</v>
      </c>
      <c r="K125" s="131">
        <v>4324.4672923400003</v>
      </c>
      <c r="L125" s="131">
        <v>13443.888717989999</v>
      </c>
      <c r="M125" s="131">
        <v>13307.706350749999</v>
      </c>
      <c r="N125" s="131">
        <v>136.18236723999999</v>
      </c>
      <c r="O125" s="131">
        <v>-6.72634197</v>
      </c>
      <c r="P125" s="131">
        <v>36.105163770000004</v>
      </c>
      <c r="Q125" s="32"/>
      <c r="R125" s="32"/>
      <c r="S125" s="32"/>
      <c r="T125" s="32"/>
      <c r="U125" s="32"/>
      <c r="V125" s="32"/>
    </row>
    <row r="126" spans="1:22" hidden="1" outlineLevel="1">
      <c r="A126" s="9">
        <v>44044</v>
      </c>
      <c r="B126" s="131">
        <v>18420.70779461</v>
      </c>
      <c r="C126" s="32">
        <v>62.076899640000001</v>
      </c>
      <c r="D126" s="131">
        <v>33.234534480000001</v>
      </c>
      <c r="E126" s="131">
        <v>28.84236516</v>
      </c>
      <c r="F126" s="131">
        <v>175.38790345000001</v>
      </c>
      <c r="G126" s="131">
        <v>40.612503459999999</v>
      </c>
      <c r="H126" s="131">
        <v>134.77539998999998</v>
      </c>
      <c r="I126" s="131">
        <v>4757.3553653999998</v>
      </c>
      <c r="J126" s="131">
        <v>539.28702424000005</v>
      </c>
      <c r="K126" s="131">
        <v>4218.0683411600003</v>
      </c>
      <c r="L126" s="131">
        <v>13425.887626119998</v>
      </c>
      <c r="M126" s="131">
        <v>13288.537338669998</v>
      </c>
      <c r="N126" s="131">
        <v>137.35028745</v>
      </c>
      <c r="O126" s="131">
        <v>-3.7642978500000002</v>
      </c>
      <c r="P126" s="131">
        <v>37.479182420000001</v>
      </c>
      <c r="Q126" s="32"/>
      <c r="R126" s="32"/>
      <c r="S126" s="32"/>
      <c r="T126" s="32"/>
      <c r="U126" s="32"/>
      <c r="V126" s="32"/>
    </row>
    <row r="127" spans="1:22" hidden="1" outlineLevel="1">
      <c r="A127" s="9">
        <v>44075</v>
      </c>
      <c r="B127" s="131">
        <v>18870.286699140001</v>
      </c>
      <c r="C127" s="32">
        <v>56.76068969</v>
      </c>
      <c r="D127" s="131">
        <v>33.685920019999998</v>
      </c>
      <c r="E127" s="131">
        <v>23.074769669999998</v>
      </c>
      <c r="F127" s="131">
        <v>145.45147086</v>
      </c>
      <c r="G127" s="131">
        <v>32.563523779999997</v>
      </c>
      <c r="H127" s="131">
        <v>112.88794708</v>
      </c>
      <c r="I127" s="131">
        <v>4891.7017491500001</v>
      </c>
      <c r="J127" s="131">
        <v>566.50801974000001</v>
      </c>
      <c r="K127" s="131">
        <v>4325.1937294099998</v>
      </c>
      <c r="L127" s="131">
        <v>13776.37278944</v>
      </c>
      <c r="M127" s="131">
        <v>13635.51881505</v>
      </c>
      <c r="N127" s="131">
        <v>140.85397438999999</v>
      </c>
      <c r="O127" s="131">
        <v>-3.9461494099999999</v>
      </c>
      <c r="P127" s="131">
        <v>32.191661920000001</v>
      </c>
      <c r="Q127" s="32"/>
      <c r="R127" s="32"/>
      <c r="S127" s="32"/>
      <c r="T127" s="32"/>
      <c r="U127" s="32"/>
      <c r="V127" s="32"/>
    </row>
    <row r="128" spans="1:22" hidden="1" outlineLevel="1">
      <c r="A128" s="9">
        <v>44105</v>
      </c>
      <c r="B128" s="131">
        <v>19102.212607199999</v>
      </c>
      <c r="C128" s="32">
        <v>68.519074880000005</v>
      </c>
      <c r="D128" s="131">
        <v>35.141998700000002</v>
      </c>
      <c r="E128" s="131">
        <v>33.377076179999996</v>
      </c>
      <c r="F128" s="131">
        <v>130.36762475999998</v>
      </c>
      <c r="G128" s="131">
        <v>32.985003849999998</v>
      </c>
      <c r="H128" s="131">
        <v>97.38262091</v>
      </c>
      <c r="I128" s="131">
        <v>4950.5101296599996</v>
      </c>
      <c r="J128" s="131">
        <v>672.29804363000005</v>
      </c>
      <c r="K128" s="131">
        <v>4278.2120860300001</v>
      </c>
      <c r="L128" s="131">
        <v>13952.815777899999</v>
      </c>
      <c r="M128" s="131">
        <v>13819.949266409998</v>
      </c>
      <c r="N128" s="131">
        <v>132.86651148999999</v>
      </c>
      <c r="O128" s="131">
        <v>-15.88436873</v>
      </c>
      <c r="P128" s="131">
        <v>33.437288519999996</v>
      </c>
      <c r="Q128" s="32"/>
      <c r="R128" s="32"/>
      <c r="S128" s="32"/>
      <c r="T128" s="32"/>
      <c r="U128" s="32"/>
      <c r="V128" s="32"/>
    </row>
    <row r="129" spans="1:22" hidden="1" outlineLevel="1">
      <c r="A129" s="9">
        <v>44136</v>
      </c>
      <c r="B129" s="131">
        <v>19097.458635229999</v>
      </c>
      <c r="C129" s="32">
        <v>67.41229482</v>
      </c>
      <c r="D129" s="131">
        <v>33.296940980000002</v>
      </c>
      <c r="E129" s="131">
        <v>34.115353840000004</v>
      </c>
      <c r="F129" s="131">
        <v>155.35499238</v>
      </c>
      <c r="G129" s="131">
        <v>31.239219499999997</v>
      </c>
      <c r="H129" s="131">
        <v>124.11577287999999</v>
      </c>
      <c r="I129" s="131">
        <v>4719.19034981</v>
      </c>
      <c r="J129" s="131">
        <v>601.08584397000004</v>
      </c>
      <c r="K129" s="131">
        <v>4118.1045058399995</v>
      </c>
      <c r="L129" s="131">
        <v>14155.500998220001</v>
      </c>
      <c r="M129" s="131">
        <v>13980.564001670002</v>
      </c>
      <c r="N129" s="131">
        <v>174.93699655000003</v>
      </c>
      <c r="O129" s="131">
        <v>-13.759885390000001</v>
      </c>
      <c r="P129" s="131">
        <v>33.633205619999998</v>
      </c>
      <c r="Q129" s="32"/>
      <c r="R129" s="32"/>
      <c r="S129" s="32"/>
      <c r="T129" s="32"/>
      <c r="U129" s="32"/>
      <c r="V129" s="32"/>
    </row>
    <row r="130" spans="1:22" hidden="1" outlineLevel="1">
      <c r="A130" s="9">
        <v>44166</v>
      </c>
      <c r="B130" s="131">
        <v>20211.200761489999</v>
      </c>
      <c r="C130" s="32">
        <v>89.073110360000001</v>
      </c>
      <c r="D130" s="131">
        <v>34.69209455</v>
      </c>
      <c r="E130" s="131">
        <v>54.381015810000001</v>
      </c>
      <c r="F130" s="131">
        <v>16.159385579999999</v>
      </c>
      <c r="G130" s="131">
        <v>10.908131769999999</v>
      </c>
      <c r="H130" s="131">
        <v>5.2512538100000006</v>
      </c>
      <c r="I130" s="131">
        <v>5576.2176167500002</v>
      </c>
      <c r="J130" s="131">
        <v>882.23006132</v>
      </c>
      <c r="K130" s="131">
        <v>4693.9875554299997</v>
      </c>
      <c r="L130" s="131">
        <v>14529.750648799996</v>
      </c>
      <c r="M130" s="131">
        <v>14360.401220539999</v>
      </c>
      <c r="N130" s="131">
        <v>169.34942826</v>
      </c>
      <c r="O130" s="131">
        <v>-23.576722920000002</v>
      </c>
      <c r="P130" s="131">
        <v>39.154824550000001</v>
      </c>
      <c r="Q130" s="32"/>
      <c r="R130" s="32"/>
      <c r="S130" s="32"/>
      <c r="T130" s="32"/>
      <c r="U130" s="32"/>
      <c r="V130" s="32"/>
    </row>
    <row r="131" spans="1:22" hidden="1" outlineLevel="1">
      <c r="A131" s="9">
        <v>44197</v>
      </c>
      <c r="B131" s="131">
        <v>20166.2536569</v>
      </c>
      <c r="C131" s="32">
        <v>105.75958419</v>
      </c>
      <c r="D131" s="131">
        <v>35.647425379999994</v>
      </c>
      <c r="E131" s="131">
        <v>70.112158810000011</v>
      </c>
      <c r="F131" s="131">
        <v>82.108066800000003</v>
      </c>
      <c r="G131" s="131">
        <v>13.53002429</v>
      </c>
      <c r="H131" s="131">
        <v>68.578042509999989</v>
      </c>
      <c r="I131" s="131">
        <v>5524.9818926900007</v>
      </c>
      <c r="J131" s="131">
        <v>781.38296410000009</v>
      </c>
      <c r="K131" s="131">
        <v>4743.5989285900005</v>
      </c>
      <c r="L131" s="131">
        <v>14453.404113219998</v>
      </c>
      <c r="M131" s="131">
        <v>14272.20239866</v>
      </c>
      <c r="N131" s="131">
        <v>181.20171456000003</v>
      </c>
      <c r="O131" s="131">
        <v>-2.72510393</v>
      </c>
      <c r="P131" s="131">
        <v>41.528668500000002</v>
      </c>
      <c r="Q131" s="32"/>
      <c r="R131" s="32"/>
      <c r="S131" s="32"/>
      <c r="T131" s="32"/>
      <c r="U131" s="32"/>
      <c r="V131" s="32"/>
    </row>
    <row r="132" spans="1:22" hidden="1" outlineLevel="1">
      <c r="A132" s="9">
        <v>44228</v>
      </c>
      <c r="B132" s="131">
        <v>20571.708555680001</v>
      </c>
      <c r="C132" s="32">
        <v>124.43082537000001</v>
      </c>
      <c r="D132" s="131">
        <v>33.760207640000004</v>
      </c>
      <c r="E132" s="131">
        <v>90.670617730000004</v>
      </c>
      <c r="F132" s="131">
        <v>179.99700448000002</v>
      </c>
      <c r="G132" s="131">
        <v>10.562336930000001</v>
      </c>
      <c r="H132" s="131">
        <v>169.43466755</v>
      </c>
      <c r="I132" s="131">
        <v>5755.6176275299995</v>
      </c>
      <c r="J132" s="131">
        <v>867.15735946999996</v>
      </c>
      <c r="K132" s="131">
        <v>4888.4602680599992</v>
      </c>
      <c r="L132" s="131">
        <v>14511.6630983</v>
      </c>
      <c r="M132" s="131">
        <v>14326.71925396</v>
      </c>
      <c r="N132" s="131">
        <v>184.94384434</v>
      </c>
      <c r="O132" s="131">
        <v>-49.667290129999998</v>
      </c>
      <c r="P132" s="131">
        <v>37.523300059999997</v>
      </c>
      <c r="Q132" s="32"/>
      <c r="R132" s="32"/>
      <c r="S132" s="32"/>
      <c r="T132" s="32"/>
      <c r="U132" s="32"/>
      <c r="V132" s="32"/>
    </row>
    <row r="133" spans="1:22" hidden="1" outlineLevel="1">
      <c r="A133" s="9">
        <v>44256</v>
      </c>
      <c r="B133" s="131">
        <v>20609.1459402</v>
      </c>
      <c r="C133" s="32">
        <v>111.00647710000001</v>
      </c>
      <c r="D133" s="131">
        <v>33.199011689999999</v>
      </c>
      <c r="E133" s="131">
        <v>77.807465410000006</v>
      </c>
      <c r="F133" s="131">
        <v>212.02269988</v>
      </c>
      <c r="G133" s="131">
        <v>7.45366354</v>
      </c>
      <c r="H133" s="131">
        <v>204.56903634</v>
      </c>
      <c r="I133" s="131">
        <v>5844.2772145199988</v>
      </c>
      <c r="J133" s="131">
        <v>856.03113080999992</v>
      </c>
      <c r="K133" s="131">
        <v>4988.2460837100007</v>
      </c>
      <c r="L133" s="131">
        <v>14441.8395487</v>
      </c>
      <c r="M133" s="131">
        <v>14262.759096600003</v>
      </c>
      <c r="N133" s="131">
        <v>179.0804521</v>
      </c>
      <c r="O133" s="131">
        <v>-7.6741961600000002</v>
      </c>
      <c r="P133" s="131">
        <v>39.733431859999996</v>
      </c>
      <c r="Q133" s="32"/>
      <c r="R133" s="32"/>
      <c r="S133" s="32"/>
      <c r="T133" s="32"/>
      <c r="U133" s="32"/>
      <c r="V133" s="32"/>
    </row>
    <row r="134" spans="1:22" hidden="1" outlineLevel="1">
      <c r="A134" s="9">
        <v>44287</v>
      </c>
      <c r="B134" s="131">
        <v>20665.465590290001</v>
      </c>
      <c r="C134" s="32">
        <v>118.28867962000001</v>
      </c>
      <c r="D134" s="131">
        <v>33.41882099</v>
      </c>
      <c r="E134" s="131">
        <v>84.86985863000001</v>
      </c>
      <c r="F134" s="131">
        <v>284.16642216999998</v>
      </c>
      <c r="G134" s="131">
        <v>17.03353418</v>
      </c>
      <c r="H134" s="131">
        <v>267.13288799000003</v>
      </c>
      <c r="I134" s="131">
        <v>5756.187516</v>
      </c>
      <c r="J134" s="131">
        <v>676.86392661999992</v>
      </c>
      <c r="K134" s="131">
        <v>5079.3235893799992</v>
      </c>
      <c r="L134" s="131">
        <v>14506.822972500002</v>
      </c>
      <c r="M134" s="131">
        <v>14337.86878556</v>
      </c>
      <c r="N134" s="131">
        <v>168.95418694</v>
      </c>
      <c r="O134" s="131">
        <v>-15.70258044</v>
      </c>
      <c r="P134" s="131">
        <v>35.247004750000002</v>
      </c>
      <c r="Q134" s="32"/>
      <c r="R134" s="32"/>
      <c r="S134" s="32"/>
      <c r="T134" s="32"/>
      <c r="U134" s="32"/>
      <c r="V134" s="32"/>
    </row>
    <row r="135" spans="1:22" hidden="1" outlineLevel="1">
      <c r="A135" s="9">
        <v>44317</v>
      </c>
      <c r="B135" s="131">
        <v>20926.610454969999</v>
      </c>
      <c r="C135" s="32">
        <v>74.707438180000011</v>
      </c>
      <c r="D135" s="131">
        <v>29.623099449999994</v>
      </c>
      <c r="E135" s="131">
        <v>45.084338729999999</v>
      </c>
      <c r="F135" s="131">
        <v>363.50166560999998</v>
      </c>
      <c r="G135" s="131">
        <v>20.673129109999998</v>
      </c>
      <c r="H135" s="131">
        <v>342.82853649999998</v>
      </c>
      <c r="I135" s="131">
        <v>5939.46755966</v>
      </c>
      <c r="J135" s="131">
        <v>770.63887896999995</v>
      </c>
      <c r="K135" s="131">
        <v>5168.8286806900005</v>
      </c>
      <c r="L135" s="131">
        <v>14548.933791520001</v>
      </c>
      <c r="M135" s="131">
        <v>14364.257124520002</v>
      </c>
      <c r="N135" s="131">
        <v>184.67666699999998</v>
      </c>
      <c r="O135" s="131">
        <v>4.2659256700000006</v>
      </c>
      <c r="P135" s="131">
        <v>36.170815619999999</v>
      </c>
      <c r="Q135" s="32"/>
      <c r="R135" s="32"/>
      <c r="S135" s="32"/>
      <c r="T135" s="32"/>
      <c r="U135" s="32"/>
      <c r="V135" s="32"/>
    </row>
    <row r="136" spans="1:22" hidden="1" outlineLevel="1">
      <c r="A136" s="9">
        <v>44348</v>
      </c>
      <c r="B136" s="131">
        <v>20741.84191531</v>
      </c>
      <c r="C136" s="32">
        <v>80.017077449999988</v>
      </c>
      <c r="D136" s="131">
        <v>29.058383969999998</v>
      </c>
      <c r="E136" s="131">
        <v>50.958693480000001</v>
      </c>
      <c r="F136" s="131">
        <v>404.55082175000001</v>
      </c>
      <c r="G136" s="131">
        <v>24.875631960000003</v>
      </c>
      <c r="H136" s="131">
        <v>379.67518978999999</v>
      </c>
      <c r="I136" s="131">
        <v>5473.8380747800002</v>
      </c>
      <c r="J136" s="131">
        <v>741.95740843999999</v>
      </c>
      <c r="K136" s="131">
        <v>4731.8806663400001</v>
      </c>
      <c r="L136" s="131">
        <v>14783.435941329999</v>
      </c>
      <c r="M136" s="131">
        <v>14607.0062626</v>
      </c>
      <c r="N136" s="131">
        <v>176.42967873000001</v>
      </c>
      <c r="O136" s="131">
        <v>-3.2955770900000001</v>
      </c>
      <c r="P136" s="131">
        <v>37.012140360000004</v>
      </c>
      <c r="Q136" s="32"/>
      <c r="R136" s="32"/>
      <c r="S136" s="32"/>
      <c r="T136" s="32"/>
      <c r="U136" s="32"/>
      <c r="V136" s="32"/>
    </row>
    <row r="137" spans="1:22" hidden="1" outlineLevel="1">
      <c r="A137" s="9">
        <v>44378</v>
      </c>
      <c r="B137" s="131">
        <v>20496.752258500001</v>
      </c>
      <c r="C137" s="32">
        <v>84.884055630000006</v>
      </c>
      <c r="D137" s="131">
        <v>29.394312290000002</v>
      </c>
      <c r="E137" s="131">
        <v>55.489743340000004</v>
      </c>
      <c r="F137" s="131">
        <v>436.11194139000003</v>
      </c>
      <c r="G137" s="131">
        <v>38.390882429999998</v>
      </c>
      <c r="H137" s="131">
        <v>397.72105895999999</v>
      </c>
      <c r="I137" s="131">
        <v>5487.6684749300002</v>
      </c>
      <c r="J137" s="131">
        <v>691.85542218000001</v>
      </c>
      <c r="K137" s="131">
        <v>4795.8130527499998</v>
      </c>
      <c r="L137" s="131">
        <v>14488.087786550001</v>
      </c>
      <c r="M137" s="131">
        <v>14318.898407430002</v>
      </c>
      <c r="N137" s="131">
        <v>169.18937911999998</v>
      </c>
      <c r="O137" s="131">
        <v>-10.77165241</v>
      </c>
      <c r="P137" s="131">
        <v>35.698857270000005</v>
      </c>
      <c r="Q137" s="32"/>
      <c r="R137" s="32"/>
      <c r="S137" s="32"/>
      <c r="T137" s="32"/>
      <c r="U137" s="32"/>
      <c r="V137" s="32"/>
    </row>
    <row r="138" spans="1:22" hidden="1" outlineLevel="1">
      <c r="A138" s="9">
        <v>44409</v>
      </c>
      <c r="B138" s="131">
        <v>20691.74192774</v>
      </c>
      <c r="C138" s="32">
        <v>92.639753470000016</v>
      </c>
      <c r="D138" s="131">
        <v>30.056513029999998</v>
      </c>
      <c r="E138" s="131">
        <v>62.583240439999997</v>
      </c>
      <c r="F138" s="131">
        <v>531.03040917999988</v>
      </c>
      <c r="G138" s="131">
        <v>34.908023780000001</v>
      </c>
      <c r="H138" s="131">
        <v>496.12238539999998</v>
      </c>
      <c r="I138" s="131">
        <v>5602.0593479500003</v>
      </c>
      <c r="J138" s="131">
        <v>770.07347508999999</v>
      </c>
      <c r="K138" s="131">
        <v>4831.9858728599993</v>
      </c>
      <c r="L138" s="131">
        <v>14466.012417139998</v>
      </c>
      <c r="M138" s="131">
        <v>14285.244926729998</v>
      </c>
      <c r="N138" s="131">
        <v>180.76749041000002</v>
      </c>
      <c r="O138" s="131">
        <v>-18.53211567</v>
      </c>
      <c r="P138" s="131">
        <v>36.187692310000003</v>
      </c>
      <c r="Q138" s="32"/>
      <c r="R138" s="32"/>
      <c r="S138" s="32"/>
      <c r="T138" s="32"/>
      <c r="U138" s="32"/>
      <c r="V138" s="32"/>
    </row>
    <row r="139" spans="1:22" hidden="1" outlineLevel="1">
      <c r="A139" s="9">
        <v>44440</v>
      </c>
      <c r="B139" s="131">
        <v>20952.338214359999</v>
      </c>
      <c r="C139" s="32">
        <v>113.99188804000001</v>
      </c>
      <c r="D139" s="131">
        <v>29.811405290000003</v>
      </c>
      <c r="E139" s="131">
        <v>84.18048275000001</v>
      </c>
      <c r="F139" s="131">
        <v>548.46454311000002</v>
      </c>
      <c r="G139" s="131">
        <v>33.712188189999999</v>
      </c>
      <c r="H139" s="131">
        <v>514.75235492000002</v>
      </c>
      <c r="I139" s="131">
        <v>5770.2115716600001</v>
      </c>
      <c r="J139" s="131">
        <v>797.31569100999991</v>
      </c>
      <c r="K139" s="131">
        <v>4972.8958806499995</v>
      </c>
      <c r="L139" s="131">
        <v>14519.670211550001</v>
      </c>
      <c r="M139" s="131">
        <v>14345.549923570001</v>
      </c>
      <c r="N139" s="131">
        <v>174.12028798</v>
      </c>
      <c r="O139" s="131">
        <v>13.689831140000001</v>
      </c>
      <c r="P139" s="131">
        <v>36.43967962</v>
      </c>
      <c r="Q139" s="32"/>
      <c r="R139" s="32"/>
      <c r="S139" s="32"/>
      <c r="T139" s="32"/>
      <c r="U139" s="32"/>
      <c r="V139" s="32"/>
    </row>
    <row r="140" spans="1:22" hidden="1" outlineLevel="1">
      <c r="A140" s="9">
        <v>44470</v>
      </c>
      <c r="B140" s="131">
        <v>21339.301692059998</v>
      </c>
      <c r="C140" s="32">
        <v>120.42872024</v>
      </c>
      <c r="D140" s="131">
        <v>29.361426339999998</v>
      </c>
      <c r="E140" s="131">
        <v>91.067293899999996</v>
      </c>
      <c r="F140" s="131">
        <v>600.57752199000004</v>
      </c>
      <c r="G140" s="131">
        <v>9.6606890100000005</v>
      </c>
      <c r="H140" s="131">
        <v>590.91683297999998</v>
      </c>
      <c r="I140" s="131">
        <v>6097.37292462</v>
      </c>
      <c r="J140" s="131">
        <v>875.77275129999987</v>
      </c>
      <c r="K140" s="131">
        <v>5221.6001733200001</v>
      </c>
      <c r="L140" s="131">
        <v>14520.92252521</v>
      </c>
      <c r="M140" s="131">
        <v>14352.707979770001</v>
      </c>
      <c r="N140" s="131">
        <v>168.21454543999999</v>
      </c>
      <c r="O140" s="131">
        <v>1.2994725399999998</v>
      </c>
      <c r="P140" s="131">
        <v>38.450492789999998</v>
      </c>
      <c r="Q140" s="32"/>
      <c r="R140" s="32"/>
      <c r="S140" s="32"/>
      <c r="T140" s="32"/>
      <c r="U140" s="32"/>
      <c r="V140" s="32"/>
    </row>
    <row r="141" spans="1:22" hidden="1" outlineLevel="1">
      <c r="A141" s="9">
        <v>44501</v>
      </c>
      <c r="B141" s="131">
        <v>21201.094302050002</v>
      </c>
      <c r="C141" s="32">
        <v>129.15924272999999</v>
      </c>
      <c r="D141" s="131">
        <v>32.513876330000002</v>
      </c>
      <c r="E141" s="131">
        <v>96.6453664</v>
      </c>
      <c r="F141" s="131">
        <v>622.97436204999997</v>
      </c>
      <c r="G141" s="131">
        <v>8.4647998400000013</v>
      </c>
      <c r="H141" s="131">
        <v>614.5095622099999</v>
      </c>
      <c r="I141" s="131">
        <v>5796.6126408400005</v>
      </c>
      <c r="J141" s="131">
        <v>938.00022177000005</v>
      </c>
      <c r="K141" s="131">
        <v>4858.6124190700002</v>
      </c>
      <c r="L141" s="131">
        <v>14652.348056429999</v>
      </c>
      <c r="M141" s="131">
        <v>14487.537148579999</v>
      </c>
      <c r="N141" s="131">
        <v>164.81090784999998</v>
      </c>
      <c r="O141" s="131">
        <v>-2.50216869</v>
      </c>
      <c r="P141" s="131">
        <v>34.467419539999995</v>
      </c>
      <c r="Q141" s="32"/>
      <c r="R141" s="32"/>
      <c r="S141" s="32"/>
      <c r="T141" s="32"/>
      <c r="U141" s="32"/>
      <c r="V141" s="32"/>
    </row>
    <row r="142" spans="1:22" hidden="1" outlineLevel="1">
      <c r="A142" s="9">
        <v>44531</v>
      </c>
      <c r="B142" s="131">
        <v>22452.556437349998</v>
      </c>
      <c r="C142" s="32">
        <v>147.10069461000003</v>
      </c>
      <c r="D142" s="131">
        <v>32.448510929999998</v>
      </c>
      <c r="E142" s="131">
        <v>114.65218368000001</v>
      </c>
      <c r="F142" s="131">
        <v>6.51319655</v>
      </c>
      <c r="G142" s="131">
        <v>3.6294208299999999</v>
      </c>
      <c r="H142" s="131">
        <v>2.88377572</v>
      </c>
      <c r="I142" s="131">
        <v>6949.2852213399992</v>
      </c>
      <c r="J142" s="131">
        <v>915.74801342000001</v>
      </c>
      <c r="K142" s="131">
        <v>6033.5372079199988</v>
      </c>
      <c r="L142" s="131">
        <v>15349.657324849999</v>
      </c>
      <c r="M142" s="131">
        <v>15191.670026689999</v>
      </c>
      <c r="N142" s="131">
        <v>157.98729815999999</v>
      </c>
      <c r="O142" s="131">
        <v>-13.55763428</v>
      </c>
      <c r="P142" s="131">
        <v>30.592565610000001</v>
      </c>
      <c r="Q142" s="32"/>
      <c r="R142" s="32"/>
      <c r="S142" s="32"/>
      <c r="T142" s="32"/>
      <c r="U142" s="32"/>
      <c r="V142" s="32"/>
    </row>
    <row r="143" spans="1:22" hidden="1" outlineLevel="1">
      <c r="A143" s="9">
        <v>44562</v>
      </c>
      <c r="B143" s="131">
        <v>21619.05265356</v>
      </c>
      <c r="C143" s="32">
        <v>162.26032400999998</v>
      </c>
      <c r="D143" s="131">
        <v>33.621131509999998</v>
      </c>
      <c r="E143" s="131">
        <v>128.63919250000001</v>
      </c>
      <c r="F143" s="131">
        <v>244.26689285</v>
      </c>
      <c r="G143" s="131">
        <v>9.9286834500000012</v>
      </c>
      <c r="H143" s="131">
        <v>234.33820939999998</v>
      </c>
      <c r="I143" s="131">
        <v>6704.7983568699992</v>
      </c>
      <c r="J143" s="131">
        <v>691.22049371999992</v>
      </c>
      <c r="K143" s="131">
        <v>6013.5778631499998</v>
      </c>
      <c r="L143" s="131">
        <v>14507.727079829998</v>
      </c>
      <c r="M143" s="131">
        <v>14341.859916220001</v>
      </c>
      <c r="N143" s="131">
        <v>165.86716361000001</v>
      </c>
      <c r="O143" s="131">
        <v>5.0724173300000004</v>
      </c>
      <c r="P143" s="131">
        <v>32.03923065</v>
      </c>
      <c r="Q143" s="32"/>
      <c r="R143" s="32"/>
      <c r="S143" s="32"/>
      <c r="T143" s="32"/>
      <c r="U143" s="32"/>
      <c r="V143" s="32"/>
    </row>
    <row r="144" spans="1:22" hidden="1" outlineLevel="1">
      <c r="A144" s="9">
        <v>44593</v>
      </c>
      <c r="B144" s="131">
        <v>21803.074588989999</v>
      </c>
      <c r="C144" s="32">
        <v>76.39649163</v>
      </c>
      <c r="D144" s="131">
        <v>20.186106310000003</v>
      </c>
      <c r="E144" s="131">
        <v>56.210385320000007</v>
      </c>
      <c r="F144" s="131">
        <v>236.267268</v>
      </c>
      <c r="G144" s="131">
        <v>5.9086426400000001</v>
      </c>
      <c r="H144" s="131">
        <v>230.35862535999999</v>
      </c>
      <c r="I144" s="131">
        <v>7740.59204133</v>
      </c>
      <c r="J144" s="131">
        <v>1107.6852638099999</v>
      </c>
      <c r="K144" s="131">
        <v>6632.9067775200001</v>
      </c>
      <c r="L144" s="131">
        <v>13749.818788029999</v>
      </c>
      <c r="M144" s="131">
        <v>13583.525117970001</v>
      </c>
      <c r="N144" s="131">
        <v>166.29367005999998</v>
      </c>
      <c r="O144" s="131">
        <v>-2.9667561199999999</v>
      </c>
      <c r="P144" s="131">
        <v>32.15437919</v>
      </c>
      <c r="Q144" s="32"/>
      <c r="R144" s="32"/>
      <c r="S144" s="32"/>
      <c r="T144" s="32"/>
      <c r="U144" s="32"/>
      <c r="V144" s="32"/>
    </row>
    <row r="145" spans="1:22" hidden="1" outlineLevel="1">
      <c r="A145" s="9">
        <v>44621</v>
      </c>
      <c r="B145" s="131">
        <v>22090.71455954</v>
      </c>
      <c r="C145" s="32">
        <v>78.121695129999992</v>
      </c>
      <c r="D145" s="131">
        <v>19.91980732</v>
      </c>
      <c r="E145" s="131">
        <v>58.201887810000002</v>
      </c>
      <c r="F145" s="131">
        <v>227.78535141000003</v>
      </c>
      <c r="G145" s="131">
        <v>9.2160539700000008</v>
      </c>
      <c r="H145" s="131">
        <v>218.56929744000001</v>
      </c>
      <c r="I145" s="131">
        <v>7388.8634528599996</v>
      </c>
      <c r="J145" s="131">
        <v>945.43237110000007</v>
      </c>
      <c r="K145" s="131">
        <v>6443.431081759999</v>
      </c>
      <c r="L145" s="131">
        <v>14395.94406014</v>
      </c>
      <c r="M145" s="131">
        <v>14210.618501569999</v>
      </c>
      <c r="N145" s="131">
        <v>185.32555857000003</v>
      </c>
      <c r="O145" s="131">
        <v>-5.0220756400000006</v>
      </c>
      <c r="P145" s="131">
        <v>28.992118439999999</v>
      </c>
      <c r="Q145" s="32"/>
      <c r="R145" s="32"/>
      <c r="S145" s="32"/>
      <c r="T145" s="32"/>
      <c r="U145" s="32"/>
      <c r="V145" s="32"/>
    </row>
    <row r="146" spans="1:22" hidden="1" outlineLevel="1">
      <c r="A146" s="9">
        <v>44652</v>
      </c>
      <c r="B146" s="131">
        <v>22853.323028670002</v>
      </c>
      <c r="C146" s="32">
        <v>80.271287019999988</v>
      </c>
      <c r="D146" s="131">
        <v>17.328253799999999</v>
      </c>
      <c r="E146" s="131">
        <v>62.943033220000004</v>
      </c>
      <c r="F146" s="131">
        <v>249.66756182999998</v>
      </c>
      <c r="G146" s="131">
        <v>31.703392469999997</v>
      </c>
      <c r="H146" s="131">
        <v>217.96416936</v>
      </c>
      <c r="I146" s="131">
        <v>7580.9237450600003</v>
      </c>
      <c r="J146" s="131">
        <v>997.67882589999999</v>
      </c>
      <c r="K146" s="131">
        <v>6583.244919159999</v>
      </c>
      <c r="L146" s="131">
        <v>14942.46043476</v>
      </c>
      <c r="M146" s="131">
        <v>14745.94720755</v>
      </c>
      <c r="N146" s="131">
        <v>196.51322721</v>
      </c>
      <c r="O146" s="131">
        <v>-2.4930906799999999</v>
      </c>
      <c r="P146" s="131">
        <v>27.876539389999998</v>
      </c>
      <c r="Q146" s="32"/>
      <c r="R146" s="32"/>
      <c r="S146" s="32"/>
      <c r="T146" s="32"/>
      <c r="U146" s="32"/>
      <c r="V146" s="32"/>
    </row>
    <row r="147" spans="1:22" hidden="1" outlineLevel="1">
      <c r="A147" s="9">
        <v>44682</v>
      </c>
      <c r="B147" s="131">
        <v>23359.537706589999</v>
      </c>
      <c r="C147" s="32">
        <v>80.323536589999989</v>
      </c>
      <c r="D147" s="131">
        <v>18.869265179999999</v>
      </c>
      <c r="E147" s="131">
        <v>61.454271409999997</v>
      </c>
      <c r="F147" s="131">
        <v>303.79012675999996</v>
      </c>
      <c r="G147" s="131">
        <v>35.058824119999997</v>
      </c>
      <c r="H147" s="131">
        <v>268.73130263999997</v>
      </c>
      <c r="I147" s="131">
        <v>7581.4050905599997</v>
      </c>
      <c r="J147" s="131">
        <v>975.30382563000001</v>
      </c>
      <c r="K147" s="131">
        <v>6606.101264930001</v>
      </c>
      <c r="L147" s="131">
        <v>15394.018952679999</v>
      </c>
      <c r="M147" s="131">
        <v>15187.678528119999</v>
      </c>
      <c r="N147" s="131">
        <v>206.34042456000003</v>
      </c>
      <c r="O147" s="131">
        <v>-9.1844812999999998</v>
      </c>
      <c r="P147" s="131">
        <v>28.802212699999998</v>
      </c>
      <c r="Q147" s="32"/>
      <c r="R147" s="32"/>
      <c r="S147" s="32"/>
      <c r="T147" s="32"/>
      <c r="U147" s="32"/>
      <c r="V147" s="32"/>
    </row>
    <row r="148" spans="1:22" hidden="1" outlineLevel="1">
      <c r="A148" s="9">
        <v>44713</v>
      </c>
      <c r="B148" s="131">
        <v>23778.995952009998</v>
      </c>
      <c r="C148" s="32">
        <v>84.999347159999999</v>
      </c>
      <c r="D148" s="131">
        <v>18.954927699999999</v>
      </c>
      <c r="E148" s="131">
        <v>66.04441946</v>
      </c>
      <c r="F148" s="131">
        <v>256.79290243000003</v>
      </c>
      <c r="G148" s="131">
        <v>39.567131929999995</v>
      </c>
      <c r="H148" s="131">
        <v>217.22577050000001</v>
      </c>
      <c r="I148" s="131">
        <v>7236.2444003000001</v>
      </c>
      <c r="J148" s="131">
        <v>990.98005873</v>
      </c>
      <c r="K148" s="131">
        <v>6245.2643415700004</v>
      </c>
      <c r="L148" s="131">
        <v>16200.95930212</v>
      </c>
      <c r="M148" s="131">
        <v>16003.849476490002</v>
      </c>
      <c r="N148" s="131">
        <v>197.10982562999999</v>
      </c>
      <c r="O148" s="131">
        <v>-8.7633858599999996</v>
      </c>
      <c r="P148" s="131">
        <v>33.073509959999996</v>
      </c>
      <c r="Q148" s="32"/>
      <c r="R148" s="32"/>
      <c r="S148" s="32"/>
      <c r="T148" s="32"/>
      <c r="U148" s="32"/>
      <c r="V148" s="32"/>
    </row>
    <row r="149" spans="1:22" hidden="1" outlineLevel="1">
      <c r="A149" s="9">
        <v>44743</v>
      </c>
      <c r="B149" s="131">
        <v>25793.067807480002</v>
      </c>
      <c r="C149" s="32">
        <v>87.592142200000012</v>
      </c>
      <c r="D149" s="131">
        <v>20.71566279</v>
      </c>
      <c r="E149" s="131">
        <v>66.876479410000002</v>
      </c>
      <c r="F149" s="131">
        <v>264.80642503000001</v>
      </c>
      <c r="G149" s="131">
        <v>41.35840451</v>
      </c>
      <c r="H149" s="131">
        <v>223.44802052</v>
      </c>
      <c r="I149" s="131">
        <v>8115.8348534000006</v>
      </c>
      <c r="J149" s="131">
        <v>977.96532499</v>
      </c>
      <c r="K149" s="131">
        <v>7137.8695284099995</v>
      </c>
      <c r="L149" s="131">
        <v>17324.834386850001</v>
      </c>
      <c r="M149" s="131">
        <v>17087.065373470003</v>
      </c>
      <c r="N149" s="131">
        <v>237.76901338000002</v>
      </c>
      <c r="O149" s="131">
        <v>-3.6784055100000002</v>
      </c>
      <c r="P149" s="131">
        <v>44.528428099999999</v>
      </c>
      <c r="Q149" s="32"/>
      <c r="R149" s="32"/>
      <c r="S149" s="32"/>
      <c r="T149" s="32"/>
      <c r="U149" s="32"/>
      <c r="V149" s="32"/>
    </row>
    <row r="150" spans="1:22" hidden="1" outlineLevel="1">
      <c r="A150" s="9">
        <v>44774</v>
      </c>
      <c r="B150" s="131">
        <v>26171.062840139999</v>
      </c>
      <c r="C150" s="32">
        <v>101.80488743999999</v>
      </c>
      <c r="D150" s="131">
        <v>24.804538900000001</v>
      </c>
      <c r="E150" s="131">
        <v>77.00034853999999</v>
      </c>
      <c r="F150" s="131">
        <v>276.49078529000002</v>
      </c>
      <c r="G150" s="131">
        <v>38.51737782</v>
      </c>
      <c r="H150" s="131">
        <v>237.97340747000001</v>
      </c>
      <c r="I150" s="131">
        <v>8247.7208602400005</v>
      </c>
      <c r="J150" s="131">
        <v>952.53206547999991</v>
      </c>
      <c r="K150" s="131">
        <v>7295.1887947599989</v>
      </c>
      <c r="L150" s="131">
        <v>17545.04630717</v>
      </c>
      <c r="M150" s="131">
        <v>17304.638964520003</v>
      </c>
      <c r="N150" s="131">
        <v>240.40734265</v>
      </c>
      <c r="O150" s="131">
        <v>-1.5795128199999999</v>
      </c>
      <c r="P150" s="131">
        <v>42.43769314</v>
      </c>
      <c r="Q150" s="32"/>
      <c r="R150" s="32"/>
      <c r="S150" s="32"/>
      <c r="T150" s="32"/>
      <c r="U150" s="32"/>
      <c r="V150" s="32"/>
    </row>
    <row r="151" spans="1:22" hidden="1" outlineLevel="1">
      <c r="A151" s="9">
        <v>44805</v>
      </c>
      <c r="B151" s="131">
        <v>27499.548955009999</v>
      </c>
      <c r="C151" s="32">
        <v>104.44156288999999</v>
      </c>
      <c r="D151" s="131">
        <v>26.104845409999999</v>
      </c>
      <c r="E151" s="131">
        <v>78.336717480000004</v>
      </c>
      <c r="F151" s="131">
        <v>276.34149826000004</v>
      </c>
      <c r="G151" s="131">
        <v>39.800420510000002</v>
      </c>
      <c r="H151" s="131">
        <v>236.54107775</v>
      </c>
      <c r="I151" s="131">
        <v>8660.6189649999997</v>
      </c>
      <c r="J151" s="131">
        <v>863.97477409999999</v>
      </c>
      <c r="K151" s="131">
        <v>7796.6441909000005</v>
      </c>
      <c r="L151" s="131">
        <v>18458.146928860002</v>
      </c>
      <c r="M151" s="131">
        <v>18176.49585892</v>
      </c>
      <c r="N151" s="131">
        <v>281.65106994000001</v>
      </c>
      <c r="O151" s="131">
        <v>-12.451444110000001</v>
      </c>
      <c r="P151" s="131">
        <v>35.130330630000003</v>
      </c>
      <c r="Q151" s="32"/>
      <c r="R151" s="32"/>
      <c r="S151" s="32"/>
      <c r="T151" s="32"/>
      <c r="U151" s="32"/>
      <c r="V151" s="32"/>
    </row>
    <row r="152" spans="1:22" hidden="1" outlineLevel="1">
      <c r="A152" s="9">
        <v>44835</v>
      </c>
      <c r="B152" s="131">
        <v>28689.946389640001</v>
      </c>
      <c r="C152" s="32">
        <v>101.84736563</v>
      </c>
      <c r="D152" s="131">
        <v>30.009166160000003</v>
      </c>
      <c r="E152" s="131">
        <v>71.838199470000006</v>
      </c>
      <c r="F152" s="131">
        <v>280.39483524999997</v>
      </c>
      <c r="G152" s="131">
        <v>43.855222399999995</v>
      </c>
      <c r="H152" s="131">
        <v>236.53961285000003</v>
      </c>
      <c r="I152" s="131">
        <v>9431.2453012000005</v>
      </c>
      <c r="J152" s="131">
        <v>972.58947370999999</v>
      </c>
      <c r="K152" s="131">
        <v>8458.6558274899999</v>
      </c>
      <c r="L152" s="131">
        <v>18876.458887559998</v>
      </c>
      <c r="M152" s="131">
        <v>18596.745845190002</v>
      </c>
      <c r="N152" s="131">
        <v>279.71304236999998</v>
      </c>
      <c r="O152" s="131">
        <v>-2.1642470999999999</v>
      </c>
      <c r="P152" s="131">
        <v>31.729926120000002</v>
      </c>
      <c r="Q152" s="32"/>
      <c r="R152" s="32"/>
      <c r="S152" s="32"/>
      <c r="T152" s="32"/>
      <c r="U152" s="32"/>
      <c r="V152" s="32"/>
    </row>
    <row r="153" spans="1:22" hidden="1" outlineLevel="1">
      <c r="A153" s="9">
        <v>44866</v>
      </c>
      <c r="B153" s="131">
        <v>28295.551266130002</v>
      </c>
      <c r="C153" s="32">
        <v>103.02444045000001</v>
      </c>
      <c r="D153" s="131">
        <v>26.716551819999999</v>
      </c>
      <c r="E153" s="131">
        <v>76.307888629999994</v>
      </c>
      <c r="F153" s="131">
        <v>285.56291641999997</v>
      </c>
      <c r="G153" s="131">
        <v>51.866670640000002</v>
      </c>
      <c r="H153" s="131">
        <v>233.69624578</v>
      </c>
      <c r="I153" s="131">
        <v>8546.7928517599994</v>
      </c>
      <c r="J153" s="131">
        <v>922.4911860499999</v>
      </c>
      <c r="K153" s="131">
        <v>7624.3016657099997</v>
      </c>
      <c r="L153" s="131">
        <v>19360.171057499996</v>
      </c>
      <c r="M153" s="131">
        <v>19086.669572619998</v>
      </c>
      <c r="N153" s="131">
        <v>273.50148487999996</v>
      </c>
      <c r="O153" s="131">
        <v>2.4369019600000001</v>
      </c>
      <c r="P153" s="131">
        <v>32.555785450000002</v>
      </c>
      <c r="Q153" s="32"/>
      <c r="R153" s="32"/>
      <c r="S153" s="32"/>
      <c r="T153" s="32"/>
      <c r="U153" s="32"/>
      <c r="V153" s="32"/>
    </row>
    <row r="154" spans="1:22" hidden="1" outlineLevel="1">
      <c r="A154" s="9">
        <v>44896</v>
      </c>
      <c r="B154" s="131">
        <v>29489.977306469998</v>
      </c>
      <c r="C154" s="32">
        <v>100.19617113</v>
      </c>
      <c r="D154" s="131">
        <v>23.39726014</v>
      </c>
      <c r="E154" s="131">
        <v>76.798910989999996</v>
      </c>
      <c r="F154" s="131">
        <v>133.09239285999999</v>
      </c>
      <c r="G154" s="131">
        <v>55.85345813</v>
      </c>
      <c r="H154" s="131">
        <v>77.238934729999997</v>
      </c>
      <c r="I154" s="131">
        <v>8570.4177145700014</v>
      </c>
      <c r="J154" s="131">
        <v>1020.53102104</v>
      </c>
      <c r="K154" s="131">
        <v>7549.8866935299993</v>
      </c>
      <c r="L154" s="131">
        <v>20686.271027910003</v>
      </c>
      <c r="M154" s="131">
        <v>20416.550695009999</v>
      </c>
      <c r="N154" s="131">
        <v>269.72033289999996</v>
      </c>
      <c r="O154" s="131">
        <v>-0.75300060999999996</v>
      </c>
      <c r="P154" s="131">
        <v>28.92752192</v>
      </c>
      <c r="Q154" s="32"/>
      <c r="R154" s="32"/>
      <c r="S154" s="32"/>
      <c r="T154" s="32"/>
      <c r="U154" s="32"/>
      <c r="V154" s="32"/>
    </row>
    <row r="155" spans="1:22" hidden="1" outlineLevel="1">
      <c r="A155" s="9">
        <v>44927</v>
      </c>
      <c r="B155" s="131">
        <v>29412.877255700001</v>
      </c>
      <c r="C155" s="32">
        <v>140.13068105000002</v>
      </c>
      <c r="D155" s="131">
        <v>26.840522310000004</v>
      </c>
      <c r="E155" s="131">
        <v>113.29015874</v>
      </c>
      <c r="F155" s="131">
        <v>123.61917743000001</v>
      </c>
      <c r="G155" s="131">
        <v>52.643646270000005</v>
      </c>
      <c r="H155" s="131">
        <v>70.975531160000003</v>
      </c>
      <c r="I155" s="131">
        <v>8752.3100126999998</v>
      </c>
      <c r="J155" s="131">
        <v>867.19088119999992</v>
      </c>
      <c r="K155" s="131">
        <v>7885.1191314999996</v>
      </c>
      <c r="L155" s="131">
        <v>20396.81738452</v>
      </c>
      <c r="M155" s="131">
        <v>20102.91896748</v>
      </c>
      <c r="N155" s="131">
        <v>293.89841703999997</v>
      </c>
      <c r="O155" s="131">
        <v>-8.1880288100000005</v>
      </c>
      <c r="P155" s="131">
        <v>29.955540740000004</v>
      </c>
      <c r="Q155" s="32"/>
      <c r="R155" s="32"/>
      <c r="S155" s="32"/>
      <c r="T155" s="32"/>
      <c r="U155" s="32"/>
      <c r="V155" s="32"/>
    </row>
    <row r="156" spans="1:22" hidden="1" outlineLevel="1">
      <c r="A156" s="9">
        <v>44958</v>
      </c>
      <c r="B156" s="131">
        <v>30741.464095529998</v>
      </c>
      <c r="C156" s="32">
        <v>149.7755817</v>
      </c>
      <c r="D156" s="131">
        <v>33.648883179999999</v>
      </c>
      <c r="E156" s="131">
        <v>116.12669851999999</v>
      </c>
      <c r="F156" s="131">
        <v>110.88093087000001</v>
      </c>
      <c r="G156" s="131">
        <v>41.662774120000002</v>
      </c>
      <c r="H156" s="131">
        <v>69.218156750000006</v>
      </c>
      <c r="I156" s="131">
        <v>9927.4340105699994</v>
      </c>
      <c r="J156" s="131">
        <v>1162.3180104600001</v>
      </c>
      <c r="K156" s="131">
        <v>8765.1160001099997</v>
      </c>
      <c r="L156" s="131">
        <v>20553.373572390003</v>
      </c>
      <c r="M156" s="131">
        <v>20250.539208860002</v>
      </c>
      <c r="N156" s="131">
        <v>302.83436352999996</v>
      </c>
      <c r="O156" s="131">
        <v>-3.3309033399999999</v>
      </c>
      <c r="P156" s="131">
        <v>28.456636060000001</v>
      </c>
      <c r="Q156" s="32"/>
      <c r="R156" s="32"/>
      <c r="S156" s="32"/>
      <c r="T156" s="32"/>
      <c r="U156" s="32"/>
      <c r="V156" s="32"/>
    </row>
    <row r="157" spans="1:22" hidden="1" outlineLevel="1">
      <c r="A157" s="9">
        <v>44986</v>
      </c>
      <c r="B157" s="131">
        <v>31302.928227740002</v>
      </c>
      <c r="C157" s="32">
        <v>140.39976075000001</v>
      </c>
      <c r="D157" s="131">
        <v>34.235513490000002</v>
      </c>
      <c r="E157" s="131">
        <v>106.16424726</v>
      </c>
      <c r="F157" s="131">
        <v>86.152630920000007</v>
      </c>
      <c r="G157" s="131">
        <v>43.449993860000006</v>
      </c>
      <c r="H157" s="131">
        <v>42.702637060000001</v>
      </c>
      <c r="I157" s="131">
        <v>10412.67092273</v>
      </c>
      <c r="J157" s="131">
        <v>1090.89560529</v>
      </c>
      <c r="K157" s="131">
        <v>9321.7753174400004</v>
      </c>
      <c r="L157" s="131">
        <v>20663.70491334</v>
      </c>
      <c r="M157" s="131">
        <v>20296.508154750001</v>
      </c>
      <c r="N157" s="131">
        <v>367.19675859000006</v>
      </c>
      <c r="O157" s="131">
        <v>-1.00199635</v>
      </c>
      <c r="P157" s="131">
        <v>29.51276155</v>
      </c>
      <c r="Q157" s="32"/>
      <c r="R157" s="32"/>
      <c r="S157" s="32"/>
      <c r="T157" s="32"/>
      <c r="U157" s="32"/>
      <c r="V157" s="32"/>
    </row>
    <row r="158" spans="1:22" hidden="1" outlineLevel="1">
      <c r="A158" s="9">
        <v>45017</v>
      </c>
      <c r="B158" s="131">
        <v>31394.53847087</v>
      </c>
      <c r="C158" s="32">
        <v>130.29599379000001</v>
      </c>
      <c r="D158" s="131">
        <v>36.573124059999998</v>
      </c>
      <c r="E158" s="131">
        <v>93.722869729999999</v>
      </c>
      <c r="F158" s="131">
        <v>84.243876899999989</v>
      </c>
      <c r="G158" s="131">
        <v>41.284037490000003</v>
      </c>
      <c r="H158" s="131">
        <v>42.959839410000001</v>
      </c>
      <c r="I158" s="131">
        <v>10353.19882749</v>
      </c>
      <c r="J158" s="131">
        <v>1045.7250126200001</v>
      </c>
      <c r="K158" s="131">
        <v>9307.4738148699998</v>
      </c>
      <c r="L158" s="131">
        <v>20826.799772690003</v>
      </c>
      <c r="M158" s="131">
        <v>20480.073597800001</v>
      </c>
      <c r="N158" s="131">
        <v>346.72617488999998</v>
      </c>
      <c r="O158" s="131">
        <v>-3.3202323099999997</v>
      </c>
      <c r="P158" s="131">
        <v>27.721495230000002</v>
      </c>
      <c r="Q158" s="32"/>
      <c r="R158" s="32"/>
      <c r="S158" s="32"/>
      <c r="T158" s="32"/>
      <c r="U158" s="32"/>
      <c r="V158" s="32"/>
    </row>
    <row r="159" spans="1:22" hidden="1" outlineLevel="1">
      <c r="A159" s="9">
        <v>45047</v>
      </c>
      <c r="B159" s="131">
        <v>31745.050990020001</v>
      </c>
      <c r="C159" s="32">
        <v>90.830219</v>
      </c>
      <c r="D159" s="131">
        <v>34.892511389999996</v>
      </c>
      <c r="E159" s="131">
        <v>55.937707610000004</v>
      </c>
      <c r="F159" s="131">
        <v>87.5120529</v>
      </c>
      <c r="G159" s="131">
        <v>40.592305720000006</v>
      </c>
      <c r="H159" s="131">
        <v>46.919747180000002</v>
      </c>
      <c r="I159" s="131">
        <v>10761.882548310001</v>
      </c>
      <c r="J159" s="131">
        <v>1038.6499292799999</v>
      </c>
      <c r="K159" s="131">
        <v>9723.2326190299991</v>
      </c>
      <c r="L159" s="131">
        <v>20804.82616981</v>
      </c>
      <c r="M159" s="131">
        <v>20462.476613409999</v>
      </c>
      <c r="N159" s="131">
        <v>342.34955639999998</v>
      </c>
      <c r="O159" s="131">
        <v>0.73454102999999993</v>
      </c>
      <c r="P159" s="131">
        <v>31.001069340000001</v>
      </c>
      <c r="Q159" s="32"/>
      <c r="R159" s="32"/>
      <c r="S159" s="32"/>
      <c r="T159" s="32"/>
      <c r="U159" s="32"/>
      <c r="V159" s="32"/>
    </row>
    <row r="160" spans="1:22" hidden="1" outlineLevel="1">
      <c r="A160" s="9">
        <v>45078</v>
      </c>
      <c r="B160" s="131">
        <v>32955.733159570002</v>
      </c>
      <c r="C160" s="32">
        <v>75.956242110000005</v>
      </c>
      <c r="D160" s="131">
        <v>33.581408959999997</v>
      </c>
      <c r="E160" s="131">
        <v>42.374833150000001</v>
      </c>
      <c r="F160" s="131">
        <v>154.75553353999999</v>
      </c>
      <c r="G160" s="131">
        <v>100.77233894</v>
      </c>
      <c r="H160" s="131">
        <v>53.983194600000004</v>
      </c>
      <c r="I160" s="131">
        <v>11276.375358879999</v>
      </c>
      <c r="J160" s="131">
        <v>1011.35185199</v>
      </c>
      <c r="K160" s="131">
        <v>10265.02350689</v>
      </c>
      <c r="L160" s="131">
        <v>21448.646025039998</v>
      </c>
      <c r="M160" s="131">
        <v>21110.442878649999</v>
      </c>
      <c r="N160" s="131">
        <v>338.20314638999997</v>
      </c>
      <c r="O160" s="131">
        <v>1.3367785400000001</v>
      </c>
      <c r="P160" s="131">
        <v>29.311988410000001</v>
      </c>
      <c r="Q160" s="32"/>
      <c r="R160" s="32"/>
      <c r="S160" s="32"/>
      <c r="T160" s="32"/>
      <c r="U160" s="32"/>
      <c r="V160" s="32"/>
    </row>
    <row r="161" spans="1:22" hidden="1" outlineLevel="1">
      <c r="A161" s="9">
        <v>45108</v>
      </c>
      <c r="B161" s="131">
        <v>33496.688542219999</v>
      </c>
      <c r="C161" s="32">
        <v>75.400516650000014</v>
      </c>
      <c r="D161" s="131">
        <v>33.918699410000002</v>
      </c>
      <c r="E161" s="131">
        <v>41.481817240000005</v>
      </c>
      <c r="F161" s="131">
        <v>148.86246018</v>
      </c>
      <c r="G161" s="131">
        <v>96.54420854</v>
      </c>
      <c r="H161" s="131">
        <v>52.31825164</v>
      </c>
      <c r="I161" s="131">
        <v>11535.404761409998</v>
      </c>
      <c r="J161" s="131">
        <v>973.05399177000004</v>
      </c>
      <c r="K161" s="131">
        <v>10562.350769640001</v>
      </c>
      <c r="L161" s="131">
        <v>21737.020803979998</v>
      </c>
      <c r="M161" s="131">
        <v>21391.506013000002</v>
      </c>
      <c r="N161" s="131">
        <v>345.51479097999999</v>
      </c>
      <c r="O161" s="131">
        <v>1.0553909099999998</v>
      </c>
      <c r="P161" s="131">
        <v>27.387116559999999</v>
      </c>
      <c r="Q161" s="32"/>
      <c r="R161" s="32"/>
      <c r="S161" s="32"/>
      <c r="T161" s="32"/>
      <c r="U161" s="32"/>
      <c r="V161" s="32"/>
    </row>
    <row r="162" spans="1:22" hidden="1" outlineLevel="1">
      <c r="A162" s="9">
        <v>45139</v>
      </c>
      <c r="B162" s="131">
        <v>33688.319218149998</v>
      </c>
      <c r="C162" s="32">
        <v>73.48893661999999</v>
      </c>
      <c r="D162" s="131">
        <v>33.987418509999998</v>
      </c>
      <c r="E162" s="131">
        <v>39.501518109999999</v>
      </c>
      <c r="F162" s="131">
        <v>140.77175249999999</v>
      </c>
      <c r="G162" s="131">
        <v>87.819712659999993</v>
      </c>
      <c r="H162" s="131">
        <v>52.952039839999998</v>
      </c>
      <c r="I162" s="131">
        <v>11249.463107309999</v>
      </c>
      <c r="J162" s="131">
        <v>904.00742498</v>
      </c>
      <c r="K162" s="131">
        <v>10345.455682330001</v>
      </c>
      <c r="L162" s="131">
        <v>22224.595421719998</v>
      </c>
      <c r="M162" s="131">
        <v>21864.561291090002</v>
      </c>
      <c r="N162" s="131">
        <v>360.03413062999999</v>
      </c>
      <c r="O162" s="131">
        <v>0.76388705000000001</v>
      </c>
      <c r="P162" s="131">
        <v>28.450034129999999</v>
      </c>
      <c r="Q162" s="32"/>
      <c r="R162" s="32"/>
      <c r="S162" s="32"/>
      <c r="T162" s="32"/>
      <c r="U162" s="32"/>
      <c r="V162" s="32"/>
    </row>
    <row r="163" spans="1:22" hidden="1" outlineLevel="1">
      <c r="A163" s="9">
        <v>45170</v>
      </c>
      <c r="B163" s="131">
        <v>34018.780961379998</v>
      </c>
      <c r="C163" s="32">
        <v>78.873202379999995</v>
      </c>
      <c r="D163" s="131">
        <v>33.605655509999998</v>
      </c>
      <c r="E163" s="131">
        <v>45.267546870000004</v>
      </c>
      <c r="F163" s="131">
        <v>141.16073990000001</v>
      </c>
      <c r="G163" s="131">
        <v>86.106366379999997</v>
      </c>
      <c r="H163" s="131">
        <v>55.054373520000006</v>
      </c>
      <c r="I163" s="131">
        <v>11063.962062070001</v>
      </c>
      <c r="J163" s="131">
        <v>1072.5687566199999</v>
      </c>
      <c r="K163" s="131">
        <v>9991.3933054500012</v>
      </c>
      <c r="L163" s="131">
        <v>22734.784957029995</v>
      </c>
      <c r="M163" s="131">
        <v>22392.013602029998</v>
      </c>
      <c r="N163" s="131">
        <v>342.77135500000003</v>
      </c>
      <c r="O163" s="131">
        <v>0.82262384</v>
      </c>
      <c r="P163" s="131">
        <v>27.608533100000002</v>
      </c>
      <c r="Q163" s="32"/>
      <c r="R163" s="32"/>
      <c r="S163" s="32"/>
      <c r="T163" s="32"/>
      <c r="U163" s="32"/>
      <c r="V163" s="32"/>
    </row>
    <row r="164" spans="1:22" hidden="1" outlineLevel="1">
      <c r="A164" s="9">
        <v>45200</v>
      </c>
      <c r="B164" s="131">
        <v>34431.56944924</v>
      </c>
      <c r="C164" s="32">
        <v>75.282558379999998</v>
      </c>
      <c r="D164" s="131">
        <v>30.880749730000002</v>
      </c>
      <c r="E164" s="131">
        <v>44.40180865</v>
      </c>
      <c r="F164" s="131">
        <v>148.08619884000001</v>
      </c>
      <c r="G164" s="131">
        <v>90.208451699999998</v>
      </c>
      <c r="H164" s="131">
        <v>57.877747139999997</v>
      </c>
      <c r="I164" s="131">
        <v>11239.695861240001</v>
      </c>
      <c r="J164" s="131">
        <v>1002.74229187</v>
      </c>
      <c r="K164" s="131">
        <v>10236.95356937</v>
      </c>
      <c r="L164" s="131">
        <v>22968.504830780003</v>
      </c>
      <c r="M164" s="131">
        <v>22600.4093541</v>
      </c>
      <c r="N164" s="131">
        <v>368.09547667999999</v>
      </c>
      <c r="O164" s="131">
        <v>2.1532433200000001</v>
      </c>
      <c r="P164" s="131">
        <v>26.5592112</v>
      </c>
      <c r="Q164" s="32"/>
      <c r="R164" s="32"/>
      <c r="S164" s="32"/>
      <c r="T164" s="32"/>
      <c r="U164" s="32"/>
      <c r="V164" s="32"/>
    </row>
    <row r="165" spans="1:22" hidden="1" outlineLevel="1">
      <c r="A165" s="9">
        <v>45231</v>
      </c>
      <c r="B165" s="131">
        <v>35273.500883560002</v>
      </c>
      <c r="C165" s="32">
        <v>75.994941369999992</v>
      </c>
      <c r="D165" s="131">
        <v>30.644083330000001</v>
      </c>
      <c r="E165" s="131">
        <v>45.350858039999999</v>
      </c>
      <c r="F165" s="131">
        <v>159.16617530000002</v>
      </c>
      <c r="G165" s="131">
        <v>96.086846040000012</v>
      </c>
      <c r="H165" s="131">
        <v>63.079329260000009</v>
      </c>
      <c r="I165" s="131">
        <v>11260.797121600001</v>
      </c>
      <c r="J165" s="131">
        <v>1122.7179616000001</v>
      </c>
      <c r="K165" s="131">
        <v>10138.079160000001</v>
      </c>
      <c r="L165" s="131">
        <v>23777.542645289999</v>
      </c>
      <c r="M165" s="131">
        <v>23441.345140860001</v>
      </c>
      <c r="N165" s="131">
        <v>336.19750442999998</v>
      </c>
      <c r="O165" s="131">
        <v>3.63998263</v>
      </c>
      <c r="P165" s="131">
        <v>27.423236719999998</v>
      </c>
      <c r="Q165" s="32"/>
      <c r="R165" s="32"/>
      <c r="S165" s="32"/>
      <c r="T165" s="32"/>
      <c r="U165" s="32"/>
      <c r="V165" s="32"/>
    </row>
    <row r="166" spans="1:22" hidden="1" outlineLevel="1">
      <c r="A166" s="9">
        <v>45261</v>
      </c>
      <c r="B166" s="131">
        <v>36986.638191700004</v>
      </c>
      <c r="C166" s="32">
        <v>99.027114609999998</v>
      </c>
      <c r="D166" s="131">
        <v>31.080987579999999</v>
      </c>
      <c r="E166" s="131">
        <v>67.94612703</v>
      </c>
      <c r="F166" s="131">
        <v>158.35609297999997</v>
      </c>
      <c r="G166" s="131">
        <v>108.37623457999999</v>
      </c>
      <c r="H166" s="131">
        <v>49.979858399999998</v>
      </c>
      <c r="I166" s="131">
        <v>12057.272917940001</v>
      </c>
      <c r="J166" s="131">
        <v>1008.4780417399999</v>
      </c>
      <c r="K166" s="131">
        <v>11048.794876200001</v>
      </c>
      <c r="L166" s="131">
        <v>24671.982066169996</v>
      </c>
      <c r="M166" s="131">
        <v>24350.95936044</v>
      </c>
      <c r="N166" s="131">
        <v>321.02270572999998</v>
      </c>
      <c r="O166" s="131">
        <v>6.9001776400000008</v>
      </c>
      <c r="P166" s="131">
        <v>28.713765610000003</v>
      </c>
      <c r="Q166" s="32"/>
      <c r="R166" s="32"/>
      <c r="S166" s="32"/>
      <c r="T166" s="32"/>
      <c r="U166" s="32"/>
      <c r="V166" s="32"/>
    </row>
    <row r="167" spans="1:22" hidden="1" outlineLevel="1">
      <c r="A167" s="9">
        <v>45292</v>
      </c>
      <c r="B167" s="131">
        <v>35946.342323450001</v>
      </c>
      <c r="C167" s="32">
        <v>88.203478709999999</v>
      </c>
      <c r="D167" s="131">
        <v>31.654266890000002</v>
      </c>
      <c r="E167" s="131">
        <v>56.549211819999996</v>
      </c>
      <c r="F167" s="131">
        <v>133.82679682999998</v>
      </c>
      <c r="G167" s="131">
        <v>92.439458889999997</v>
      </c>
      <c r="H167" s="131">
        <v>41.387337939999995</v>
      </c>
      <c r="I167" s="131">
        <v>12087.921733180001</v>
      </c>
      <c r="J167" s="131">
        <v>846.12901239999997</v>
      </c>
      <c r="K167" s="131">
        <v>11241.792720779998</v>
      </c>
      <c r="L167" s="131">
        <v>23636.390314730004</v>
      </c>
      <c r="M167" s="131">
        <v>23315.310422720002</v>
      </c>
      <c r="N167" s="131">
        <v>321.07989200999998</v>
      </c>
      <c r="O167" s="131">
        <v>1.32021828</v>
      </c>
      <c r="P167" s="131">
        <v>29.726901569999999</v>
      </c>
      <c r="Q167" s="32"/>
      <c r="R167" s="32"/>
      <c r="S167" s="32"/>
      <c r="T167" s="32"/>
      <c r="U167" s="32"/>
      <c r="V167" s="32"/>
    </row>
    <row r="168" spans="1:22" hidden="1" outlineLevel="1">
      <c r="A168" s="9">
        <v>45323</v>
      </c>
      <c r="B168" s="131">
        <v>36574.00170067</v>
      </c>
      <c r="C168" s="32">
        <v>83.891295280000008</v>
      </c>
      <c r="D168" s="131">
        <v>34.739349109999999</v>
      </c>
      <c r="E168" s="131">
        <v>49.151946170000002</v>
      </c>
      <c r="F168" s="131">
        <v>148.91508044</v>
      </c>
      <c r="G168" s="131">
        <v>96.015014159999993</v>
      </c>
      <c r="H168" s="131">
        <v>52.900066280000004</v>
      </c>
      <c r="I168" s="131">
        <v>12701.028705390001</v>
      </c>
      <c r="J168" s="131">
        <v>1084.0744253900002</v>
      </c>
      <c r="K168" s="131">
        <v>11616.95428</v>
      </c>
      <c r="L168" s="131">
        <v>23640.166619560001</v>
      </c>
      <c r="M168" s="131">
        <v>23312.007566829998</v>
      </c>
      <c r="N168" s="131">
        <v>328.15905272999998</v>
      </c>
      <c r="O168" s="131">
        <v>5.5947838799999996</v>
      </c>
      <c r="P168" s="131">
        <v>32.261178080000001</v>
      </c>
      <c r="Q168" s="32"/>
      <c r="R168" s="32"/>
      <c r="S168" s="32"/>
      <c r="T168" s="32"/>
      <c r="U168" s="32"/>
      <c r="V168" s="32"/>
    </row>
    <row r="169" spans="1:22" hidden="1" outlineLevel="1">
      <c r="A169" s="9">
        <v>45352</v>
      </c>
      <c r="B169" s="131">
        <v>37240.013670369997</v>
      </c>
      <c r="C169" s="32">
        <v>69.513480399999992</v>
      </c>
      <c r="D169" s="131">
        <v>35.195941560000001</v>
      </c>
      <c r="E169" s="131">
        <v>34.317538839999997</v>
      </c>
      <c r="F169" s="131">
        <v>155.30773697000001</v>
      </c>
      <c r="G169" s="131">
        <v>95.449365110000002</v>
      </c>
      <c r="H169" s="131">
        <v>59.858371860000005</v>
      </c>
      <c r="I169" s="131">
        <v>12873.09631013</v>
      </c>
      <c r="J169" s="131">
        <v>1097.5969234400002</v>
      </c>
      <c r="K169" s="131">
        <v>11775.49938669</v>
      </c>
      <c r="L169" s="131">
        <v>24142.096142870003</v>
      </c>
      <c r="M169" s="131">
        <v>23814.959849109997</v>
      </c>
      <c r="N169" s="131">
        <v>327.13629375999994</v>
      </c>
      <c r="O169" s="131">
        <v>2.4887661699999999</v>
      </c>
      <c r="P169" s="131">
        <v>27.190939540000002</v>
      </c>
      <c r="Q169" s="32"/>
      <c r="R169" s="32"/>
      <c r="S169" s="32"/>
      <c r="T169" s="32"/>
      <c r="U169" s="32"/>
      <c r="V169" s="32"/>
    </row>
    <row r="170" spans="1:22">
      <c r="A170" s="9">
        <v>45383</v>
      </c>
      <c r="B170" s="131">
        <v>38366.37038077</v>
      </c>
      <c r="C170" s="32">
        <v>59.80913468</v>
      </c>
      <c r="D170" s="131">
        <v>26.291888710000002</v>
      </c>
      <c r="E170" s="131">
        <v>33.517245970000005</v>
      </c>
      <c r="F170" s="131">
        <v>152.30953427999998</v>
      </c>
      <c r="G170" s="131">
        <v>98.783793790000004</v>
      </c>
      <c r="H170" s="131">
        <v>53.525740490000004</v>
      </c>
      <c r="I170" s="131">
        <v>13614.51553633</v>
      </c>
      <c r="J170" s="131">
        <v>1007.95557425</v>
      </c>
      <c r="K170" s="131">
        <v>12606.559962079999</v>
      </c>
      <c r="L170" s="131">
        <v>24539.73617548</v>
      </c>
      <c r="M170" s="131">
        <v>24185.511717729998</v>
      </c>
      <c r="N170" s="131">
        <v>354.22445775</v>
      </c>
      <c r="O170" s="131">
        <v>2.9217962799999997</v>
      </c>
      <c r="P170" s="131">
        <v>26.698541810000002</v>
      </c>
      <c r="Q170" s="32"/>
      <c r="R170" s="32"/>
      <c r="S170" s="32"/>
      <c r="T170" s="32"/>
      <c r="U170" s="32"/>
      <c r="V170" s="32"/>
    </row>
    <row r="171" spans="1:22">
      <c r="A171" s="9">
        <v>45413</v>
      </c>
      <c r="B171" s="131">
        <v>38542.153201159999</v>
      </c>
      <c r="C171" s="32">
        <v>54.450727709999995</v>
      </c>
      <c r="D171" s="131">
        <v>21.431932029999999</v>
      </c>
      <c r="E171" s="131">
        <v>33.018795679999997</v>
      </c>
      <c r="F171" s="131">
        <v>157.25595083000002</v>
      </c>
      <c r="G171" s="131">
        <v>95.311205430000001</v>
      </c>
      <c r="H171" s="131">
        <v>61.944745400000002</v>
      </c>
      <c r="I171" s="131">
        <v>13334.499054729999</v>
      </c>
      <c r="J171" s="131">
        <v>1017.4635406799999</v>
      </c>
      <c r="K171" s="131">
        <v>12317.03551405</v>
      </c>
      <c r="L171" s="131">
        <v>24995.947467890001</v>
      </c>
      <c r="M171" s="131">
        <v>24656.473887529999</v>
      </c>
      <c r="N171" s="131">
        <v>339.47358036000003</v>
      </c>
      <c r="O171" s="131">
        <v>1.2101874400000001</v>
      </c>
      <c r="P171" s="131">
        <v>32.615316930000006</v>
      </c>
      <c r="Q171" s="32"/>
      <c r="R171" s="32"/>
      <c r="S171" s="32"/>
      <c r="T171" s="32"/>
      <c r="U171" s="32"/>
      <c r="V171" s="32"/>
    </row>
    <row r="172" spans="1:22">
      <c r="A172" s="9">
        <v>45444</v>
      </c>
      <c r="B172" s="131">
        <v>39627.237261670001</v>
      </c>
      <c r="C172" s="32">
        <v>57.541017599999996</v>
      </c>
      <c r="D172" s="131">
        <v>23.30531135</v>
      </c>
      <c r="E172" s="131">
        <v>34.23570625</v>
      </c>
      <c r="F172" s="131">
        <v>163.02060191999999</v>
      </c>
      <c r="G172" s="131">
        <v>101.09052746</v>
      </c>
      <c r="H172" s="131">
        <v>61.93007446</v>
      </c>
      <c r="I172" s="131">
        <v>13761.829955630001</v>
      </c>
      <c r="J172" s="131">
        <v>1016.06153432</v>
      </c>
      <c r="K172" s="131">
        <v>12745.76842131</v>
      </c>
      <c r="L172" s="131">
        <v>25644.845686519999</v>
      </c>
      <c r="M172" s="131">
        <v>25276.56302786</v>
      </c>
      <c r="N172" s="131">
        <v>368.28265866000004</v>
      </c>
      <c r="O172" s="131">
        <v>4.1253822800000002</v>
      </c>
      <c r="P172" s="131">
        <v>30.534918669999996</v>
      </c>
      <c r="Q172" s="32"/>
      <c r="R172" s="32"/>
      <c r="S172" s="32"/>
      <c r="T172" s="32"/>
      <c r="U172" s="32"/>
      <c r="V172" s="32"/>
    </row>
    <row r="173" spans="1:22">
      <c r="A173" s="9">
        <v>45474</v>
      </c>
      <c r="B173" s="131">
        <v>41269.667606479998</v>
      </c>
      <c r="C173" s="32">
        <v>54.700286239999997</v>
      </c>
      <c r="D173" s="131">
        <v>22.183932009999999</v>
      </c>
      <c r="E173" s="131">
        <v>32.516354230000005</v>
      </c>
      <c r="F173" s="131">
        <v>157.3700485</v>
      </c>
      <c r="G173" s="131">
        <v>96.155564249999998</v>
      </c>
      <c r="H173" s="131">
        <v>61.214484250000005</v>
      </c>
      <c r="I173" s="131">
        <v>15212.33186294</v>
      </c>
      <c r="J173" s="131">
        <v>954.02111734000005</v>
      </c>
      <c r="K173" s="131">
        <v>14258.3107456</v>
      </c>
      <c r="L173" s="131">
        <v>25845.265408799998</v>
      </c>
      <c r="M173" s="131">
        <v>25460.813249790001</v>
      </c>
      <c r="N173" s="131">
        <v>384.45215901000006</v>
      </c>
      <c r="O173" s="131">
        <v>3.2874649800000002</v>
      </c>
      <c r="P173" s="131">
        <v>31.113717489999999</v>
      </c>
      <c r="Q173" s="32"/>
      <c r="R173" s="32"/>
      <c r="S173" s="32"/>
      <c r="T173" s="32"/>
      <c r="U173" s="32"/>
      <c r="V173" s="32"/>
    </row>
    <row r="174" spans="1:22">
      <c r="A174" s="9">
        <v>45505</v>
      </c>
      <c r="B174" s="131">
        <v>41647.046655990001</v>
      </c>
      <c r="C174" s="32">
        <v>55.277336229999996</v>
      </c>
      <c r="D174" s="131">
        <v>21.59920335</v>
      </c>
      <c r="E174" s="131">
        <v>33.67813288</v>
      </c>
      <c r="F174" s="131">
        <v>165.27694159999999</v>
      </c>
      <c r="G174" s="131">
        <v>101.59534467</v>
      </c>
      <c r="H174" s="131">
        <v>63.681596929999998</v>
      </c>
      <c r="I174" s="131">
        <v>15246.92600073</v>
      </c>
      <c r="J174" s="131">
        <v>1050.02404699</v>
      </c>
      <c r="K174" s="131">
        <v>14196.901953739998</v>
      </c>
      <c r="L174" s="131">
        <v>26179.566377429997</v>
      </c>
      <c r="M174" s="131">
        <v>25779.80496383</v>
      </c>
      <c r="N174" s="131">
        <v>399.76141360000003</v>
      </c>
      <c r="O174" s="131">
        <v>2.1371286</v>
      </c>
      <c r="P174" s="131">
        <v>31.26212726</v>
      </c>
      <c r="Q174" s="32"/>
      <c r="R174" s="32"/>
      <c r="S174" s="32"/>
      <c r="T174" s="32"/>
      <c r="U174" s="32"/>
      <c r="V174" s="32"/>
    </row>
    <row r="175" spans="1:22">
      <c r="A175" s="9">
        <v>45536</v>
      </c>
      <c r="B175" s="131">
        <v>42312.746894570002</v>
      </c>
      <c r="C175" s="32">
        <v>64.064812630000006</v>
      </c>
      <c r="D175" s="131">
        <v>28.367473069999999</v>
      </c>
      <c r="E175" s="131">
        <v>35.697339560000003</v>
      </c>
      <c r="F175" s="131">
        <v>172.01969978</v>
      </c>
      <c r="G175" s="131">
        <v>111.65551986</v>
      </c>
      <c r="H175" s="131">
        <v>60.364179919999998</v>
      </c>
      <c r="I175" s="131">
        <v>15496.955284219999</v>
      </c>
      <c r="J175" s="131">
        <v>1033.9387340600001</v>
      </c>
      <c r="K175" s="131">
        <v>14463.016550159999</v>
      </c>
      <c r="L175" s="131">
        <v>26579.707097940001</v>
      </c>
      <c r="M175" s="131">
        <v>26195.829498450003</v>
      </c>
      <c r="N175" s="131">
        <v>383.87759948999997</v>
      </c>
      <c r="O175" s="131">
        <v>2.3012812600000001</v>
      </c>
      <c r="P175" s="131">
        <v>35.681575809999998</v>
      </c>
      <c r="Q175" s="32"/>
      <c r="R175" s="32"/>
      <c r="S175" s="32"/>
      <c r="T175" s="32"/>
      <c r="U175" s="32"/>
      <c r="V175" s="32"/>
    </row>
    <row r="176" spans="1:22">
      <c r="A176" s="9">
        <v>45566</v>
      </c>
      <c r="B176" s="131">
        <v>42712.013256329999</v>
      </c>
      <c r="C176" s="32">
        <v>88.383699390000004</v>
      </c>
      <c r="D176" s="131">
        <v>49.287146130000004</v>
      </c>
      <c r="E176" s="131">
        <v>39.09655326</v>
      </c>
      <c r="F176" s="131">
        <v>190.19882080999997</v>
      </c>
      <c r="G176" s="131">
        <v>128.93891837999999</v>
      </c>
      <c r="H176" s="131">
        <v>61.259902429999997</v>
      </c>
      <c r="I176" s="131">
        <v>15736.49865713</v>
      </c>
      <c r="J176" s="131">
        <v>981.43447133000006</v>
      </c>
      <c r="K176" s="131">
        <v>14755.064185799998</v>
      </c>
      <c r="L176" s="131">
        <v>26696.932079000002</v>
      </c>
      <c r="M176" s="131">
        <v>26313.367314869996</v>
      </c>
      <c r="N176" s="131">
        <v>383.56476412999996</v>
      </c>
      <c r="O176" s="131">
        <v>1.81679371</v>
      </c>
      <c r="P176" s="131">
        <v>30.218276590000002</v>
      </c>
      <c r="Q176" s="32"/>
      <c r="R176" s="32"/>
      <c r="S176" s="32"/>
      <c r="T176" s="32"/>
      <c r="U176" s="32"/>
      <c r="V176" s="32"/>
    </row>
    <row r="177" spans="1:22">
      <c r="A177" s="9">
        <v>45597</v>
      </c>
      <c r="B177" s="131">
        <v>42376.11058927</v>
      </c>
      <c r="C177" s="32">
        <v>95.252590799999993</v>
      </c>
      <c r="D177" s="131">
        <v>55.317524429999999</v>
      </c>
      <c r="E177" s="131">
        <v>39.935066370000001</v>
      </c>
      <c r="F177" s="131">
        <v>217.5075923</v>
      </c>
      <c r="G177" s="131">
        <v>152.6182996</v>
      </c>
      <c r="H177" s="131">
        <v>64.889292699999999</v>
      </c>
      <c r="I177" s="131">
        <v>15150.997190860002</v>
      </c>
      <c r="J177" s="131">
        <v>971.86602687999982</v>
      </c>
      <c r="K177" s="131">
        <v>14179.131163980001</v>
      </c>
      <c r="L177" s="131">
        <v>26912.353215310002</v>
      </c>
      <c r="M177" s="131">
        <v>26508.395765449997</v>
      </c>
      <c r="N177" s="131">
        <v>403.95744986</v>
      </c>
      <c r="O177" s="131">
        <v>1.49706264</v>
      </c>
      <c r="P177" s="131">
        <v>30.548075990000001</v>
      </c>
      <c r="Q177" s="32"/>
      <c r="R177" s="32"/>
      <c r="S177" s="32"/>
      <c r="T177" s="32"/>
      <c r="U177" s="32"/>
      <c r="V177" s="32"/>
    </row>
    <row r="178" spans="1:22">
      <c r="A178" s="9">
        <v>45627</v>
      </c>
      <c r="B178" s="131">
        <v>44250.540159850003</v>
      </c>
      <c r="C178" s="32">
        <v>100.80585912000001</v>
      </c>
      <c r="D178" s="131">
        <v>58.400802059999997</v>
      </c>
      <c r="E178" s="131">
        <v>42.405057060000004</v>
      </c>
      <c r="F178" s="131">
        <v>208.67073253000001</v>
      </c>
      <c r="G178" s="131">
        <v>150.81650913999999</v>
      </c>
      <c r="H178" s="131">
        <v>57.854223390000001</v>
      </c>
      <c r="I178" s="131">
        <v>16544.593587019997</v>
      </c>
      <c r="J178" s="131">
        <v>1014.5110127199998</v>
      </c>
      <c r="K178" s="131">
        <v>15530.082574299999</v>
      </c>
      <c r="L178" s="131">
        <v>27396.469981179998</v>
      </c>
      <c r="M178" s="131">
        <v>27044.259182920003</v>
      </c>
      <c r="N178" s="131">
        <v>352.21079826000005</v>
      </c>
      <c r="O178" s="131">
        <v>6.9121917800000006</v>
      </c>
      <c r="P178" s="131">
        <v>29.07497854</v>
      </c>
      <c r="Q178" s="32"/>
      <c r="R178" s="32"/>
      <c r="S178" s="32"/>
      <c r="T178" s="32"/>
      <c r="U178" s="32"/>
      <c r="V178" s="32"/>
    </row>
    <row r="179" spans="1:22">
      <c r="A179" s="9">
        <v>45658</v>
      </c>
      <c r="B179" s="131">
        <v>44486.427834059999</v>
      </c>
      <c r="C179" s="32">
        <v>105.41371113999999</v>
      </c>
      <c r="D179" s="131">
        <v>61.964307880000007</v>
      </c>
      <c r="E179" s="131">
        <v>43.449403259999997</v>
      </c>
      <c r="F179" s="131">
        <v>126.81592379999999</v>
      </c>
      <c r="G179" s="131">
        <v>85.828690080000001</v>
      </c>
      <c r="H179" s="131">
        <v>40.987233719999999</v>
      </c>
      <c r="I179" s="131">
        <v>16655.212060990001</v>
      </c>
      <c r="J179" s="131">
        <v>894.44915184000001</v>
      </c>
      <c r="K179" s="131">
        <v>15760.762909150002</v>
      </c>
      <c r="L179" s="131">
        <v>27598.98613813</v>
      </c>
      <c r="M179" s="131">
        <v>27242.143442330002</v>
      </c>
      <c r="N179" s="131">
        <v>356.8426958</v>
      </c>
      <c r="O179" s="131">
        <v>1.6473144799999999</v>
      </c>
      <c r="P179" s="131">
        <v>34.03692874</v>
      </c>
      <c r="Q179" s="32"/>
      <c r="R179" s="32"/>
      <c r="S179" s="32"/>
      <c r="T179" s="32"/>
      <c r="U179" s="32"/>
      <c r="V179" s="32"/>
    </row>
    <row r="180" spans="1:22">
      <c r="A180" s="9">
        <v>45689</v>
      </c>
      <c r="B180" s="131">
        <v>45280.2571933</v>
      </c>
      <c r="C180" s="32">
        <v>99.37559684</v>
      </c>
      <c r="D180" s="131">
        <v>63.458982419999998</v>
      </c>
      <c r="E180" s="131">
        <v>35.916614420000002</v>
      </c>
      <c r="F180" s="131">
        <v>118.07011521999999</v>
      </c>
      <c r="G180" s="131">
        <v>70.209068040000005</v>
      </c>
      <c r="H180" s="131">
        <v>47.86104718</v>
      </c>
      <c r="I180" s="131">
        <v>17134.2818539</v>
      </c>
      <c r="J180" s="131">
        <v>1272.0524401099999</v>
      </c>
      <c r="K180" s="131">
        <v>15862.229413789999</v>
      </c>
      <c r="L180" s="131">
        <v>27928.529627339998</v>
      </c>
      <c r="M180" s="131">
        <v>27547.540832409999</v>
      </c>
      <c r="N180" s="131">
        <v>380.98879492999993</v>
      </c>
      <c r="O180" s="131">
        <v>2.8253399899999998</v>
      </c>
      <c r="P180" s="131">
        <v>30.757647419999998</v>
      </c>
      <c r="Q180" s="32"/>
      <c r="R180" s="32"/>
      <c r="S180" s="32"/>
      <c r="T180" s="32"/>
      <c r="U180" s="32"/>
      <c r="V180" s="32"/>
    </row>
    <row r="181" spans="1:22">
      <c r="A181" s="9">
        <v>45717</v>
      </c>
      <c r="B181" s="131">
        <v>44695.822795569999</v>
      </c>
      <c r="C181" s="32">
        <v>99.730683540000001</v>
      </c>
      <c r="D181" s="131">
        <v>63.923097959999993</v>
      </c>
      <c r="E181" s="131">
        <v>35.807585580000001</v>
      </c>
      <c r="F181" s="131">
        <v>109.72517603999999</v>
      </c>
      <c r="G181" s="131">
        <v>65.374406539999995</v>
      </c>
      <c r="H181" s="131">
        <v>44.350769499999998</v>
      </c>
      <c r="I181" s="131">
        <v>16859.949338220002</v>
      </c>
      <c r="J181" s="131">
        <v>1346.4069515600004</v>
      </c>
      <c r="K181" s="131">
        <v>15513.542386659999</v>
      </c>
      <c r="L181" s="131">
        <v>27626.41759777</v>
      </c>
      <c r="M181" s="131">
        <v>27269.79420244</v>
      </c>
      <c r="N181" s="131">
        <v>356.62339533000005</v>
      </c>
      <c r="O181" s="131">
        <v>3.8523676500000001</v>
      </c>
      <c r="P181" s="131">
        <v>32.480187400000005</v>
      </c>
      <c r="Q181" s="32"/>
      <c r="R181" s="32"/>
      <c r="S181" s="32"/>
      <c r="T181" s="32"/>
      <c r="U181" s="32"/>
      <c r="V181" s="32"/>
    </row>
    <row r="182" spans="1:22">
      <c r="A182" s="9">
        <v>45748</v>
      </c>
      <c r="B182" s="131">
        <v>46296.714069180001</v>
      </c>
      <c r="C182" s="32">
        <v>77.93034806</v>
      </c>
      <c r="D182" s="131">
        <v>43.609413909999994</v>
      </c>
      <c r="E182" s="131">
        <v>34.320934149999999</v>
      </c>
      <c r="F182" s="131">
        <v>118.35576982000001</v>
      </c>
      <c r="G182" s="131">
        <v>77.382692800000001</v>
      </c>
      <c r="H182" s="131">
        <v>40.973077019999998</v>
      </c>
      <c r="I182" s="131">
        <v>17689.36697404</v>
      </c>
      <c r="J182" s="131">
        <v>1490.9496034500003</v>
      </c>
      <c r="K182" s="131">
        <v>16198.417370590001</v>
      </c>
      <c r="L182" s="131">
        <v>28411.06097726</v>
      </c>
      <c r="M182" s="131">
        <v>28040.189585099997</v>
      </c>
      <c r="N182" s="131">
        <v>370.87139215999997</v>
      </c>
      <c r="O182" s="131">
        <v>1.68254587</v>
      </c>
      <c r="P182" s="131">
        <v>33.244202079999994</v>
      </c>
      <c r="Q182" s="32"/>
      <c r="R182" s="32"/>
      <c r="S182" s="32"/>
      <c r="T182" s="32"/>
      <c r="U182" s="32"/>
      <c r="V182" s="3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2016-06-24T12:49:37Z</cp:lastPrinted>
  <dcterms:created xsi:type="dcterms:W3CDTF">2015-11-02T12:52:14Z</dcterms:created>
  <dcterms:modified xsi:type="dcterms:W3CDTF">2025-05-26T11:51:39Z</dcterms:modified>
</cp:coreProperties>
</file>